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540" windowWidth="15576" windowHeight="7212" activeTab="1"/>
  </bookViews>
  <sheets>
    <sheet name="Титул" sheetId="1" r:id="rId1"/>
    <sheet name="Финансирование таб.3" sheetId="6" r:id="rId2"/>
    <sheet name="Показатели.таб.4" sheetId="9" r:id="rId3"/>
    <sheet name="Пояснение.таб.5" sheetId="10" r:id="rId4"/>
    <sheet name="кратко" sheetId="11" r:id="rId5"/>
  </sheets>
  <definedNames>
    <definedName name="_xlnm._FilterDatabase" localSheetId="1" hidden="1">'Финансирование таб.3'!$A$9:$DC$1118</definedName>
    <definedName name="_xlnm.Print_Titles" localSheetId="2">Показатели.таб.4!$6:$8</definedName>
    <definedName name="_xlnm.Print_Titles" localSheetId="1">'Финансирование таб.3'!$6:$8</definedName>
    <definedName name="_xlnm.Print_Area" localSheetId="4">кратко!$A$5:$X$1092</definedName>
    <definedName name="_xlnm.Print_Area" localSheetId="3">Пояснение.таб.5!$A$1:$C$27</definedName>
    <definedName name="_xlnm.Print_Area" localSheetId="0">Титул!$A$1:$J$43</definedName>
    <definedName name="_xlnm.Print_Area" localSheetId="1">'Финансирование таб.3'!$A$5:$AR$1132</definedName>
  </definedNames>
  <calcPr calcId="145621"/>
</workbook>
</file>

<file path=xl/calcChain.xml><?xml version="1.0" encoding="utf-8"?>
<calcChain xmlns="http://schemas.openxmlformats.org/spreadsheetml/2006/main">
  <c r="X718" i="6"/>
  <c r="X809"/>
  <c r="F809" s="1"/>
  <c r="AA809"/>
  <c r="H21" i="11" l="1"/>
  <c r="I21"/>
  <c r="K21"/>
  <c r="L21"/>
  <c r="N21"/>
  <c r="O21"/>
  <c r="Q21"/>
  <c r="R21"/>
  <c r="T21"/>
  <c r="U21"/>
  <c r="W21"/>
  <c r="X21"/>
  <c r="Z21"/>
  <c r="AA21"/>
  <c r="AC21"/>
  <c r="AD21"/>
  <c r="AE21" s="1"/>
  <c r="AF21"/>
  <c r="AG21"/>
  <c r="AI21"/>
  <c r="AJ21"/>
  <c r="AL21"/>
  <c r="AM21"/>
  <c r="AO21"/>
  <c r="AP21"/>
  <c r="AQ21" s="1"/>
  <c r="H22"/>
  <c r="I22"/>
  <c r="J22" s="1"/>
  <c r="K22"/>
  <c r="L22"/>
  <c r="M22" s="1"/>
  <c r="N22"/>
  <c r="O22"/>
  <c r="Q22"/>
  <c r="R22"/>
  <c r="T22"/>
  <c r="U22"/>
  <c r="W22"/>
  <c r="X22"/>
  <c r="Z22"/>
  <c r="AA22"/>
  <c r="AC22"/>
  <c r="AD22"/>
  <c r="AF22"/>
  <c r="AG22"/>
  <c r="AI22"/>
  <c r="AJ22"/>
  <c r="AL22"/>
  <c r="AM22"/>
  <c r="AN22" s="1"/>
  <c r="AO22"/>
  <c r="AP22"/>
  <c r="H23"/>
  <c r="I23"/>
  <c r="K23"/>
  <c r="L23"/>
  <c r="N23"/>
  <c r="O23"/>
  <c r="P23" s="1"/>
  <c r="Q23"/>
  <c r="R23"/>
  <c r="T23"/>
  <c r="U23"/>
  <c r="W23"/>
  <c r="X23"/>
  <c r="Z23"/>
  <c r="AA23"/>
  <c r="AC23"/>
  <c r="AD23"/>
  <c r="AF23"/>
  <c r="AG23"/>
  <c r="AI23"/>
  <c r="AJ23"/>
  <c r="AL23"/>
  <c r="AM23"/>
  <c r="AO23"/>
  <c r="AP23"/>
  <c r="H24"/>
  <c r="I24"/>
  <c r="K24"/>
  <c r="L24"/>
  <c r="N24"/>
  <c r="O24"/>
  <c r="Q24"/>
  <c r="R24"/>
  <c r="T24"/>
  <c r="U24"/>
  <c r="W24"/>
  <c r="X24"/>
  <c r="Y24" s="1"/>
  <c r="Z24"/>
  <c r="AA24"/>
  <c r="AC24"/>
  <c r="AD24"/>
  <c r="AF24"/>
  <c r="AG24"/>
  <c r="AI24"/>
  <c r="AJ24"/>
  <c r="AL24"/>
  <c r="AM24"/>
  <c r="AO24"/>
  <c r="AP24"/>
  <c r="H25"/>
  <c r="I25"/>
  <c r="J25" s="1"/>
  <c r="K25"/>
  <c r="L25"/>
  <c r="N25"/>
  <c r="O25"/>
  <c r="Q25"/>
  <c r="R25"/>
  <c r="T25"/>
  <c r="U25"/>
  <c r="W25"/>
  <c r="X25"/>
  <c r="Z25"/>
  <c r="AA25"/>
  <c r="AC25"/>
  <c r="AD25"/>
  <c r="AF25"/>
  <c r="AG25"/>
  <c r="AH25" s="1"/>
  <c r="AI25"/>
  <c r="AJ25"/>
  <c r="AL25"/>
  <c r="AM25"/>
  <c r="AO25"/>
  <c r="AP25"/>
  <c r="H26"/>
  <c r="I26"/>
  <c r="K26"/>
  <c r="L26"/>
  <c r="N26"/>
  <c r="O26"/>
  <c r="Q26"/>
  <c r="R26"/>
  <c r="T26"/>
  <c r="U26"/>
  <c r="W26"/>
  <c r="X26"/>
  <c r="Z26"/>
  <c r="AA26"/>
  <c r="AC26"/>
  <c r="AD26"/>
  <c r="AF26"/>
  <c r="AG26"/>
  <c r="AI26"/>
  <c r="AJ26"/>
  <c r="AL26"/>
  <c r="AM26"/>
  <c r="AO26"/>
  <c r="AP26"/>
  <c r="H27"/>
  <c r="I27"/>
  <c r="K27"/>
  <c r="L27"/>
  <c r="N27"/>
  <c r="O27"/>
  <c r="Q27"/>
  <c r="R27"/>
  <c r="T27"/>
  <c r="U27"/>
  <c r="W27"/>
  <c r="X27"/>
  <c r="Z27"/>
  <c r="AA27"/>
  <c r="AC27"/>
  <c r="AD27"/>
  <c r="AF27"/>
  <c r="AG27"/>
  <c r="AI27"/>
  <c r="AJ27"/>
  <c r="AL27"/>
  <c r="AM27"/>
  <c r="AO27"/>
  <c r="AP27"/>
  <c r="E28"/>
  <c r="F28"/>
  <c r="J28"/>
  <c r="M28"/>
  <c r="P28"/>
  <c r="S28"/>
  <c r="V28"/>
  <c r="Y28"/>
  <c r="AB28"/>
  <c r="AE28"/>
  <c r="AH28"/>
  <c r="AK28"/>
  <c r="AN28"/>
  <c r="AQ28"/>
  <c r="E29"/>
  <c r="F29"/>
  <c r="J29"/>
  <c r="M29"/>
  <c r="P29"/>
  <c r="S29"/>
  <c r="V29"/>
  <c r="Y29"/>
  <c r="AB29"/>
  <c r="AE29"/>
  <c r="AH29"/>
  <c r="AK29"/>
  <c r="AN29"/>
  <c r="AQ29"/>
  <c r="E30"/>
  <c r="F30"/>
  <c r="J30"/>
  <c r="M30"/>
  <c r="P30"/>
  <c r="S30"/>
  <c r="V30"/>
  <c r="Y30"/>
  <c r="AB30"/>
  <c r="AE30"/>
  <c r="AH30"/>
  <c r="AK30"/>
  <c r="AN30"/>
  <c r="AQ30"/>
  <c r="E31"/>
  <c r="F31"/>
  <c r="J31"/>
  <c r="M31"/>
  <c r="P31"/>
  <c r="S31"/>
  <c r="V31"/>
  <c r="Y31"/>
  <c r="AB31"/>
  <c r="AE31"/>
  <c r="AH31"/>
  <c r="AK31"/>
  <c r="AN31"/>
  <c r="AQ31"/>
  <c r="E32"/>
  <c r="F32"/>
  <c r="J32"/>
  <c r="M32"/>
  <c r="P32"/>
  <c r="S32"/>
  <c r="V32"/>
  <c r="Y32"/>
  <c r="AB32"/>
  <c r="AE32"/>
  <c r="AH32"/>
  <c r="AK32"/>
  <c r="AN32"/>
  <c r="AQ32"/>
  <c r="E33"/>
  <c r="F33"/>
  <c r="J33"/>
  <c r="M33"/>
  <c r="P33"/>
  <c r="S33"/>
  <c r="V33"/>
  <c r="Y33"/>
  <c r="AB33"/>
  <c r="AE33"/>
  <c r="AH33"/>
  <c r="AK33"/>
  <c r="AN33"/>
  <c r="AQ33"/>
  <c r="H34"/>
  <c r="I34"/>
  <c r="K34"/>
  <c r="L34"/>
  <c r="N34"/>
  <c r="O34"/>
  <c r="Q34"/>
  <c r="R34"/>
  <c r="T34"/>
  <c r="U34"/>
  <c r="W34"/>
  <c r="X34"/>
  <c r="Z34"/>
  <c r="AA34"/>
  <c r="AC34"/>
  <c r="AD34"/>
  <c r="AF34"/>
  <c r="AG34"/>
  <c r="AI34"/>
  <c r="AJ34"/>
  <c r="AL34"/>
  <c r="AM34"/>
  <c r="AO34"/>
  <c r="AP34"/>
  <c r="AQ34" s="1"/>
  <c r="E35"/>
  <c r="F35"/>
  <c r="J35"/>
  <c r="M35"/>
  <c r="P35"/>
  <c r="S35"/>
  <c r="V35"/>
  <c r="Y35"/>
  <c r="AB35"/>
  <c r="AE35"/>
  <c r="AH35"/>
  <c r="AK35"/>
  <c r="AN35"/>
  <c r="AQ35"/>
  <c r="E36"/>
  <c r="F36"/>
  <c r="J36"/>
  <c r="M36"/>
  <c r="P36"/>
  <c r="S36"/>
  <c r="V36"/>
  <c r="Y36"/>
  <c r="AB36"/>
  <c r="AE36"/>
  <c r="AH36"/>
  <c r="AK36"/>
  <c r="AN36"/>
  <c r="AQ36"/>
  <c r="E37"/>
  <c r="F37"/>
  <c r="J37"/>
  <c r="M37"/>
  <c r="P37"/>
  <c r="S37"/>
  <c r="V37"/>
  <c r="Y37"/>
  <c r="AB37"/>
  <c r="AE37"/>
  <c r="AH37"/>
  <c r="AK37"/>
  <c r="AN37"/>
  <c r="AQ37"/>
  <c r="E38"/>
  <c r="F38"/>
  <c r="J38"/>
  <c r="M38"/>
  <c r="P38"/>
  <c r="S38"/>
  <c r="V38"/>
  <c r="Y38"/>
  <c r="AB38"/>
  <c r="AE38"/>
  <c r="AH38"/>
  <c r="AK38"/>
  <c r="AN38"/>
  <c r="AQ38"/>
  <c r="E39"/>
  <c r="F39"/>
  <c r="G39" s="1"/>
  <c r="J39"/>
  <c r="M39"/>
  <c r="P39"/>
  <c r="S39"/>
  <c r="V39"/>
  <c r="Y39"/>
  <c r="AB39"/>
  <c r="AE39"/>
  <c r="AH39"/>
  <c r="AK39"/>
  <c r="AN39"/>
  <c r="AQ39"/>
  <c r="E40"/>
  <c r="F40"/>
  <c r="G40" s="1"/>
  <c r="J40"/>
  <c r="M40"/>
  <c r="P40"/>
  <c r="S40"/>
  <c r="V40"/>
  <c r="Y40"/>
  <c r="AB40"/>
  <c r="AE40"/>
  <c r="AH40"/>
  <c r="AK40"/>
  <c r="AN40"/>
  <c r="AQ40"/>
  <c r="H41"/>
  <c r="I41"/>
  <c r="K41"/>
  <c r="L41"/>
  <c r="M41" s="1"/>
  <c r="N41"/>
  <c r="O41"/>
  <c r="Q41"/>
  <c r="R41"/>
  <c r="T41"/>
  <c r="U41"/>
  <c r="V41" s="1"/>
  <c r="W41"/>
  <c r="X41"/>
  <c r="Z41"/>
  <c r="AA41"/>
  <c r="AC41"/>
  <c r="AD41"/>
  <c r="AF41"/>
  <c r="AG41"/>
  <c r="AI41"/>
  <c r="AJ41"/>
  <c r="AL41"/>
  <c r="AM41"/>
  <c r="AO41"/>
  <c r="AP41"/>
  <c r="E42"/>
  <c r="F42"/>
  <c r="J42"/>
  <c r="M42"/>
  <c r="P42"/>
  <c r="S42"/>
  <c r="V42"/>
  <c r="Y42"/>
  <c r="AB42"/>
  <c r="AE42"/>
  <c r="AH42"/>
  <c r="AK42"/>
  <c r="AN42"/>
  <c r="AQ42"/>
  <c r="E43"/>
  <c r="F43"/>
  <c r="J43"/>
  <c r="M43"/>
  <c r="P43"/>
  <c r="S43"/>
  <c r="V43"/>
  <c r="Y43"/>
  <c r="AB43"/>
  <c r="AE43"/>
  <c r="AH43"/>
  <c r="AK43"/>
  <c r="AN43"/>
  <c r="AQ43"/>
  <c r="E44"/>
  <c r="F44"/>
  <c r="J44"/>
  <c r="M44"/>
  <c r="P44"/>
  <c r="S44"/>
  <c r="V44"/>
  <c r="Y44"/>
  <c r="AB44"/>
  <c r="AE44"/>
  <c r="AH44"/>
  <c r="AK44"/>
  <c r="AN44"/>
  <c r="AQ44"/>
  <c r="E45"/>
  <c r="F45"/>
  <c r="J45"/>
  <c r="M45"/>
  <c r="P45"/>
  <c r="S45"/>
  <c r="V45"/>
  <c r="Y45"/>
  <c r="AB45"/>
  <c r="AE45"/>
  <c r="AH45"/>
  <c r="AK45"/>
  <c r="AN45"/>
  <c r="AQ45"/>
  <c r="E46"/>
  <c r="F46"/>
  <c r="G46" s="1"/>
  <c r="J46"/>
  <c r="M46"/>
  <c r="P46"/>
  <c r="S46"/>
  <c r="V46"/>
  <c r="Y46"/>
  <c r="AB46"/>
  <c r="AE46"/>
  <c r="AH46"/>
  <c r="AK46"/>
  <c r="AN46"/>
  <c r="AQ46"/>
  <c r="E47"/>
  <c r="F47"/>
  <c r="J47"/>
  <c r="M47"/>
  <c r="P47"/>
  <c r="S47"/>
  <c r="V47"/>
  <c r="Y47"/>
  <c r="AB47"/>
  <c r="AE47"/>
  <c r="AH47"/>
  <c r="AK47"/>
  <c r="AN47"/>
  <c r="AQ47"/>
  <c r="H48"/>
  <c r="I48"/>
  <c r="K48"/>
  <c r="L48"/>
  <c r="N48"/>
  <c r="O48"/>
  <c r="P48" s="1"/>
  <c r="Q48"/>
  <c r="R48"/>
  <c r="T48"/>
  <c r="U48"/>
  <c r="W48"/>
  <c r="X48"/>
  <c r="Z48"/>
  <c r="AA48"/>
  <c r="AC48"/>
  <c r="AD48"/>
  <c r="AE48" s="1"/>
  <c r="AF48"/>
  <c r="AG48"/>
  <c r="AI48"/>
  <c r="AJ48"/>
  <c r="AL48"/>
  <c r="AM48"/>
  <c r="AO48"/>
  <c r="AP48"/>
  <c r="E49"/>
  <c r="F49"/>
  <c r="J49"/>
  <c r="M49"/>
  <c r="P49"/>
  <c r="S49"/>
  <c r="V49"/>
  <c r="Y49"/>
  <c r="AB49"/>
  <c r="AE49"/>
  <c r="AH49"/>
  <c r="AK49"/>
  <c r="AN49"/>
  <c r="AQ49"/>
  <c r="E50"/>
  <c r="F50"/>
  <c r="J50"/>
  <c r="M50"/>
  <c r="P50"/>
  <c r="S50"/>
  <c r="V50"/>
  <c r="Y50"/>
  <c r="AB50"/>
  <c r="AE50"/>
  <c r="AH50"/>
  <c r="AK50"/>
  <c r="AN50"/>
  <c r="AQ50"/>
  <c r="E51"/>
  <c r="F51"/>
  <c r="J51"/>
  <c r="M51"/>
  <c r="P51"/>
  <c r="S51"/>
  <c r="V51"/>
  <c r="Y51"/>
  <c r="AB51"/>
  <c r="AE51"/>
  <c r="AH51"/>
  <c r="AK51"/>
  <c r="AN51"/>
  <c r="AQ51"/>
  <c r="E52"/>
  <c r="F52"/>
  <c r="J52"/>
  <c r="M52"/>
  <c r="P52"/>
  <c r="S52"/>
  <c r="V52"/>
  <c r="Y52"/>
  <c r="AB52"/>
  <c r="AE52"/>
  <c r="AH52"/>
  <c r="AK52"/>
  <c r="AN52"/>
  <c r="AQ52"/>
  <c r="E53"/>
  <c r="F53"/>
  <c r="J53"/>
  <c r="M53"/>
  <c r="P53"/>
  <c r="S53"/>
  <c r="V53"/>
  <c r="Y53"/>
  <c r="AB53"/>
  <c r="AE53"/>
  <c r="AH53"/>
  <c r="AK53"/>
  <c r="AN53"/>
  <c r="AQ53"/>
  <c r="E54"/>
  <c r="F54"/>
  <c r="J54"/>
  <c r="M54"/>
  <c r="P54"/>
  <c r="S54"/>
  <c r="V54"/>
  <c r="Y54"/>
  <c r="AB54"/>
  <c r="AE54"/>
  <c r="AH54"/>
  <c r="AK54"/>
  <c r="AN54"/>
  <c r="AQ54"/>
  <c r="H56"/>
  <c r="I56"/>
  <c r="K56"/>
  <c r="L56"/>
  <c r="N56"/>
  <c r="O56"/>
  <c r="Q56"/>
  <c r="R56"/>
  <c r="T56"/>
  <c r="U56"/>
  <c r="W56"/>
  <c r="X56"/>
  <c r="Z56"/>
  <c r="AA56"/>
  <c r="AC56"/>
  <c r="AD56"/>
  <c r="AF56"/>
  <c r="AG56"/>
  <c r="AI56"/>
  <c r="AJ56"/>
  <c r="AL56"/>
  <c r="AM56"/>
  <c r="AO56"/>
  <c r="AP56"/>
  <c r="H57"/>
  <c r="I57"/>
  <c r="K57"/>
  <c r="L57"/>
  <c r="N57"/>
  <c r="O57"/>
  <c r="Q57"/>
  <c r="R57"/>
  <c r="T57"/>
  <c r="U57"/>
  <c r="W57"/>
  <c r="X57"/>
  <c r="Z57"/>
  <c r="AA57"/>
  <c r="AC57"/>
  <c r="AD57"/>
  <c r="AF57"/>
  <c r="AG57"/>
  <c r="AI57"/>
  <c r="AJ57"/>
  <c r="AL57"/>
  <c r="AM57"/>
  <c r="AN57"/>
  <c r="AO57"/>
  <c r="AP57"/>
  <c r="H58"/>
  <c r="I58"/>
  <c r="K58"/>
  <c r="L58"/>
  <c r="N58"/>
  <c r="O58"/>
  <c r="Q58"/>
  <c r="R58"/>
  <c r="T58"/>
  <c r="U58"/>
  <c r="V58" s="1"/>
  <c r="W58"/>
  <c r="X58"/>
  <c r="Z58"/>
  <c r="AA58"/>
  <c r="AC58"/>
  <c r="AD58"/>
  <c r="AF58"/>
  <c r="AG58"/>
  <c r="AI58"/>
  <c r="AJ58"/>
  <c r="AM58"/>
  <c r="AO58"/>
  <c r="AP58"/>
  <c r="H59"/>
  <c r="I59"/>
  <c r="K59"/>
  <c r="L59"/>
  <c r="N59"/>
  <c r="O59"/>
  <c r="Q59"/>
  <c r="R59"/>
  <c r="T59"/>
  <c r="U59"/>
  <c r="W59"/>
  <c r="X59"/>
  <c r="Z59"/>
  <c r="AA59"/>
  <c r="AC59"/>
  <c r="AD59"/>
  <c r="AF59"/>
  <c r="AG59"/>
  <c r="AI59"/>
  <c r="AJ59"/>
  <c r="AL59"/>
  <c r="AM59"/>
  <c r="AO59"/>
  <c r="AP59"/>
  <c r="H60"/>
  <c r="I60"/>
  <c r="K60"/>
  <c r="L60"/>
  <c r="N60"/>
  <c r="O60"/>
  <c r="Q60"/>
  <c r="R60"/>
  <c r="S60" s="1"/>
  <c r="T60"/>
  <c r="U60"/>
  <c r="W60"/>
  <c r="X60"/>
  <c r="Z60"/>
  <c r="AA60"/>
  <c r="AC60"/>
  <c r="AD60"/>
  <c r="AF60"/>
  <c r="AG60"/>
  <c r="AI60"/>
  <c r="AJ60"/>
  <c r="AL60"/>
  <c r="AM60"/>
  <c r="AO60"/>
  <c r="AP60"/>
  <c r="H61"/>
  <c r="I61"/>
  <c r="K61"/>
  <c r="L61"/>
  <c r="N61"/>
  <c r="O61"/>
  <c r="Q61"/>
  <c r="R61"/>
  <c r="T61"/>
  <c r="U61"/>
  <c r="W61"/>
  <c r="X61"/>
  <c r="Z61"/>
  <c r="AA61"/>
  <c r="AC61"/>
  <c r="AD61"/>
  <c r="AF61"/>
  <c r="AG61"/>
  <c r="AH61" s="1"/>
  <c r="AI61"/>
  <c r="AJ61"/>
  <c r="AL61"/>
  <c r="AM61"/>
  <c r="AN61" s="1"/>
  <c r="AO61"/>
  <c r="AP61"/>
  <c r="H62"/>
  <c r="I62"/>
  <c r="J62" s="1"/>
  <c r="K62"/>
  <c r="L62"/>
  <c r="N62"/>
  <c r="O62"/>
  <c r="Q62"/>
  <c r="R62"/>
  <c r="T62"/>
  <c r="U62"/>
  <c r="V62" s="1"/>
  <c r="W62"/>
  <c r="X62"/>
  <c r="Y62" s="1"/>
  <c r="Z62"/>
  <c r="AA62"/>
  <c r="AC62"/>
  <c r="AD62"/>
  <c r="AF62"/>
  <c r="AG62"/>
  <c r="AI62"/>
  <c r="AJ62"/>
  <c r="AK62" s="1"/>
  <c r="AL62"/>
  <c r="AM62"/>
  <c r="AO62"/>
  <c r="AP62"/>
  <c r="AQ62" s="1"/>
  <c r="E63"/>
  <c r="F63"/>
  <c r="J63"/>
  <c r="M63"/>
  <c r="P63"/>
  <c r="S63"/>
  <c r="V63"/>
  <c r="Y63"/>
  <c r="AB63"/>
  <c r="AE63"/>
  <c r="AH63"/>
  <c r="AK63"/>
  <c r="AN63"/>
  <c r="AQ63"/>
  <c r="E64"/>
  <c r="F64"/>
  <c r="G64" s="1"/>
  <c r="J64"/>
  <c r="M64"/>
  <c r="P64"/>
  <c r="S64"/>
  <c r="V64"/>
  <c r="Y64"/>
  <c r="AB64"/>
  <c r="AE64"/>
  <c r="AH64"/>
  <c r="AK64"/>
  <c r="AN64"/>
  <c r="AQ64"/>
  <c r="E65"/>
  <c r="F65"/>
  <c r="J65"/>
  <c r="M65"/>
  <c r="P65"/>
  <c r="S65"/>
  <c r="V65"/>
  <c r="Y65"/>
  <c r="AB65"/>
  <c r="AE65"/>
  <c r="AH65"/>
  <c r="AK65"/>
  <c r="AN65"/>
  <c r="AQ65"/>
  <c r="E66"/>
  <c r="F66"/>
  <c r="J66"/>
  <c r="M66"/>
  <c r="P66"/>
  <c r="S66"/>
  <c r="V66"/>
  <c r="Y66"/>
  <c r="AB66"/>
  <c r="AE66"/>
  <c r="AH66"/>
  <c r="AK66"/>
  <c r="AN66"/>
  <c r="AQ66"/>
  <c r="E67"/>
  <c r="F67"/>
  <c r="J67"/>
  <c r="M67"/>
  <c r="P67"/>
  <c r="S67"/>
  <c r="V67"/>
  <c r="Y67"/>
  <c r="AB67"/>
  <c r="AE67"/>
  <c r="AH67"/>
  <c r="AK67"/>
  <c r="AN67"/>
  <c r="AQ67"/>
  <c r="E68"/>
  <c r="F68"/>
  <c r="G68" s="1"/>
  <c r="J68"/>
  <c r="M68"/>
  <c r="P68"/>
  <c r="S68"/>
  <c r="V68"/>
  <c r="Y68"/>
  <c r="AB68"/>
  <c r="AE68"/>
  <c r="AH68"/>
  <c r="AK68"/>
  <c r="AN68"/>
  <c r="AQ68"/>
  <c r="H69"/>
  <c r="I69"/>
  <c r="K69"/>
  <c r="L69"/>
  <c r="M69" s="1"/>
  <c r="N69"/>
  <c r="O69"/>
  <c r="Q69"/>
  <c r="R69"/>
  <c r="T69"/>
  <c r="U69"/>
  <c r="W69"/>
  <c r="X69"/>
  <c r="Y69" s="1"/>
  <c r="Z69"/>
  <c r="AA69"/>
  <c r="AC69"/>
  <c r="AD69"/>
  <c r="AF69"/>
  <c r="AG69"/>
  <c r="AI69"/>
  <c r="AJ69"/>
  <c r="AL69"/>
  <c r="AM69"/>
  <c r="AN69" s="1"/>
  <c r="AO69"/>
  <c r="AP69"/>
  <c r="E70"/>
  <c r="F70"/>
  <c r="G70" s="1"/>
  <c r="J70"/>
  <c r="M70"/>
  <c r="P70"/>
  <c r="S70"/>
  <c r="V70"/>
  <c r="Y70"/>
  <c r="AB70"/>
  <c r="AE70"/>
  <c r="AH70"/>
  <c r="AK70"/>
  <c r="AN70"/>
  <c r="AQ70"/>
  <c r="E71"/>
  <c r="F71"/>
  <c r="J71"/>
  <c r="M71"/>
  <c r="P71"/>
  <c r="S71"/>
  <c r="V71"/>
  <c r="Y71"/>
  <c r="AB71"/>
  <c r="AE71"/>
  <c r="AH71"/>
  <c r="AK71"/>
  <c r="AN71"/>
  <c r="AQ71"/>
  <c r="E72"/>
  <c r="F72"/>
  <c r="J72"/>
  <c r="M72"/>
  <c r="P72"/>
  <c r="S72"/>
  <c r="V72"/>
  <c r="Y72"/>
  <c r="AB72"/>
  <c r="AE72"/>
  <c r="AH72"/>
  <c r="AK72"/>
  <c r="AN72"/>
  <c r="AQ72"/>
  <c r="E73"/>
  <c r="F73"/>
  <c r="J73"/>
  <c r="M73"/>
  <c r="P73"/>
  <c r="S73"/>
  <c r="V73"/>
  <c r="Y73"/>
  <c r="AB73"/>
  <c r="AE73"/>
  <c r="AH73"/>
  <c r="AK73"/>
  <c r="AN73"/>
  <c r="AQ73"/>
  <c r="E74"/>
  <c r="F74"/>
  <c r="G74" s="1"/>
  <c r="J74"/>
  <c r="M74"/>
  <c r="P74"/>
  <c r="S74"/>
  <c r="V74"/>
  <c r="Y74"/>
  <c r="AB74"/>
  <c r="AE74"/>
  <c r="AH74"/>
  <c r="AK74"/>
  <c r="AN74"/>
  <c r="AQ74"/>
  <c r="E75"/>
  <c r="F75"/>
  <c r="J75"/>
  <c r="M75"/>
  <c r="P75"/>
  <c r="S75"/>
  <c r="V75"/>
  <c r="Y75"/>
  <c r="AB75"/>
  <c r="AE75"/>
  <c r="AH75"/>
  <c r="AK75"/>
  <c r="AN75"/>
  <c r="AQ75"/>
  <c r="H76"/>
  <c r="I76"/>
  <c r="K76"/>
  <c r="L76"/>
  <c r="N76"/>
  <c r="O76"/>
  <c r="Q76"/>
  <c r="R76"/>
  <c r="T76"/>
  <c r="U76"/>
  <c r="W76"/>
  <c r="X76"/>
  <c r="Z76"/>
  <c r="AA76"/>
  <c r="AC76"/>
  <c r="AD76"/>
  <c r="AF76"/>
  <c r="AG76"/>
  <c r="AI76"/>
  <c r="AJ76"/>
  <c r="AM76"/>
  <c r="AO76"/>
  <c r="AP76"/>
  <c r="E77"/>
  <c r="F77"/>
  <c r="J77"/>
  <c r="M77"/>
  <c r="P77"/>
  <c r="S77"/>
  <c r="V77"/>
  <c r="Y77"/>
  <c r="AB77"/>
  <c r="AE77"/>
  <c r="AH77"/>
  <c r="AK77"/>
  <c r="AN77"/>
  <c r="AQ77"/>
  <c r="E78"/>
  <c r="F78"/>
  <c r="J78"/>
  <c r="M78"/>
  <c r="P78"/>
  <c r="S78"/>
  <c r="V78"/>
  <c r="Y78"/>
  <c r="AB78"/>
  <c r="AE78"/>
  <c r="AH78"/>
  <c r="AK78"/>
  <c r="AN78"/>
  <c r="AQ78"/>
  <c r="J79"/>
  <c r="M79"/>
  <c r="P79"/>
  <c r="S79"/>
  <c r="V79"/>
  <c r="Y79"/>
  <c r="AB79"/>
  <c r="AE79"/>
  <c r="AH79"/>
  <c r="AK79"/>
  <c r="AL79"/>
  <c r="AL58" s="1"/>
  <c r="AQ79"/>
  <c r="E80"/>
  <c r="F80"/>
  <c r="J80"/>
  <c r="M80"/>
  <c r="P80"/>
  <c r="S80"/>
  <c r="V80"/>
  <c r="Y80"/>
  <c r="AB80"/>
  <c r="AE80"/>
  <c r="AH80"/>
  <c r="AK80"/>
  <c r="AN80"/>
  <c r="AQ80"/>
  <c r="E81"/>
  <c r="F81"/>
  <c r="G81" s="1"/>
  <c r="J81"/>
  <c r="M81"/>
  <c r="P81"/>
  <c r="S81"/>
  <c r="V81"/>
  <c r="Y81"/>
  <c r="AB81"/>
  <c r="AE81"/>
  <c r="AH81"/>
  <c r="AK81"/>
  <c r="AN81"/>
  <c r="AQ81"/>
  <c r="E82"/>
  <c r="F82"/>
  <c r="J82"/>
  <c r="M82"/>
  <c r="P82"/>
  <c r="S82"/>
  <c r="V82"/>
  <c r="Y82"/>
  <c r="AB82"/>
  <c r="AE82"/>
  <c r="AH82"/>
  <c r="AK82"/>
  <c r="AN82"/>
  <c r="AQ82"/>
  <c r="H83"/>
  <c r="I83"/>
  <c r="J83" s="1"/>
  <c r="K83"/>
  <c r="L83"/>
  <c r="N83"/>
  <c r="O83"/>
  <c r="P83" s="1"/>
  <c r="Q83"/>
  <c r="R83"/>
  <c r="T83"/>
  <c r="U83"/>
  <c r="W83"/>
  <c r="X83"/>
  <c r="Z83"/>
  <c r="AA83"/>
  <c r="AC83"/>
  <c r="AD83"/>
  <c r="AF83"/>
  <c r="AG83"/>
  <c r="AI83"/>
  <c r="AJ83"/>
  <c r="AL83"/>
  <c r="AM83"/>
  <c r="AO83"/>
  <c r="AP83"/>
  <c r="E84"/>
  <c r="F84"/>
  <c r="J84"/>
  <c r="M84"/>
  <c r="P84"/>
  <c r="S84"/>
  <c r="V84"/>
  <c r="Y84"/>
  <c r="AB84"/>
  <c r="AE84"/>
  <c r="AH84"/>
  <c r="AK84"/>
  <c r="AN84"/>
  <c r="AQ84"/>
  <c r="E85"/>
  <c r="F85"/>
  <c r="J85"/>
  <c r="M85"/>
  <c r="P85"/>
  <c r="S85"/>
  <c r="V85"/>
  <c r="Y85"/>
  <c r="AB85"/>
  <c r="AE85"/>
  <c r="AH85"/>
  <c r="AK85"/>
  <c r="AN85"/>
  <c r="AQ85"/>
  <c r="E86"/>
  <c r="F86"/>
  <c r="J86"/>
  <c r="M86"/>
  <c r="P86"/>
  <c r="S86"/>
  <c r="V86"/>
  <c r="Y86"/>
  <c r="AB86"/>
  <c r="AE86"/>
  <c r="AH86"/>
  <c r="AK86"/>
  <c r="AN86"/>
  <c r="AQ86"/>
  <c r="E87"/>
  <c r="G87" s="1"/>
  <c r="F87"/>
  <c r="J87"/>
  <c r="M87"/>
  <c r="P87"/>
  <c r="S87"/>
  <c r="V87"/>
  <c r="Y87"/>
  <c r="AB87"/>
  <c r="AE87"/>
  <c r="AH87"/>
  <c r="AK87"/>
  <c r="AN87"/>
  <c r="AQ87"/>
  <c r="E88"/>
  <c r="F88"/>
  <c r="J88"/>
  <c r="M88"/>
  <c r="P88"/>
  <c r="S88"/>
  <c r="V88"/>
  <c r="Y88"/>
  <c r="AB88"/>
  <c r="AE88"/>
  <c r="AH88"/>
  <c r="AK88"/>
  <c r="AN88"/>
  <c r="AQ88"/>
  <c r="E89"/>
  <c r="F89"/>
  <c r="J89"/>
  <c r="M89"/>
  <c r="P89"/>
  <c r="S89"/>
  <c r="V89"/>
  <c r="Y89"/>
  <c r="AB89"/>
  <c r="AE89"/>
  <c r="AH89"/>
  <c r="AK89"/>
  <c r="AN89"/>
  <c r="AQ89"/>
  <c r="H90"/>
  <c r="I90"/>
  <c r="J90" s="1"/>
  <c r="K90"/>
  <c r="L90"/>
  <c r="N90"/>
  <c r="O90"/>
  <c r="Q90"/>
  <c r="R90"/>
  <c r="T90"/>
  <c r="U90"/>
  <c r="V90" s="1"/>
  <c r="W90"/>
  <c r="X90"/>
  <c r="Z90"/>
  <c r="AA90"/>
  <c r="AC90"/>
  <c r="AD90"/>
  <c r="AF90"/>
  <c r="AG90"/>
  <c r="AH90" s="1"/>
  <c r="AI90"/>
  <c r="AJ90"/>
  <c r="AL90"/>
  <c r="AM90"/>
  <c r="AO90"/>
  <c r="AP90"/>
  <c r="E91"/>
  <c r="F91"/>
  <c r="G91" s="1"/>
  <c r="J91"/>
  <c r="M91"/>
  <c r="P91"/>
  <c r="S91"/>
  <c r="V91"/>
  <c r="Y91"/>
  <c r="AB91"/>
  <c r="AE91"/>
  <c r="AH91"/>
  <c r="AK91"/>
  <c r="AN91"/>
  <c r="AQ91"/>
  <c r="E92"/>
  <c r="F92"/>
  <c r="J92"/>
  <c r="M92"/>
  <c r="P92"/>
  <c r="S92"/>
  <c r="V92"/>
  <c r="Y92"/>
  <c r="AB92"/>
  <c r="AE92"/>
  <c r="AH92"/>
  <c r="AK92"/>
  <c r="AN92"/>
  <c r="AQ92"/>
  <c r="E93"/>
  <c r="F93"/>
  <c r="J93"/>
  <c r="M93"/>
  <c r="P93"/>
  <c r="S93"/>
  <c r="V93"/>
  <c r="Y93"/>
  <c r="AB93"/>
  <c r="AE93"/>
  <c r="AH93"/>
  <c r="AK93"/>
  <c r="AN93"/>
  <c r="AQ93"/>
  <c r="E94"/>
  <c r="F94"/>
  <c r="J94"/>
  <c r="M94"/>
  <c r="P94"/>
  <c r="S94"/>
  <c r="V94"/>
  <c r="Y94"/>
  <c r="AB94"/>
  <c r="AE94"/>
  <c r="AH94"/>
  <c r="AK94"/>
  <c r="AN94"/>
  <c r="AQ94"/>
  <c r="E95"/>
  <c r="F95"/>
  <c r="J95"/>
  <c r="M95"/>
  <c r="P95"/>
  <c r="S95"/>
  <c r="V95"/>
  <c r="Y95"/>
  <c r="AB95"/>
  <c r="AE95"/>
  <c r="AH95"/>
  <c r="AK95"/>
  <c r="AN95"/>
  <c r="AQ95"/>
  <c r="E96"/>
  <c r="F96"/>
  <c r="J96"/>
  <c r="M96"/>
  <c r="P96"/>
  <c r="S96"/>
  <c r="V96"/>
  <c r="Y96"/>
  <c r="AB96"/>
  <c r="AE96"/>
  <c r="AH96"/>
  <c r="AK96"/>
  <c r="AN96"/>
  <c r="AQ96"/>
  <c r="H97"/>
  <c r="I97"/>
  <c r="K97"/>
  <c r="L97"/>
  <c r="N97"/>
  <c r="O97"/>
  <c r="Q97"/>
  <c r="R97"/>
  <c r="T97"/>
  <c r="U97"/>
  <c r="W97"/>
  <c r="X97"/>
  <c r="Z97"/>
  <c r="AA97"/>
  <c r="AC97"/>
  <c r="AD97"/>
  <c r="AF97"/>
  <c r="AG97"/>
  <c r="AI97"/>
  <c r="AJ97"/>
  <c r="AL97"/>
  <c r="AM97"/>
  <c r="AO97"/>
  <c r="AP97"/>
  <c r="E98"/>
  <c r="F98"/>
  <c r="J98"/>
  <c r="M98"/>
  <c r="P98"/>
  <c r="S98"/>
  <c r="V98"/>
  <c r="Y98"/>
  <c r="AB98"/>
  <c r="AE98"/>
  <c r="AH98"/>
  <c r="AK98"/>
  <c r="AN98"/>
  <c r="AQ98"/>
  <c r="E99"/>
  <c r="F99"/>
  <c r="J99"/>
  <c r="M99"/>
  <c r="P99"/>
  <c r="S99"/>
  <c r="V99"/>
  <c r="Y99"/>
  <c r="AB99"/>
  <c r="AE99"/>
  <c r="AH99"/>
  <c r="AK99"/>
  <c r="AN99"/>
  <c r="AQ99"/>
  <c r="E100"/>
  <c r="F100"/>
  <c r="J100"/>
  <c r="M100"/>
  <c r="P100"/>
  <c r="S100"/>
  <c r="V100"/>
  <c r="Y100"/>
  <c r="AB100"/>
  <c r="AE100"/>
  <c r="AH100"/>
  <c r="AK100"/>
  <c r="AN100"/>
  <c r="AQ100"/>
  <c r="E101"/>
  <c r="F101"/>
  <c r="J101"/>
  <c r="M101"/>
  <c r="P101"/>
  <c r="S101"/>
  <c r="V101"/>
  <c r="Y101"/>
  <c r="AB101"/>
  <c r="AE101"/>
  <c r="AH101"/>
  <c r="AK101"/>
  <c r="AN101"/>
  <c r="AQ101"/>
  <c r="E102"/>
  <c r="F102"/>
  <c r="G102" s="1"/>
  <c r="J102"/>
  <c r="M102"/>
  <c r="P102"/>
  <c r="S102"/>
  <c r="V102"/>
  <c r="Y102"/>
  <c r="AB102"/>
  <c r="AE102"/>
  <c r="AH102"/>
  <c r="AK102"/>
  <c r="AN102"/>
  <c r="AQ102"/>
  <c r="E103"/>
  <c r="F103"/>
  <c r="J103"/>
  <c r="M103"/>
  <c r="P103"/>
  <c r="S103"/>
  <c r="V103"/>
  <c r="Y103"/>
  <c r="AB103"/>
  <c r="AE103"/>
  <c r="AH103"/>
  <c r="AK103"/>
  <c r="AN103"/>
  <c r="AQ103"/>
  <c r="H104"/>
  <c r="I104"/>
  <c r="K104"/>
  <c r="L104"/>
  <c r="N104"/>
  <c r="O104"/>
  <c r="Q104"/>
  <c r="R104"/>
  <c r="T104"/>
  <c r="U104"/>
  <c r="W104"/>
  <c r="X104"/>
  <c r="Z104"/>
  <c r="AA104"/>
  <c r="AB104"/>
  <c r="AC104"/>
  <c r="AD104"/>
  <c r="AF104"/>
  <c r="AG104"/>
  <c r="AH104" s="1"/>
  <c r="AI104"/>
  <c r="AJ104"/>
  <c r="AL104"/>
  <c r="AM104"/>
  <c r="AO104"/>
  <c r="AP104"/>
  <c r="E105"/>
  <c r="F105"/>
  <c r="J105"/>
  <c r="M105"/>
  <c r="P105"/>
  <c r="S105"/>
  <c r="V105"/>
  <c r="Y105"/>
  <c r="AB105"/>
  <c r="AE105"/>
  <c r="AH105"/>
  <c r="AK105"/>
  <c r="AN105"/>
  <c r="AQ105"/>
  <c r="E106"/>
  <c r="F106"/>
  <c r="J106"/>
  <c r="M106"/>
  <c r="P106"/>
  <c r="S106"/>
  <c r="V106"/>
  <c r="Y106"/>
  <c r="AB106"/>
  <c r="AE106"/>
  <c r="AH106"/>
  <c r="AK106"/>
  <c r="AN106"/>
  <c r="AQ106"/>
  <c r="E107"/>
  <c r="F107"/>
  <c r="J107"/>
  <c r="M107"/>
  <c r="P107"/>
  <c r="S107"/>
  <c r="V107"/>
  <c r="Y107"/>
  <c r="AB107"/>
  <c r="AE107"/>
  <c r="AH107"/>
  <c r="AK107"/>
  <c r="AN107"/>
  <c r="AQ107"/>
  <c r="E108"/>
  <c r="F108"/>
  <c r="J108"/>
  <c r="M108"/>
  <c r="P108"/>
  <c r="S108"/>
  <c r="V108"/>
  <c r="Y108"/>
  <c r="AB108"/>
  <c r="AE108"/>
  <c r="AH108"/>
  <c r="AK108"/>
  <c r="AN108"/>
  <c r="AQ108"/>
  <c r="E109"/>
  <c r="F109"/>
  <c r="J109"/>
  <c r="M109"/>
  <c r="P109"/>
  <c r="S109"/>
  <c r="V109"/>
  <c r="Y109"/>
  <c r="AB109"/>
  <c r="AE109"/>
  <c r="AH109"/>
  <c r="AK109"/>
  <c r="AN109"/>
  <c r="AQ109"/>
  <c r="E110"/>
  <c r="F110"/>
  <c r="J110"/>
  <c r="M110"/>
  <c r="P110"/>
  <c r="S110"/>
  <c r="V110"/>
  <c r="Y110"/>
  <c r="AB110"/>
  <c r="AE110"/>
  <c r="AH110"/>
  <c r="AK110"/>
  <c r="AN110"/>
  <c r="AQ110"/>
  <c r="H111"/>
  <c r="I111"/>
  <c r="J111" s="1"/>
  <c r="K111"/>
  <c r="L111"/>
  <c r="N111"/>
  <c r="O111"/>
  <c r="P111" s="1"/>
  <c r="Q111"/>
  <c r="R111"/>
  <c r="S111"/>
  <c r="T111"/>
  <c r="U111"/>
  <c r="W111"/>
  <c r="X111"/>
  <c r="Y111" s="1"/>
  <c r="Z111"/>
  <c r="AA111"/>
  <c r="AC111"/>
  <c r="AD111"/>
  <c r="AE111" s="1"/>
  <c r="AF111"/>
  <c r="AG111"/>
  <c r="AI111"/>
  <c r="AJ111"/>
  <c r="AL111"/>
  <c r="AN111" s="1"/>
  <c r="AM111"/>
  <c r="AO111"/>
  <c r="AP111"/>
  <c r="E112"/>
  <c r="F112"/>
  <c r="J112"/>
  <c r="M112"/>
  <c r="P112"/>
  <c r="S112"/>
  <c r="V112"/>
  <c r="Y112"/>
  <c r="AB112"/>
  <c r="AE112"/>
  <c r="AH112"/>
  <c r="AK112"/>
  <c r="AN112"/>
  <c r="AQ112"/>
  <c r="E113"/>
  <c r="F113"/>
  <c r="J113"/>
  <c r="M113"/>
  <c r="P113"/>
  <c r="S113"/>
  <c r="V113"/>
  <c r="Y113"/>
  <c r="AB113"/>
  <c r="AE113"/>
  <c r="AH113"/>
  <c r="AK113"/>
  <c r="AN113"/>
  <c r="AQ113"/>
  <c r="E114"/>
  <c r="F114"/>
  <c r="J114"/>
  <c r="M114"/>
  <c r="P114"/>
  <c r="S114"/>
  <c r="V114"/>
  <c r="Y114"/>
  <c r="AB114"/>
  <c r="AE114"/>
  <c r="AH114"/>
  <c r="AK114"/>
  <c r="AN114"/>
  <c r="AQ114"/>
  <c r="E115"/>
  <c r="F115"/>
  <c r="J115"/>
  <c r="M115"/>
  <c r="P115"/>
  <c r="S115"/>
  <c r="V115"/>
  <c r="Y115"/>
  <c r="AB115"/>
  <c r="AE115"/>
  <c r="AH115"/>
  <c r="AK115"/>
  <c r="AN115"/>
  <c r="AQ115"/>
  <c r="E116"/>
  <c r="F116"/>
  <c r="J116"/>
  <c r="M116"/>
  <c r="P116"/>
  <c r="S116"/>
  <c r="V116"/>
  <c r="Y116"/>
  <c r="AB116"/>
  <c r="AE116"/>
  <c r="AH116"/>
  <c r="AK116"/>
  <c r="AN116"/>
  <c r="AQ116"/>
  <c r="E117"/>
  <c r="F117"/>
  <c r="J117"/>
  <c r="M117"/>
  <c r="P117"/>
  <c r="S117"/>
  <c r="V117"/>
  <c r="Y117"/>
  <c r="AB117"/>
  <c r="AE117"/>
  <c r="AH117"/>
  <c r="AK117"/>
  <c r="AN117"/>
  <c r="AQ117"/>
  <c r="H118"/>
  <c r="I118"/>
  <c r="K118"/>
  <c r="L118"/>
  <c r="N118"/>
  <c r="O118"/>
  <c r="Q118"/>
  <c r="R118"/>
  <c r="T118"/>
  <c r="U118"/>
  <c r="W118"/>
  <c r="X118"/>
  <c r="Z118"/>
  <c r="AA118"/>
  <c r="AC118"/>
  <c r="AD118"/>
  <c r="AE118" s="1"/>
  <c r="AF118"/>
  <c r="AG118"/>
  <c r="AI118"/>
  <c r="AJ118"/>
  <c r="AL118"/>
  <c r="AM118"/>
  <c r="AO118"/>
  <c r="AP118"/>
  <c r="E119"/>
  <c r="F119"/>
  <c r="J119"/>
  <c r="M119"/>
  <c r="P119"/>
  <c r="S119"/>
  <c r="V119"/>
  <c r="Y119"/>
  <c r="AB119"/>
  <c r="AE119"/>
  <c r="AH119"/>
  <c r="AK119"/>
  <c r="AN119"/>
  <c r="AQ119"/>
  <c r="E120"/>
  <c r="F120"/>
  <c r="J120"/>
  <c r="M120"/>
  <c r="P120"/>
  <c r="S120"/>
  <c r="V120"/>
  <c r="Y120"/>
  <c r="AB120"/>
  <c r="AE120"/>
  <c r="AH120"/>
  <c r="AK120"/>
  <c r="AN120"/>
  <c r="AQ120"/>
  <c r="E121"/>
  <c r="F121"/>
  <c r="J121"/>
  <c r="M121"/>
  <c r="P121"/>
  <c r="S121"/>
  <c r="V121"/>
  <c r="Y121"/>
  <c r="AB121"/>
  <c r="AE121"/>
  <c r="AH121"/>
  <c r="AK121"/>
  <c r="AN121"/>
  <c r="AQ121"/>
  <c r="E122"/>
  <c r="F122"/>
  <c r="J122"/>
  <c r="M122"/>
  <c r="P122"/>
  <c r="S122"/>
  <c r="V122"/>
  <c r="Y122"/>
  <c r="AB122"/>
  <c r="AE122"/>
  <c r="AH122"/>
  <c r="AK122"/>
  <c r="AN122"/>
  <c r="AQ122"/>
  <c r="E123"/>
  <c r="F123"/>
  <c r="J123"/>
  <c r="M123"/>
  <c r="P123"/>
  <c r="S123"/>
  <c r="V123"/>
  <c r="Y123"/>
  <c r="AB123"/>
  <c r="AE123"/>
  <c r="AH123"/>
  <c r="AK123"/>
  <c r="AN123"/>
  <c r="AQ123"/>
  <c r="E124"/>
  <c r="F124"/>
  <c r="J124"/>
  <c r="M124"/>
  <c r="P124"/>
  <c r="S124"/>
  <c r="V124"/>
  <c r="Y124"/>
  <c r="AB124"/>
  <c r="AE124"/>
  <c r="AH124"/>
  <c r="AK124"/>
  <c r="AN124"/>
  <c r="AQ124"/>
  <c r="H125"/>
  <c r="I125"/>
  <c r="K125"/>
  <c r="L125"/>
  <c r="N125"/>
  <c r="O125"/>
  <c r="Q125"/>
  <c r="R125"/>
  <c r="T125"/>
  <c r="U125"/>
  <c r="W125"/>
  <c r="X125"/>
  <c r="Z125"/>
  <c r="AA125"/>
  <c r="AC125"/>
  <c r="AD125"/>
  <c r="AF125"/>
  <c r="AG125"/>
  <c r="AI125"/>
  <c r="AJ125"/>
  <c r="AL125"/>
  <c r="AM125"/>
  <c r="AO125"/>
  <c r="AP125"/>
  <c r="E126"/>
  <c r="F126"/>
  <c r="J126"/>
  <c r="M126"/>
  <c r="P126"/>
  <c r="S126"/>
  <c r="V126"/>
  <c r="Y126"/>
  <c r="AB126"/>
  <c r="AE126"/>
  <c r="AH126"/>
  <c r="AK126"/>
  <c r="AN126"/>
  <c r="AQ126"/>
  <c r="E127"/>
  <c r="F127"/>
  <c r="J127"/>
  <c r="M127"/>
  <c r="P127"/>
  <c r="S127"/>
  <c r="V127"/>
  <c r="Y127"/>
  <c r="AB127"/>
  <c r="AE127"/>
  <c r="AH127"/>
  <c r="AK127"/>
  <c r="AN127"/>
  <c r="AQ127"/>
  <c r="E128"/>
  <c r="F128"/>
  <c r="J128"/>
  <c r="M128"/>
  <c r="P128"/>
  <c r="S128"/>
  <c r="V128"/>
  <c r="Y128"/>
  <c r="AB128"/>
  <c r="AE128"/>
  <c r="AH128"/>
  <c r="AK128"/>
  <c r="AN128"/>
  <c r="AQ128"/>
  <c r="E129"/>
  <c r="F129"/>
  <c r="J129"/>
  <c r="M129"/>
  <c r="P129"/>
  <c r="S129"/>
  <c r="V129"/>
  <c r="Y129"/>
  <c r="AB129"/>
  <c r="AE129"/>
  <c r="AH129"/>
  <c r="AK129"/>
  <c r="AN129"/>
  <c r="AQ129"/>
  <c r="E130"/>
  <c r="F130"/>
  <c r="J130"/>
  <c r="M130"/>
  <c r="P130"/>
  <c r="S130"/>
  <c r="V130"/>
  <c r="Y130"/>
  <c r="AB130"/>
  <c r="AE130"/>
  <c r="AH130"/>
  <c r="AK130"/>
  <c r="AN130"/>
  <c r="AQ130"/>
  <c r="E131"/>
  <c r="F131"/>
  <c r="J131"/>
  <c r="M131"/>
  <c r="P131"/>
  <c r="S131"/>
  <c r="V131"/>
  <c r="Y131"/>
  <c r="AB131"/>
  <c r="AE131"/>
  <c r="AH131"/>
  <c r="AK131"/>
  <c r="AN131"/>
  <c r="AQ131"/>
  <c r="H133"/>
  <c r="I133"/>
  <c r="K133"/>
  <c r="L133"/>
  <c r="N133"/>
  <c r="O133"/>
  <c r="Q133"/>
  <c r="R133"/>
  <c r="T133"/>
  <c r="U133"/>
  <c r="W133"/>
  <c r="X133"/>
  <c r="Z133"/>
  <c r="AA133"/>
  <c r="AC133"/>
  <c r="AD133"/>
  <c r="AF133"/>
  <c r="AG133"/>
  <c r="AI133"/>
  <c r="AJ133"/>
  <c r="AL133"/>
  <c r="AM133"/>
  <c r="AO133"/>
  <c r="AP133"/>
  <c r="H134"/>
  <c r="I134"/>
  <c r="K134"/>
  <c r="L134"/>
  <c r="N134"/>
  <c r="O134"/>
  <c r="Q134"/>
  <c r="R134"/>
  <c r="T134"/>
  <c r="U134"/>
  <c r="W134"/>
  <c r="X134"/>
  <c r="Z134"/>
  <c r="AA134"/>
  <c r="AC134"/>
  <c r="AD134"/>
  <c r="AF134"/>
  <c r="AG134"/>
  <c r="AI134"/>
  <c r="AJ134"/>
  <c r="AL134"/>
  <c r="AM134"/>
  <c r="AO134"/>
  <c r="AP134"/>
  <c r="H135"/>
  <c r="I135"/>
  <c r="K135"/>
  <c r="L135"/>
  <c r="N135"/>
  <c r="P135" s="1"/>
  <c r="O135"/>
  <c r="Q135"/>
  <c r="R135"/>
  <c r="T135"/>
  <c r="U135"/>
  <c r="W135"/>
  <c r="X135"/>
  <c r="Z135"/>
  <c r="AA135"/>
  <c r="AB135" s="1"/>
  <c r="AC135"/>
  <c r="AD135"/>
  <c r="AF135"/>
  <c r="AG135"/>
  <c r="AI135"/>
  <c r="AJ135"/>
  <c r="AL135"/>
  <c r="AM135"/>
  <c r="AO135"/>
  <c r="AP135"/>
  <c r="H136"/>
  <c r="I136"/>
  <c r="K136"/>
  <c r="L136"/>
  <c r="N136"/>
  <c r="O136"/>
  <c r="Q136"/>
  <c r="R136"/>
  <c r="T136"/>
  <c r="U136"/>
  <c r="W136"/>
  <c r="X136"/>
  <c r="Z136"/>
  <c r="AA136"/>
  <c r="AC136"/>
  <c r="AD136"/>
  <c r="AF136"/>
  <c r="AG136"/>
  <c r="AH136" s="1"/>
  <c r="AI136"/>
  <c r="AJ136"/>
  <c r="AL136"/>
  <c r="AM136"/>
  <c r="AN136" s="1"/>
  <c r="AO136"/>
  <c r="AP136"/>
  <c r="H137"/>
  <c r="I137"/>
  <c r="K137"/>
  <c r="L137"/>
  <c r="N137"/>
  <c r="O137"/>
  <c r="P137" s="1"/>
  <c r="Q137"/>
  <c r="R137"/>
  <c r="T137"/>
  <c r="U137"/>
  <c r="W137"/>
  <c r="X137"/>
  <c r="Z137"/>
  <c r="AA137"/>
  <c r="AC137"/>
  <c r="AD137"/>
  <c r="AF137"/>
  <c r="AG137"/>
  <c r="AI137"/>
  <c r="AJ137"/>
  <c r="AL137"/>
  <c r="AM137"/>
  <c r="AN137" s="1"/>
  <c r="AO137"/>
  <c r="AP137"/>
  <c r="H138"/>
  <c r="I138"/>
  <c r="J138" s="1"/>
  <c r="K138"/>
  <c r="L138"/>
  <c r="N138"/>
  <c r="O138"/>
  <c r="Q138"/>
  <c r="R138"/>
  <c r="T138"/>
  <c r="U138"/>
  <c r="V138" s="1"/>
  <c r="W138"/>
  <c r="X138"/>
  <c r="Z138"/>
  <c r="AA138"/>
  <c r="AC138"/>
  <c r="AD138"/>
  <c r="AF138"/>
  <c r="AG138"/>
  <c r="AH138" s="1"/>
  <c r="AI138"/>
  <c r="AJ138"/>
  <c r="AL138"/>
  <c r="AM138"/>
  <c r="AO138"/>
  <c r="AP138"/>
  <c r="H139"/>
  <c r="I139"/>
  <c r="K139"/>
  <c r="L139"/>
  <c r="N139"/>
  <c r="O139"/>
  <c r="P139" s="1"/>
  <c r="Q139"/>
  <c r="R139"/>
  <c r="S139" s="1"/>
  <c r="T139"/>
  <c r="U139"/>
  <c r="W139"/>
  <c r="X139"/>
  <c r="Z139"/>
  <c r="AA139"/>
  <c r="AC139"/>
  <c r="AD139"/>
  <c r="AE139" s="1"/>
  <c r="AF139"/>
  <c r="AG139"/>
  <c r="AI139"/>
  <c r="AJ139"/>
  <c r="AL139"/>
  <c r="AM139"/>
  <c r="AO139"/>
  <c r="AP139"/>
  <c r="E140"/>
  <c r="F140"/>
  <c r="J140"/>
  <c r="M140"/>
  <c r="P140"/>
  <c r="S140"/>
  <c r="V140"/>
  <c r="Y140"/>
  <c r="AB140"/>
  <c r="AE140"/>
  <c r="AH140"/>
  <c r="AK140"/>
  <c r="AN140"/>
  <c r="AQ140"/>
  <c r="E141"/>
  <c r="F141"/>
  <c r="J141"/>
  <c r="M141"/>
  <c r="P141"/>
  <c r="S141"/>
  <c r="V141"/>
  <c r="Y141"/>
  <c r="AB141"/>
  <c r="AE141"/>
  <c r="AH141"/>
  <c r="AK141"/>
  <c r="AN141"/>
  <c r="AQ141"/>
  <c r="E142"/>
  <c r="F142"/>
  <c r="J142"/>
  <c r="M142"/>
  <c r="P142"/>
  <c r="S142"/>
  <c r="V142"/>
  <c r="Y142"/>
  <c r="AB142"/>
  <c r="AE142"/>
  <c r="AH142"/>
  <c r="AK142"/>
  <c r="AN142"/>
  <c r="AQ142"/>
  <c r="E143"/>
  <c r="F143"/>
  <c r="J143"/>
  <c r="M143"/>
  <c r="P143"/>
  <c r="S143"/>
  <c r="V143"/>
  <c r="Y143"/>
  <c r="AB143"/>
  <c r="AE143"/>
  <c r="AH143"/>
  <c r="AK143"/>
  <c r="AN143"/>
  <c r="AQ143"/>
  <c r="E144"/>
  <c r="F144"/>
  <c r="J144"/>
  <c r="M144"/>
  <c r="P144"/>
  <c r="S144"/>
  <c r="V144"/>
  <c r="Y144"/>
  <c r="AB144"/>
  <c r="AE144"/>
  <c r="AH144"/>
  <c r="AK144"/>
  <c r="AN144"/>
  <c r="AQ144"/>
  <c r="E145"/>
  <c r="F145"/>
  <c r="J145"/>
  <c r="M145"/>
  <c r="P145"/>
  <c r="S145"/>
  <c r="V145"/>
  <c r="Y145"/>
  <c r="AB145"/>
  <c r="AE145"/>
  <c r="AH145"/>
  <c r="AK145"/>
  <c r="AN145"/>
  <c r="AQ145"/>
  <c r="H146"/>
  <c r="I146"/>
  <c r="K146"/>
  <c r="L146"/>
  <c r="N146"/>
  <c r="O146"/>
  <c r="Q146"/>
  <c r="R146"/>
  <c r="T146"/>
  <c r="U146"/>
  <c r="W146"/>
  <c r="X146"/>
  <c r="Z146"/>
  <c r="AA146"/>
  <c r="AC146"/>
  <c r="AD146"/>
  <c r="AF146"/>
  <c r="AG146"/>
  <c r="AI146"/>
  <c r="AJ146"/>
  <c r="AL146"/>
  <c r="AM146"/>
  <c r="AO146"/>
  <c r="AP146"/>
  <c r="E147"/>
  <c r="F147"/>
  <c r="J147"/>
  <c r="M147"/>
  <c r="P147"/>
  <c r="S147"/>
  <c r="V147"/>
  <c r="Y147"/>
  <c r="AB147"/>
  <c r="AE147"/>
  <c r="AH147"/>
  <c r="AK147"/>
  <c r="AN147"/>
  <c r="AQ147"/>
  <c r="E148"/>
  <c r="F148"/>
  <c r="J148"/>
  <c r="M148"/>
  <c r="P148"/>
  <c r="S148"/>
  <c r="V148"/>
  <c r="Y148"/>
  <c r="AB148"/>
  <c r="AE148"/>
  <c r="AH148"/>
  <c r="AK148"/>
  <c r="AN148"/>
  <c r="AQ148"/>
  <c r="E149"/>
  <c r="F149"/>
  <c r="J149"/>
  <c r="M149"/>
  <c r="P149"/>
  <c r="S149"/>
  <c r="V149"/>
  <c r="Y149"/>
  <c r="AB149"/>
  <c r="AE149"/>
  <c r="AH149"/>
  <c r="AK149"/>
  <c r="AN149"/>
  <c r="AQ149"/>
  <c r="E150"/>
  <c r="F150"/>
  <c r="J150"/>
  <c r="M150"/>
  <c r="P150"/>
  <c r="S150"/>
  <c r="V150"/>
  <c r="Y150"/>
  <c r="AB150"/>
  <c r="AE150"/>
  <c r="AH150"/>
  <c r="AK150"/>
  <c r="AN150"/>
  <c r="AQ150"/>
  <c r="E151"/>
  <c r="F151"/>
  <c r="J151"/>
  <c r="M151"/>
  <c r="P151"/>
  <c r="S151"/>
  <c r="V151"/>
  <c r="Y151"/>
  <c r="AB151"/>
  <c r="AE151"/>
  <c r="AH151"/>
  <c r="AK151"/>
  <c r="AN151"/>
  <c r="AQ151"/>
  <c r="E152"/>
  <c r="F152"/>
  <c r="J152"/>
  <c r="M152"/>
  <c r="P152"/>
  <c r="S152"/>
  <c r="V152"/>
  <c r="Y152"/>
  <c r="AB152"/>
  <c r="AE152"/>
  <c r="AH152"/>
  <c r="AK152"/>
  <c r="AN152"/>
  <c r="AQ152"/>
  <c r="H153"/>
  <c r="I153"/>
  <c r="K153"/>
  <c r="L153"/>
  <c r="N153"/>
  <c r="O153"/>
  <c r="Q153"/>
  <c r="R153"/>
  <c r="T153"/>
  <c r="U153"/>
  <c r="W153"/>
  <c r="X153"/>
  <c r="Z153"/>
  <c r="AA153"/>
  <c r="AC153"/>
  <c r="AD153"/>
  <c r="AF153"/>
  <c r="AG153"/>
  <c r="AI153"/>
  <c r="AJ153"/>
  <c r="AL153"/>
  <c r="AM153"/>
  <c r="AO153"/>
  <c r="AP153"/>
  <c r="E154"/>
  <c r="F154"/>
  <c r="J154"/>
  <c r="M154"/>
  <c r="P154"/>
  <c r="S154"/>
  <c r="V154"/>
  <c r="Y154"/>
  <c r="AB154"/>
  <c r="AE154"/>
  <c r="AH154"/>
  <c r="AK154"/>
  <c r="AN154"/>
  <c r="AQ154"/>
  <c r="E155"/>
  <c r="F155"/>
  <c r="J155"/>
  <c r="M155"/>
  <c r="P155"/>
  <c r="S155"/>
  <c r="V155"/>
  <c r="Y155"/>
  <c r="AB155"/>
  <c r="AE155"/>
  <c r="AH155"/>
  <c r="AK155"/>
  <c r="AN155"/>
  <c r="AQ155"/>
  <c r="E156"/>
  <c r="F156"/>
  <c r="J156"/>
  <c r="M156"/>
  <c r="P156"/>
  <c r="S156"/>
  <c r="V156"/>
  <c r="Y156"/>
  <c r="AB156"/>
  <c r="AE156"/>
  <c r="AH156"/>
  <c r="AK156"/>
  <c r="AN156"/>
  <c r="AQ156"/>
  <c r="E157"/>
  <c r="F157"/>
  <c r="J157"/>
  <c r="M157"/>
  <c r="P157"/>
  <c r="S157"/>
  <c r="V157"/>
  <c r="Y157"/>
  <c r="AB157"/>
  <c r="AE157"/>
  <c r="AH157"/>
  <c r="AK157"/>
  <c r="AN157"/>
  <c r="AQ157"/>
  <c r="E158"/>
  <c r="F158"/>
  <c r="J158"/>
  <c r="M158"/>
  <c r="P158"/>
  <c r="S158"/>
  <c r="V158"/>
  <c r="Y158"/>
  <c r="AB158"/>
  <c r="AE158"/>
  <c r="AH158"/>
  <c r="AK158"/>
  <c r="AN158"/>
  <c r="AQ158"/>
  <c r="E159"/>
  <c r="F159"/>
  <c r="J159"/>
  <c r="M159"/>
  <c r="P159"/>
  <c r="S159"/>
  <c r="V159"/>
  <c r="Y159"/>
  <c r="AB159"/>
  <c r="AE159"/>
  <c r="AH159"/>
  <c r="AK159"/>
  <c r="AN159"/>
  <c r="AQ159"/>
  <c r="H160"/>
  <c r="I160"/>
  <c r="K160"/>
  <c r="L160"/>
  <c r="N160"/>
  <c r="O160"/>
  <c r="Q160"/>
  <c r="R160"/>
  <c r="T160"/>
  <c r="U160"/>
  <c r="W160"/>
  <c r="X160"/>
  <c r="AA160"/>
  <c r="AC160"/>
  <c r="AD160"/>
  <c r="AF160"/>
  <c r="AG160"/>
  <c r="AI160"/>
  <c r="AJ160"/>
  <c r="AL160"/>
  <c r="AM160"/>
  <c r="AO160"/>
  <c r="AP160"/>
  <c r="E161"/>
  <c r="F161"/>
  <c r="J161"/>
  <c r="M161"/>
  <c r="P161"/>
  <c r="S161"/>
  <c r="V161"/>
  <c r="Y161"/>
  <c r="AB161"/>
  <c r="AE161"/>
  <c r="AH161"/>
  <c r="AK161"/>
  <c r="AN161"/>
  <c r="AQ161"/>
  <c r="F162"/>
  <c r="J162"/>
  <c r="M162"/>
  <c r="P162"/>
  <c r="S162"/>
  <c r="V162"/>
  <c r="Y162"/>
  <c r="Z162"/>
  <c r="AB162" s="1"/>
  <c r="AE162"/>
  <c r="AH162"/>
  <c r="AK162"/>
  <c r="AN162"/>
  <c r="AQ162"/>
  <c r="E163"/>
  <c r="F163"/>
  <c r="J163"/>
  <c r="M163"/>
  <c r="P163"/>
  <c r="S163"/>
  <c r="V163"/>
  <c r="Y163"/>
  <c r="AB163"/>
  <c r="AE163"/>
  <c r="AH163"/>
  <c r="AK163"/>
  <c r="AN163"/>
  <c r="AQ163"/>
  <c r="E164"/>
  <c r="F164"/>
  <c r="J164"/>
  <c r="M164"/>
  <c r="P164"/>
  <c r="S164"/>
  <c r="V164"/>
  <c r="Y164"/>
  <c r="AB164"/>
  <c r="AE164"/>
  <c r="AH164"/>
  <c r="AK164"/>
  <c r="AN164"/>
  <c r="AQ164"/>
  <c r="E165"/>
  <c r="F165"/>
  <c r="J165"/>
  <c r="M165"/>
  <c r="P165"/>
  <c r="S165"/>
  <c r="V165"/>
  <c r="Y165"/>
  <c r="AB165"/>
  <c r="AE165"/>
  <c r="AH165"/>
  <c r="AK165"/>
  <c r="AN165"/>
  <c r="AQ165"/>
  <c r="E166"/>
  <c r="F166"/>
  <c r="J166"/>
  <c r="M166"/>
  <c r="P166"/>
  <c r="S166"/>
  <c r="V166"/>
  <c r="Y166"/>
  <c r="AB166"/>
  <c r="AE166"/>
  <c r="AH166"/>
  <c r="AK166"/>
  <c r="AN166"/>
  <c r="AQ166"/>
  <c r="H167"/>
  <c r="I167"/>
  <c r="K167"/>
  <c r="L167"/>
  <c r="N167"/>
  <c r="O167"/>
  <c r="Q167"/>
  <c r="R167"/>
  <c r="T167"/>
  <c r="U167"/>
  <c r="W167"/>
  <c r="X167"/>
  <c r="Z167"/>
  <c r="AA167"/>
  <c r="AC167"/>
  <c r="AD167"/>
  <c r="AF167"/>
  <c r="AG167"/>
  <c r="AI167"/>
  <c r="AJ167"/>
  <c r="AL167"/>
  <c r="AM167"/>
  <c r="AO167"/>
  <c r="AP167"/>
  <c r="E168"/>
  <c r="F168"/>
  <c r="J168"/>
  <c r="M168"/>
  <c r="P168"/>
  <c r="S168"/>
  <c r="V168"/>
  <c r="Y168"/>
  <c r="AB168"/>
  <c r="AE168"/>
  <c r="AH168"/>
  <c r="AK168"/>
  <c r="AN168"/>
  <c r="AQ168"/>
  <c r="E169"/>
  <c r="F169"/>
  <c r="J169"/>
  <c r="M169"/>
  <c r="P169"/>
  <c r="S169"/>
  <c r="V169"/>
  <c r="Y169"/>
  <c r="AB169"/>
  <c r="AE169"/>
  <c r="AH169"/>
  <c r="AK169"/>
  <c r="AN169"/>
  <c r="AQ169"/>
  <c r="E170"/>
  <c r="F170"/>
  <c r="J170"/>
  <c r="M170"/>
  <c r="P170"/>
  <c r="S170"/>
  <c r="V170"/>
  <c r="Y170"/>
  <c r="AB170"/>
  <c r="AE170"/>
  <c r="AH170"/>
  <c r="AK170"/>
  <c r="AN170"/>
  <c r="AQ170"/>
  <c r="E171"/>
  <c r="F171"/>
  <c r="J171"/>
  <c r="M171"/>
  <c r="P171"/>
  <c r="S171"/>
  <c r="V171"/>
  <c r="Y171"/>
  <c r="AB171"/>
  <c r="AE171"/>
  <c r="AH171"/>
  <c r="AK171"/>
  <c r="AN171"/>
  <c r="AQ171"/>
  <c r="E172"/>
  <c r="F172"/>
  <c r="J172"/>
  <c r="M172"/>
  <c r="P172"/>
  <c r="S172"/>
  <c r="V172"/>
  <c r="Y172"/>
  <c r="AB172"/>
  <c r="AE172"/>
  <c r="AH172"/>
  <c r="AK172"/>
  <c r="AN172"/>
  <c r="AQ172"/>
  <c r="E173"/>
  <c r="F173"/>
  <c r="J173"/>
  <c r="M173"/>
  <c r="P173"/>
  <c r="S173"/>
  <c r="V173"/>
  <c r="Y173"/>
  <c r="AB173"/>
  <c r="AE173"/>
  <c r="AH173"/>
  <c r="AK173"/>
  <c r="AN173"/>
  <c r="AQ173"/>
  <c r="H174"/>
  <c r="I174"/>
  <c r="K174"/>
  <c r="L174"/>
  <c r="N174"/>
  <c r="O174"/>
  <c r="Q174"/>
  <c r="R174"/>
  <c r="T174"/>
  <c r="U174"/>
  <c r="W174"/>
  <c r="X174"/>
  <c r="Z174"/>
  <c r="AA174"/>
  <c r="AC174"/>
  <c r="AD174"/>
  <c r="AF174"/>
  <c r="AG174"/>
  <c r="AI174"/>
  <c r="AJ174"/>
  <c r="AL174"/>
  <c r="AM174"/>
  <c r="AO174"/>
  <c r="AP174"/>
  <c r="E175"/>
  <c r="F175"/>
  <c r="J175"/>
  <c r="M175"/>
  <c r="P175"/>
  <c r="S175"/>
  <c r="V175"/>
  <c r="Y175"/>
  <c r="AB175"/>
  <c r="AE175"/>
  <c r="AH175"/>
  <c r="AK175"/>
  <c r="AN175"/>
  <c r="AQ175"/>
  <c r="E176"/>
  <c r="F176"/>
  <c r="J176"/>
  <c r="M176"/>
  <c r="P176"/>
  <c r="S176"/>
  <c r="V176"/>
  <c r="Y176"/>
  <c r="AB176"/>
  <c r="AE176"/>
  <c r="AH176"/>
  <c r="AK176"/>
  <c r="AN176"/>
  <c r="AQ176"/>
  <c r="E177"/>
  <c r="F177"/>
  <c r="J177"/>
  <c r="M177"/>
  <c r="P177"/>
  <c r="S177"/>
  <c r="V177"/>
  <c r="Y177"/>
  <c r="AB177"/>
  <c r="AE177"/>
  <c r="AH177"/>
  <c r="AK177"/>
  <c r="AN177"/>
  <c r="AQ177"/>
  <c r="E178"/>
  <c r="F178"/>
  <c r="J178"/>
  <c r="M178"/>
  <c r="P178"/>
  <c r="S178"/>
  <c r="V178"/>
  <c r="Y178"/>
  <c r="AB178"/>
  <c r="AE178"/>
  <c r="AH178"/>
  <c r="AK178"/>
  <c r="AN178"/>
  <c r="AQ178"/>
  <c r="E179"/>
  <c r="F179"/>
  <c r="J179"/>
  <c r="M179"/>
  <c r="P179"/>
  <c r="S179"/>
  <c r="V179"/>
  <c r="Y179"/>
  <c r="AB179"/>
  <c r="AE179"/>
  <c r="AH179"/>
  <c r="AK179"/>
  <c r="AN179"/>
  <c r="AQ179"/>
  <c r="E180"/>
  <c r="F180"/>
  <c r="J180"/>
  <c r="M180"/>
  <c r="P180"/>
  <c r="S180"/>
  <c r="V180"/>
  <c r="Y180"/>
  <c r="AB180"/>
  <c r="AE180"/>
  <c r="AH180"/>
  <c r="AK180"/>
  <c r="AN180"/>
  <c r="AQ180"/>
  <c r="H181"/>
  <c r="I181"/>
  <c r="K181"/>
  <c r="L181"/>
  <c r="N181"/>
  <c r="O181"/>
  <c r="Q181"/>
  <c r="R181"/>
  <c r="T181"/>
  <c r="U181"/>
  <c r="W181"/>
  <c r="X181"/>
  <c r="Z181"/>
  <c r="AA181"/>
  <c r="AC181"/>
  <c r="AD181"/>
  <c r="AF181"/>
  <c r="AG181"/>
  <c r="AI181"/>
  <c r="AJ181"/>
  <c r="AL181"/>
  <c r="AM181"/>
  <c r="AO181"/>
  <c r="AP181"/>
  <c r="E182"/>
  <c r="F182"/>
  <c r="J182"/>
  <c r="M182"/>
  <c r="P182"/>
  <c r="S182"/>
  <c r="V182"/>
  <c r="Y182"/>
  <c r="AB182"/>
  <c r="AE182"/>
  <c r="AH182"/>
  <c r="AK182"/>
  <c r="AN182"/>
  <c r="AQ182"/>
  <c r="E183"/>
  <c r="F183"/>
  <c r="J183"/>
  <c r="M183"/>
  <c r="P183"/>
  <c r="S183"/>
  <c r="V183"/>
  <c r="Y183"/>
  <c r="AB183"/>
  <c r="AE183"/>
  <c r="AH183"/>
  <c r="AK183"/>
  <c r="AN183"/>
  <c r="AQ183"/>
  <c r="E184"/>
  <c r="F184"/>
  <c r="J184"/>
  <c r="M184"/>
  <c r="P184"/>
  <c r="S184"/>
  <c r="V184"/>
  <c r="Y184"/>
  <c r="AB184"/>
  <c r="AE184"/>
  <c r="AH184"/>
  <c r="AK184"/>
  <c r="AN184"/>
  <c r="AQ184"/>
  <c r="E185"/>
  <c r="F185"/>
  <c r="J185"/>
  <c r="M185"/>
  <c r="P185"/>
  <c r="S185"/>
  <c r="V185"/>
  <c r="Y185"/>
  <c r="AB185"/>
  <c r="AE185"/>
  <c r="AH185"/>
  <c r="AK185"/>
  <c r="AN185"/>
  <c r="AQ185"/>
  <c r="E186"/>
  <c r="F186"/>
  <c r="J186"/>
  <c r="M186"/>
  <c r="P186"/>
  <c r="S186"/>
  <c r="V186"/>
  <c r="Y186"/>
  <c r="AB186"/>
  <c r="AE186"/>
  <c r="AH186"/>
  <c r="AK186"/>
  <c r="AN186"/>
  <c r="AQ186"/>
  <c r="E187"/>
  <c r="F187"/>
  <c r="J187"/>
  <c r="M187"/>
  <c r="P187"/>
  <c r="S187"/>
  <c r="V187"/>
  <c r="Y187"/>
  <c r="AB187"/>
  <c r="AE187"/>
  <c r="AH187"/>
  <c r="AK187"/>
  <c r="AN187"/>
  <c r="AQ187"/>
  <c r="H188"/>
  <c r="I188"/>
  <c r="K188"/>
  <c r="L188"/>
  <c r="N188"/>
  <c r="O188"/>
  <c r="Q188"/>
  <c r="R188"/>
  <c r="T188"/>
  <c r="U188"/>
  <c r="W188"/>
  <c r="X188"/>
  <c r="Z188"/>
  <c r="AA188"/>
  <c r="AC188"/>
  <c r="AD188"/>
  <c r="AF188"/>
  <c r="AG188"/>
  <c r="AI188"/>
  <c r="AJ188"/>
  <c r="AL188"/>
  <c r="AM188"/>
  <c r="AO188"/>
  <c r="AP188"/>
  <c r="E189"/>
  <c r="F189"/>
  <c r="J189"/>
  <c r="M189"/>
  <c r="P189"/>
  <c r="S189"/>
  <c r="V189"/>
  <c r="Y189"/>
  <c r="AB189"/>
  <c r="AE189"/>
  <c r="AH189"/>
  <c r="AK189"/>
  <c r="AN189"/>
  <c r="AQ189"/>
  <c r="E190"/>
  <c r="F190"/>
  <c r="J190"/>
  <c r="M190"/>
  <c r="P190"/>
  <c r="S190"/>
  <c r="V190"/>
  <c r="Y190"/>
  <c r="AB190"/>
  <c r="AE190"/>
  <c r="AH190"/>
  <c r="AK190"/>
  <c r="AN190"/>
  <c r="AQ190"/>
  <c r="E191"/>
  <c r="F191"/>
  <c r="J191"/>
  <c r="M191"/>
  <c r="P191"/>
  <c r="S191"/>
  <c r="V191"/>
  <c r="Y191"/>
  <c r="AB191"/>
  <c r="AE191"/>
  <c r="AH191"/>
  <c r="AK191"/>
  <c r="AN191"/>
  <c r="AQ191"/>
  <c r="E192"/>
  <c r="F192"/>
  <c r="J192"/>
  <c r="M192"/>
  <c r="P192"/>
  <c r="S192"/>
  <c r="V192"/>
  <c r="Y192"/>
  <c r="AB192"/>
  <c r="AE192"/>
  <c r="AH192"/>
  <c r="AK192"/>
  <c r="AN192"/>
  <c r="AQ192"/>
  <c r="E193"/>
  <c r="F193"/>
  <c r="J193"/>
  <c r="M193"/>
  <c r="P193"/>
  <c r="S193"/>
  <c r="V193"/>
  <c r="Y193"/>
  <c r="AB193"/>
  <c r="AE193"/>
  <c r="AH193"/>
  <c r="AK193"/>
  <c r="AN193"/>
  <c r="AQ193"/>
  <c r="E194"/>
  <c r="F194"/>
  <c r="J194"/>
  <c r="M194"/>
  <c r="P194"/>
  <c r="S194"/>
  <c r="V194"/>
  <c r="Y194"/>
  <c r="AB194"/>
  <c r="AE194"/>
  <c r="AH194"/>
  <c r="AK194"/>
  <c r="AN194"/>
  <c r="AQ194"/>
  <c r="H195"/>
  <c r="I195"/>
  <c r="K195"/>
  <c r="L195"/>
  <c r="N195"/>
  <c r="O195"/>
  <c r="Q195"/>
  <c r="R195"/>
  <c r="T195"/>
  <c r="U195"/>
  <c r="W195"/>
  <c r="X195"/>
  <c r="Z195"/>
  <c r="AA195"/>
  <c r="AC195"/>
  <c r="AD195"/>
  <c r="AF195"/>
  <c r="AG195"/>
  <c r="AI195"/>
  <c r="AJ195"/>
  <c r="AL195"/>
  <c r="AM195"/>
  <c r="AP195"/>
  <c r="E196"/>
  <c r="F196"/>
  <c r="J196"/>
  <c r="M196"/>
  <c r="P196"/>
  <c r="S196"/>
  <c r="V196"/>
  <c r="Y196"/>
  <c r="AB196"/>
  <c r="AE196"/>
  <c r="AH196"/>
  <c r="AK196"/>
  <c r="AN196"/>
  <c r="AQ196"/>
  <c r="F197"/>
  <c r="J197"/>
  <c r="M197"/>
  <c r="P197"/>
  <c r="S197"/>
  <c r="V197"/>
  <c r="Y197"/>
  <c r="AB197"/>
  <c r="AE197"/>
  <c r="AH197"/>
  <c r="AK197"/>
  <c r="AN197"/>
  <c r="AO197"/>
  <c r="E198"/>
  <c r="F198"/>
  <c r="J198"/>
  <c r="M198"/>
  <c r="P198"/>
  <c r="S198"/>
  <c r="V198"/>
  <c r="Y198"/>
  <c r="AB198"/>
  <c r="AE198"/>
  <c r="AH198"/>
  <c r="AK198"/>
  <c r="AN198"/>
  <c r="AQ198"/>
  <c r="E199"/>
  <c r="F199"/>
  <c r="J199"/>
  <c r="M199"/>
  <c r="P199"/>
  <c r="S199"/>
  <c r="V199"/>
  <c r="Y199"/>
  <c r="AB199"/>
  <c r="AE199"/>
  <c r="AH199"/>
  <c r="AK199"/>
  <c r="AN199"/>
  <c r="AQ199"/>
  <c r="E200"/>
  <c r="F200"/>
  <c r="J200"/>
  <c r="M200"/>
  <c r="P200"/>
  <c r="S200"/>
  <c r="V200"/>
  <c r="Y200"/>
  <c r="AB200"/>
  <c r="AE200"/>
  <c r="AH200"/>
  <c r="AK200"/>
  <c r="AN200"/>
  <c r="AQ200"/>
  <c r="E201"/>
  <c r="F201"/>
  <c r="J201"/>
  <c r="M201"/>
  <c r="P201"/>
  <c r="S201"/>
  <c r="V201"/>
  <c r="Y201"/>
  <c r="AB201"/>
  <c r="AE201"/>
  <c r="AH201"/>
  <c r="AK201"/>
  <c r="AN201"/>
  <c r="AQ201"/>
  <c r="H203"/>
  <c r="I203"/>
  <c r="K203"/>
  <c r="L203"/>
  <c r="N203"/>
  <c r="O203"/>
  <c r="Q203"/>
  <c r="R203"/>
  <c r="T203"/>
  <c r="U203"/>
  <c r="W203"/>
  <c r="X203"/>
  <c r="Z203"/>
  <c r="AA203"/>
  <c r="AC203"/>
  <c r="AD203"/>
  <c r="AF203"/>
  <c r="AG203"/>
  <c r="AI203"/>
  <c r="AJ203"/>
  <c r="AL203"/>
  <c r="AM203"/>
  <c r="AO203"/>
  <c r="AP203"/>
  <c r="H204"/>
  <c r="I204"/>
  <c r="K204"/>
  <c r="L204"/>
  <c r="N204"/>
  <c r="O204"/>
  <c r="Q204"/>
  <c r="R204"/>
  <c r="T204"/>
  <c r="U204"/>
  <c r="W204"/>
  <c r="X204"/>
  <c r="Z204"/>
  <c r="AA204"/>
  <c r="AC204"/>
  <c r="AD204"/>
  <c r="AG204"/>
  <c r="AI204"/>
  <c r="AJ204"/>
  <c r="AL204"/>
  <c r="AM204"/>
  <c r="AP204"/>
  <c r="H205"/>
  <c r="I205"/>
  <c r="K205"/>
  <c r="L205"/>
  <c r="N205"/>
  <c r="O205"/>
  <c r="Q205"/>
  <c r="R205"/>
  <c r="T205"/>
  <c r="U205"/>
  <c r="W205"/>
  <c r="X205"/>
  <c r="Z205"/>
  <c r="AA205"/>
  <c r="AC205"/>
  <c r="AD205"/>
  <c r="AF205"/>
  <c r="AG205"/>
  <c r="AI205"/>
  <c r="AJ205"/>
  <c r="AL205"/>
  <c r="AM205"/>
  <c r="AP205"/>
  <c r="H206"/>
  <c r="I206"/>
  <c r="K206"/>
  <c r="L206"/>
  <c r="N206"/>
  <c r="O206"/>
  <c r="Q206"/>
  <c r="R206"/>
  <c r="T206"/>
  <c r="U206"/>
  <c r="W206"/>
  <c r="X206"/>
  <c r="Z206"/>
  <c r="AA206"/>
  <c r="AC206"/>
  <c r="AD206"/>
  <c r="AF206"/>
  <c r="AG206"/>
  <c r="AI206"/>
  <c r="AJ206"/>
  <c r="AL206"/>
  <c r="AM206"/>
  <c r="AO206"/>
  <c r="AP206"/>
  <c r="AQ206" s="1"/>
  <c r="H207"/>
  <c r="I207"/>
  <c r="J207" s="1"/>
  <c r="K207"/>
  <c r="L207"/>
  <c r="N207"/>
  <c r="O207"/>
  <c r="P207" s="1"/>
  <c r="Q207"/>
  <c r="R207"/>
  <c r="T207"/>
  <c r="U207"/>
  <c r="W207"/>
  <c r="X207"/>
  <c r="Z207"/>
  <c r="AA207"/>
  <c r="AC207"/>
  <c r="AD207"/>
  <c r="AF207"/>
  <c r="AG207"/>
  <c r="AH207" s="1"/>
  <c r="AI207"/>
  <c r="AJ207"/>
  <c r="AL207"/>
  <c r="AM207"/>
  <c r="AO207"/>
  <c r="AP207"/>
  <c r="AQ207" s="1"/>
  <c r="H208"/>
  <c r="I208"/>
  <c r="K208"/>
  <c r="L208"/>
  <c r="N208"/>
  <c r="O208"/>
  <c r="Q208"/>
  <c r="R208"/>
  <c r="T208"/>
  <c r="U208"/>
  <c r="W208"/>
  <c r="X208"/>
  <c r="Y208" s="1"/>
  <c r="Z208"/>
  <c r="AA208"/>
  <c r="AC208"/>
  <c r="AD208"/>
  <c r="AF208"/>
  <c r="AG208"/>
  <c r="AI208"/>
  <c r="AJ208"/>
  <c r="AL208"/>
  <c r="AM208"/>
  <c r="AP208"/>
  <c r="H209"/>
  <c r="I209"/>
  <c r="K209"/>
  <c r="L209"/>
  <c r="N209"/>
  <c r="O209"/>
  <c r="Q209"/>
  <c r="R209"/>
  <c r="T209"/>
  <c r="U209"/>
  <c r="W209"/>
  <c r="X209"/>
  <c r="Z209"/>
  <c r="AA209"/>
  <c r="AC209"/>
  <c r="AD209"/>
  <c r="AF209"/>
  <c r="AG209"/>
  <c r="AI209"/>
  <c r="AJ209"/>
  <c r="AL209"/>
  <c r="AM209"/>
  <c r="AP209"/>
  <c r="E210"/>
  <c r="F210"/>
  <c r="J210"/>
  <c r="M210"/>
  <c r="P210"/>
  <c r="S210"/>
  <c r="V210"/>
  <c r="Y210"/>
  <c r="AB210"/>
  <c r="AE210"/>
  <c r="AH210"/>
  <c r="AK210"/>
  <c r="AN210"/>
  <c r="AQ210"/>
  <c r="F211"/>
  <c r="J211"/>
  <c r="M211"/>
  <c r="P211"/>
  <c r="S211"/>
  <c r="V211"/>
  <c r="Y211"/>
  <c r="AB211"/>
  <c r="AE211"/>
  <c r="AH211"/>
  <c r="AK211"/>
  <c r="AN211"/>
  <c r="AO211"/>
  <c r="F212"/>
  <c r="J212"/>
  <c r="M212"/>
  <c r="P212"/>
  <c r="S212"/>
  <c r="V212"/>
  <c r="Y212"/>
  <c r="AB212"/>
  <c r="AE212"/>
  <c r="AH212"/>
  <c r="AK212"/>
  <c r="AN212"/>
  <c r="AO212"/>
  <c r="AQ212" s="1"/>
  <c r="E213"/>
  <c r="F213"/>
  <c r="J213"/>
  <c r="M213"/>
  <c r="P213"/>
  <c r="S213"/>
  <c r="V213"/>
  <c r="Y213"/>
  <c r="AB213"/>
  <c r="AE213"/>
  <c r="AH213"/>
  <c r="AK213"/>
  <c r="AN213"/>
  <c r="AQ213"/>
  <c r="E214"/>
  <c r="F214"/>
  <c r="J214"/>
  <c r="M214"/>
  <c r="P214"/>
  <c r="S214"/>
  <c r="V214"/>
  <c r="Y214"/>
  <c r="AB214"/>
  <c r="AE214"/>
  <c r="AH214"/>
  <c r="AK214"/>
  <c r="AN214"/>
  <c r="AQ214"/>
  <c r="E215"/>
  <c r="F215"/>
  <c r="G215" s="1"/>
  <c r="J215"/>
  <c r="M215"/>
  <c r="P215"/>
  <c r="S215"/>
  <c r="V215"/>
  <c r="Y215"/>
  <c r="AB215"/>
  <c r="AE215"/>
  <c r="AH215"/>
  <c r="AK215"/>
  <c r="AN215"/>
  <c r="AQ215"/>
  <c r="H216"/>
  <c r="I216"/>
  <c r="K216"/>
  <c r="L216"/>
  <c r="M216" s="1"/>
  <c r="N216"/>
  <c r="O216"/>
  <c r="Q216"/>
  <c r="R216"/>
  <c r="T216"/>
  <c r="U216"/>
  <c r="W216"/>
  <c r="X216"/>
  <c r="Z216"/>
  <c r="AA216"/>
  <c r="AC216"/>
  <c r="AD216"/>
  <c r="AG216"/>
  <c r="AI216"/>
  <c r="AJ216"/>
  <c r="AL216"/>
  <c r="AM216"/>
  <c r="AP216"/>
  <c r="E217"/>
  <c r="F217"/>
  <c r="J217"/>
  <c r="M217"/>
  <c r="P217"/>
  <c r="S217"/>
  <c r="V217"/>
  <c r="Y217"/>
  <c r="AB217"/>
  <c r="AE217"/>
  <c r="AH217"/>
  <c r="AK217"/>
  <c r="AN217"/>
  <c r="AQ217"/>
  <c r="F218"/>
  <c r="J218"/>
  <c r="M218"/>
  <c r="P218"/>
  <c r="S218"/>
  <c r="V218"/>
  <c r="Y218"/>
  <c r="AB218"/>
  <c r="AE218"/>
  <c r="AF218"/>
  <c r="AK218"/>
  <c r="AN218"/>
  <c r="AO218"/>
  <c r="F219"/>
  <c r="J219"/>
  <c r="M219"/>
  <c r="P219"/>
  <c r="S219"/>
  <c r="V219"/>
  <c r="Y219"/>
  <c r="AB219"/>
  <c r="AE219"/>
  <c r="AH219"/>
  <c r="AK219"/>
  <c r="AN219"/>
  <c r="AO219"/>
  <c r="AQ219" s="1"/>
  <c r="E220"/>
  <c r="F220"/>
  <c r="J220"/>
  <c r="M220"/>
  <c r="P220"/>
  <c r="S220"/>
  <c r="V220"/>
  <c r="Y220"/>
  <c r="AB220"/>
  <c r="AE220"/>
  <c r="AH220"/>
  <c r="AK220"/>
  <c r="AN220"/>
  <c r="AQ220"/>
  <c r="E221"/>
  <c r="F221"/>
  <c r="J221"/>
  <c r="M221"/>
  <c r="P221"/>
  <c r="S221"/>
  <c r="V221"/>
  <c r="Y221"/>
  <c r="AB221"/>
  <c r="AE221"/>
  <c r="AH221"/>
  <c r="AK221"/>
  <c r="AN221"/>
  <c r="AQ221"/>
  <c r="E222"/>
  <c r="F222"/>
  <c r="J222"/>
  <c r="M222"/>
  <c r="P222"/>
  <c r="S222"/>
  <c r="V222"/>
  <c r="Y222"/>
  <c r="AB222"/>
  <c r="AE222"/>
  <c r="AH222"/>
  <c r="AK222"/>
  <c r="AN222"/>
  <c r="AQ222"/>
  <c r="H223"/>
  <c r="I223"/>
  <c r="J223" s="1"/>
  <c r="K223"/>
  <c r="L223"/>
  <c r="N223"/>
  <c r="O223"/>
  <c r="P223" s="1"/>
  <c r="Q223"/>
  <c r="R223"/>
  <c r="T223"/>
  <c r="U223"/>
  <c r="W223"/>
  <c r="X223"/>
  <c r="Z223"/>
  <c r="AA223"/>
  <c r="AB223" s="1"/>
  <c r="AC223"/>
  <c r="AD223"/>
  <c r="AF223"/>
  <c r="AG223"/>
  <c r="AI223"/>
  <c r="AJ223"/>
  <c r="AL223"/>
  <c r="AM223"/>
  <c r="AN223" s="1"/>
  <c r="AP223"/>
  <c r="E224"/>
  <c r="F224"/>
  <c r="J224"/>
  <c r="M224"/>
  <c r="P224"/>
  <c r="S224"/>
  <c r="V224"/>
  <c r="Y224"/>
  <c r="AB224"/>
  <c r="AE224"/>
  <c r="AH224"/>
  <c r="AK224"/>
  <c r="AN224"/>
  <c r="AQ224"/>
  <c r="E225"/>
  <c r="F225"/>
  <c r="J225"/>
  <c r="M225"/>
  <c r="P225"/>
  <c r="S225"/>
  <c r="V225"/>
  <c r="Y225"/>
  <c r="AB225"/>
  <c r="AE225"/>
  <c r="AH225"/>
  <c r="AK225"/>
  <c r="AN225"/>
  <c r="AQ225"/>
  <c r="E226"/>
  <c r="F226"/>
  <c r="J226"/>
  <c r="M226"/>
  <c r="P226"/>
  <c r="S226"/>
  <c r="V226"/>
  <c r="Y226"/>
  <c r="AB226"/>
  <c r="AE226"/>
  <c r="AH226"/>
  <c r="AK226"/>
  <c r="AN226"/>
  <c r="AQ226"/>
  <c r="E227"/>
  <c r="F227"/>
  <c r="J227"/>
  <c r="M227"/>
  <c r="P227"/>
  <c r="S227"/>
  <c r="V227"/>
  <c r="Y227"/>
  <c r="AB227"/>
  <c r="AE227"/>
  <c r="AH227"/>
  <c r="AK227"/>
  <c r="AN227"/>
  <c r="AQ227"/>
  <c r="E228"/>
  <c r="F228"/>
  <c r="J228"/>
  <c r="M228"/>
  <c r="P228"/>
  <c r="S228"/>
  <c r="V228"/>
  <c r="Y228"/>
  <c r="AB228"/>
  <c r="AE228"/>
  <c r="AH228"/>
  <c r="AK228"/>
  <c r="AN228"/>
  <c r="AQ228"/>
  <c r="F229"/>
  <c r="J229"/>
  <c r="M229"/>
  <c r="P229"/>
  <c r="S229"/>
  <c r="V229"/>
  <c r="Y229"/>
  <c r="AB229"/>
  <c r="AE229"/>
  <c r="AH229"/>
  <c r="AK229"/>
  <c r="AN229"/>
  <c r="AO229"/>
  <c r="H230"/>
  <c r="I230"/>
  <c r="K230"/>
  <c r="L230"/>
  <c r="N230"/>
  <c r="O230"/>
  <c r="Q230"/>
  <c r="R230"/>
  <c r="T230"/>
  <c r="U230"/>
  <c r="V230"/>
  <c r="W230"/>
  <c r="X230"/>
  <c r="Z230"/>
  <c r="AA230"/>
  <c r="AC230"/>
  <c r="AD230"/>
  <c r="AF230"/>
  <c r="AG230"/>
  <c r="AI230"/>
  <c r="AJ230"/>
  <c r="AL230"/>
  <c r="AM230"/>
  <c r="AP230"/>
  <c r="E231"/>
  <c r="F231"/>
  <c r="J231"/>
  <c r="M231"/>
  <c r="P231"/>
  <c r="S231"/>
  <c r="V231"/>
  <c r="Y231"/>
  <c r="AB231"/>
  <c r="AE231"/>
  <c r="AH231"/>
  <c r="AK231"/>
  <c r="AN231"/>
  <c r="AQ231"/>
  <c r="E232"/>
  <c r="F232"/>
  <c r="G232" s="1"/>
  <c r="J232"/>
  <c r="M232"/>
  <c r="P232"/>
  <c r="S232"/>
  <c r="V232"/>
  <c r="Y232"/>
  <c r="AB232"/>
  <c r="AE232"/>
  <c r="AH232"/>
  <c r="AK232"/>
  <c r="AN232"/>
  <c r="AQ232"/>
  <c r="F233"/>
  <c r="J233"/>
  <c r="M233"/>
  <c r="P233"/>
  <c r="S233"/>
  <c r="V233"/>
  <c r="Y233"/>
  <c r="AB233"/>
  <c r="AE233"/>
  <c r="AH233"/>
  <c r="AK233"/>
  <c r="AN233"/>
  <c r="AO233"/>
  <c r="E233" s="1"/>
  <c r="E234"/>
  <c r="F234"/>
  <c r="J234"/>
  <c r="M234"/>
  <c r="P234"/>
  <c r="S234"/>
  <c r="V234"/>
  <c r="Y234"/>
  <c r="AB234"/>
  <c r="AE234"/>
  <c r="AH234"/>
  <c r="AK234"/>
  <c r="AN234"/>
  <c r="AQ234"/>
  <c r="E235"/>
  <c r="F235"/>
  <c r="J235"/>
  <c r="M235"/>
  <c r="P235"/>
  <c r="S235"/>
  <c r="V235"/>
  <c r="Y235"/>
  <c r="AB235"/>
  <c r="AE235"/>
  <c r="AH235"/>
  <c r="AK235"/>
  <c r="AN235"/>
  <c r="AQ235"/>
  <c r="E236"/>
  <c r="F236"/>
  <c r="J236"/>
  <c r="M236"/>
  <c r="P236"/>
  <c r="S236"/>
  <c r="V236"/>
  <c r="Y236"/>
  <c r="AB236"/>
  <c r="AE236"/>
  <c r="AH236"/>
  <c r="AK236"/>
  <c r="AN236"/>
  <c r="AQ236"/>
  <c r="H238"/>
  <c r="I238"/>
  <c r="K238"/>
  <c r="L238"/>
  <c r="N238"/>
  <c r="O238"/>
  <c r="Q238"/>
  <c r="R238"/>
  <c r="T238"/>
  <c r="U238"/>
  <c r="W238"/>
  <c r="X238"/>
  <c r="Z238"/>
  <c r="AA238"/>
  <c r="AC238"/>
  <c r="AD238"/>
  <c r="AF238"/>
  <c r="AG238"/>
  <c r="AI238"/>
  <c r="AJ238"/>
  <c r="AL238"/>
  <c r="AM238"/>
  <c r="AO238"/>
  <c r="AP238"/>
  <c r="AQ238" s="1"/>
  <c r="H239"/>
  <c r="I239"/>
  <c r="K239"/>
  <c r="L239"/>
  <c r="N239"/>
  <c r="O239"/>
  <c r="Q239"/>
  <c r="R239"/>
  <c r="T239"/>
  <c r="U239"/>
  <c r="W239"/>
  <c r="X239"/>
  <c r="AA239"/>
  <c r="AD239"/>
  <c r="AG239"/>
  <c r="AJ239"/>
  <c r="AM239"/>
  <c r="AP239"/>
  <c r="H240"/>
  <c r="I240"/>
  <c r="K240"/>
  <c r="M240" s="1"/>
  <c r="L240"/>
  <c r="N240"/>
  <c r="Q240"/>
  <c r="R240"/>
  <c r="T240"/>
  <c r="U240"/>
  <c r="W240"/>
  <c r="X240"/>
  <c r="Z240"/>
  <c r="AA240"/>
  <c r="AC240"/>
  <c r="AD240"/>
  <c r="AF240"/>
  <c r="AG240"/>
  <c r="AI240"/>
  <c r="AJ240"/>
  <c r="AL240"/>
  <c r="AM240"/>
  <c r="AP240"/>
  <c r="H241"/>
  <c r="I241"/>
  <c r="K241"/>
  <c r="L241"/>
  <c r="N241"/>
  <c r="O241"/>
  <c r="Q241"/>
  <c r="R241"/>
  <c r="T241"/>
  <c r="U241"/>
  <c r="W241"/>
  <c r="X241"/>
  <c r="Z241"/>
  <c r="AA241"/>
  <c r="AC241"/>
  <c r="AD241"/>
  <c r="AF241"/>
  <c r="AG241"/>
  <c r="AI241"/>
  <c r="AJ241"/>
  <c r="AL241"/>
  <c r="AM241"/>
  <c r="AO241"/>
  <c r="AP241"/>
  <c r="H242"/>
  <c r="I242"/>
  <c r="K242"/>
  <c r="L242"/>
  <c r="N242"/>
  <c r="O242"/>
  <c r="Q242"/>
  <c r="R242"/>
  <c r="T242"/>
  <c r="U242"/>
  <c r="W242"/>
  <c r="X242"/>
  <c r="Z242"/>
  <c r="AA242"/>
  <c r="AC242"/>
  <c r="AD242"/>
  <c r="AE242"/>
  <c r="AF242"/>
  <c r="AG242"/>
  <c r="AI242"/>
  <c r="AJ242"/>
  <c r="AL242"/>
  <c r="AM242"/>
  <c r="AO242"/>
  <c r="AP242"/>
  <c r="AQ242" s="1"/>
  <c r="H243"/>
  <c r="I243"/>
  <c r="K243"/>
  <c r="L243"/>
  <c r="N243"/>
  <c r="O243"/>
  <c r="Q243"/>
  <c r="R243"/>
  <c r="T243"/>
  <c r="U243"/>
  <c r="W243"/>
  <c r="X243"/>
  <c r="Z243"/>
  <c r="AA243"/>
  <c r="AC243"/>
  <c r="AD243"/>
  <c r="AG243"/>
  <c r="AJ243"/>
  <c r="AM243"/>
  <c r="AP243"/>
  <c r="H244"/>
  <c r="I244"/>
  <c r="J244" s="1"/>
  <c r="K244"/>
  <c r="L244"/>
  <c r="N244"/>
  <c r="O244"/>
  <c r="Q244"/>
  <c r="R244"/>
  <c r="T244"/>
  <c r="U244"/>
  <c r="W244"/>
  <c r="X244"/>
  <c r="AA244"/>
  <c r="AD244"/>
  <c r="AG244"/>
  <c r="AJ244"/>
  <c r="AM244"/>
  <c r="AP244"/>
  <c r="E245"/>
  <c r="F245"/>
  <c r="J245"/>
  <c r="M245"/>
  <c r="P245"/>
  <c r="S245"/>
  <c r="V245"/>
  <c r="Y245"/>
  <c r="AB245"/>
  <c r="AE245"/>
  <c r="AH245"/>
  <c r="AK245"/>
  <c r="AN245"/>
  <c r="AQ245"/>
  <c r="F246"/>
  <c r="J246"/>
  <c r="M246"/>
  <c r="P246"/>
  <c r="S246"/>
  <c r="V246"/>
  <c r="Y246"/>
  <c r="Z246"/>
  <c r="AC246"/>
  <c r="AC244" s="1"/>
  <c r="AF246"/>
  <c r="AF244" s="1"/>
  <c r="AI246"/>
  <c r="AL246"/>
  <c r="AN246" s="1"/>
  <c r="AO246"/>
  <c r="AQ246" s="1"/>
  <c r="F247"/>
  <c r="J247"/>
  <c r="M247"/>
  <c r="P247"/>
  <c r="S247"/>
  <c r="V247"/>
  <c r="Y247"/>
  <c r="AB247"/>
  <c r="AE247"/>
  <c r="AH247"/>
  <c r="AK247"/>
  <c r="AN247"/>
  <c r="AO247"/>
  <c r="E248"/>
  <c r="F248"/>
  <c r="J248"/>
  <c r="M248"/>
  <c r="P248"/>
  <c r="S248"/>
  <c r="V248"/>
  <c r="Y248"/>
  <c r="AB248"/>
  <c r="AE248"/>
  <c r="AH248"/>
  <c r="AK248"/>
  <c r="AN248"/>
  <c r="AQ248"/>
  <c r="E249"/>
  <c r="F249"/>
  <c r="J249"/>
  <c r="M249"/>
  <c r="P249"/>
  <c r="S249"/>
  <c r="V249"/>
  <c r="Y249"/>
  <c r="AB249"/>
  <c r="AE249"/>
  <c r="AH249"/>
  <c r="AK249"/>
  <c r="AN249"/>
  <c r="AQ249"/>
  <c r="E250"/>
  <c r="F250"/>
  <c r="J250"/>
  <c r="M250"/>
  <c r="P250"/>
  <c r="S250"/>
  <c r="V250"/>
  <c r="Y250"/>
  <c r="AB250"/>
  <c r="AE250"/>
  <c r="AH250"/>
  <c r="AK250"/>
  <c r="AN250"/>
  <c r="AQ250"/>
  <c r="H251"/>
  <c r="I251"/>
  <c r="K251"/>
  <c r="L251"/>
  <c r="N251"/>
  <c r="O251"/>
  <c r="Q251"/>
  <c r="R251"/>
  <c r="T251"/>
  <c r="U251"/>
  <c r="W251"/>
  <c r="X251"/>
  <c r="Z251"/>
  <c r="AA251"/>
  <c r="AC251"/>
  <c r="AD251"/>
  <c r="AG251"/>
  <c r="AI251"/>
  <c r="AJ251"/>
  <c r="AM251"/>
  <c r="AP251"/>
  <c r="E252"/>
  <c r="F252"/>
  <c r="J252"/>
  <c r="M252"/>
  <c r="P252"/>
  <c r="S252"/>
  <c r="V252"/>
  <c r="Y252"/>
  <c r="AB252"/>
  <c r="AE252"/>
  <c r="AH252"/>
  <c r="AK252"/>
  <c r="AN252"/>
  <c r="AQ252"/>
  <c r="F253"/>
  <c r="J253"/>
  <c r="M253"/>
  <c r="P253"/>
  <c r="S253"/>
  <c r="V253"/>
  <c r="Y253"/>
  <c r="AB253"/>
  <c r="AE253"/>
  <c r="AH253"/>
  <c r="AK253"/>
  <c r="AL253"/>
  <c r="AL251" s="1"/>
  <c r="AO253"/>
  <c r="F254"/>
  <c r="J254"/>
  <c r="M254"/>
  <c r="P254"/>
  <c r="S254"/>
  <c r="V254"/>
  <c r="Y254"/>
  <c r="AB254"/>
  <c r="AE254"/>
  <c r="AH254"/>
  <c r="AK254"/>
  <c r="AN254"/>
  <c r="AO254"/>
  <c r="E255"/>
  <c r="F255"/>
  <c r="J255"/>
  <c r="M255"/>
  <c r="P255"/>
  <c r="S255"/>
  <c r="V255"/>
  <c r="Y255"/>
  <c r="AB255"/>
  <c r="AE255"/>
  <c r="AH255"/>
  <c r="AK255"/>
  <c r="AN255"/>
  <c r="AQ255"/>
  <c r="E256"/>
  <c r="F256"/>
  <c r="G256" s="1"/>
  <c r="J256"/>
  <c r="M256"/>
  <c r="P256"/>
  <c r="S256"/>
  <c r="V256"/>
  <c r="Y256"/>
  <c r="AB256"/>
  <c r="AE256"/>
  <c r="AH256"/>
  <c r="AK256"/>
  <c r="AN256"/>
  <c r="AQ256"/>
  <c r="F257"/>
  <c r="M257"/>
  <c r="P257"/>
  <c r="S257"/>
  <c r="V257"/>
  <c r="Y257"/>
  <c r="AB257"/>
  <c r="AE257"/>
  <c r="AF257"/>
  <c r="AK257"/>
  <c r="AN257"/>
  <c r="AQ257"/>
  <c r="H258"/>
  <c r="I258"/>
  <c r="K258"/>
  <c r="L258"/>
  <c r="M258" s="1"/>
  <c r="N258"/>
  <c r="O258"/>
  <c r="Q258"/>
  <c r="R258"/>
  <c r="T258"/>
  <c r="U258"/>
  <c r="W258"/>
  <c r="X258"/>
  <c r="Z258"/>
  <c r="AA258"/>
  <c r="AC258"/>
  <c r="AD258"/>
  <c r="AF258"/>
  <c r="AG258"/>
  <c r="AI258"/>
  <c r="AJ258"/>
  <c r="AK258" s="1"/>
  <c r="AL258"/>
  <c r="AM258"/>
  <c r="AP258"/>
  <c r="E259"/>
  <c r="F259"/>
  <c r="J259"/>
  <c r="M259"/>
  <c r="P259"/>
  <c r="S259"/>
  <c r="V259"/>
  <c r="Y259"/>
  <c r="AB259"/>
  <c r="AE259"/>
  <c r="AH259"/>
  <c r="AK259"/>
  <c r="AN259"/>
  <c r="AQ259"/>
  <c r="F260"/>
  <c r="J260"/>
  <c r="M260"/>
  <c r="P260"/>
  <c r="S260"/>
  <c r="V260"/>
  <c r="Y260"/>
  <c r="AB260"/>
  <c r="AE260"/>
  <c r="AH260"/>
  <c r="AK260"/>
  <c r="AN260"/>
  <c r="AO260"/>
  <c r="E260" s="1"/>
  <c r="F261"/>
  <c r="J261"/>
  <c r="M261"/>
  <c r="P261"/>
  <c r="S261"/>
  <c r="V261"/>
  <c r="Y261"/>
  <c r="AB261"/>
  <c r="AE261"/>
  <c r="AH261"/>
  <c r="AK261"/>
  <c r="AN261"/>
  <c r="AO261"/>
  <c r="E261" s="1"/>
  <c r="G261" s="1"/>
  <c r="E262"/>
  <c r="F262"/>
  <c r="J262"/>
  <c r="M262"/>
  <c r="P262"/>
  <c r="S262"/>
  <c r="V262"/>
  <c r="Y262"/>
  <c r="AB262"/>
  <c r="AE262"/>
  <c r="AH262"/>
  <c r="AK262"/>
  <c r="AN262"/>
  <c r="AQ262"/>
  <c r="E263"/>
  <c r="F263"/>
  <c r="J263"/>
  <c r="M263"/>
  <c r="P263"/>
  <c r="S263"/>
  <c r="V263"/>
  <c r="Y263"/>
  <c r="AB263"/>
  <c r="AE263"/>
  <c r="AH263"/>
  <c r="AK263"/>
  <c r="AN263"/>
  <c r="AQ263"/>
  <c r="F264"/>
  <c r="J264"/>
  <c r="M264"/>
  <c r="P264"/>
  <c r="S264"/>
  <c r="V264"/>
  <c r="Y264"/>
  <c r="AB264"/>
  <c r="AE264"/>
  <c r="AH264"/>
  <c r="AK264"/>
  <c r="AN264"/>
  <c r="AO264"/>
  <c r="H265"/>
  <c r="I265"/>
  <c r="K265"/>
  <c r="L265"/>
  <c r="N265"/>
  <c r="Q265"/>
  <c r="R265"/>
  <c r="T265"/>
  <c r="U265"/>
  <c r="W265"/>
  <c r="X265"/>
  <c r="Z265"/>
  <c r="AA265"/>
  <c r="AC265"/>
  <c r="AD265"/>
  <c r="AG265"/>
  <c r="AJ265"/>
  <c r="AM265"/>
  <c r="AP265"/>
  <c r="E266"/>
  <c r="F266"/>
  <c r="J266"/>
  <c r="M266"/>
  <c r="P266"/>
  <c r="S266"/>
  <c r="V266"/>
  <c r="Y266"/>
  <c r="AB266"/>
  <c r="AE266"/>
  <c r="AH266"/>
  <c r="AK266"/>
  <c r="AN266"/>
  <c r="AQ266"/>
  <c r="F267"/>
  <c r="J267"/>
  <c r="M267"/>
  <c r="P267"/>
  <c r="S267"/>
  <c r="V267"/>
  <c r="Y267"/>
  <c r="AB267"/>
  <c r="AE267"/>
  <c r="AH267"/>
  <c r="AK267"/>
  <c r="AN267"/>
  <c r="AO267"/>
  <c r="J268"/>
  <c r="M268"/>
  <c r="O268"/>
  <c r="S268"/>
  <c r="V268"/>
  <c r="Y268"/>
  <c r="AB268"/>
  <c r="AE268"/>
  <c r="AH268"/>
  <c r="AK268"/>
  <c r="AN268"/>
  <c r="AO268"/>
  <c r="E269"/>
  <c r="F269"/>
  <c r="J269"/>
  <c r="M269"/>
  <c r="P269"/>
  <c r="S269"/>
  <c r="V269"/>
  <c r="Y269"/>
  <c r="AB269"/>
  <c r="AE269"/>
  <c r="AH269"/>
  <c r="AK269"/>
  <c r="AN269"/>
  <c r="AQ269"/>
  <c r="E270"/>
  <c r="F270"/>
  <c r="J270"/>
  <c r="M270"/>
  <c r="P270"/>
  <c r="S270"/>
  <c r="V270"/>
  <c r="Y270"/>
  <c r="AB270"/>
  <c r="AE270"/>
  <c r="AH270"/>
  <c r="AK270"/>
  <c r="AN270"/>
  <c r="AQ270"/>
  <c r="F271"/>
  <c r="J271"/>
  <c r="M271"/>
  <c r="P271"/>
  <c r="S271"/>
  <c r="V271"/>
  <c r="Y271"/>
  <c r="AB271"/>
  <c r="AE271"/>
  <c r="AF271"/>
  <c r="AI271"/>
  <c r="AI265" s="1"/>
  <c r="AL271"/>
  <c r="AL243" s="1"/>
  <c r="AN243" s="1"/>
  <c r="AQ271"/>
  <c r="H273"/>
  <c r="I273"/>
  <c r="K273"/>
  <c r="L273"/>
  <c r="N273"/>
  <c r="O273"/>
  <c r="P273" s="1"/>
  <c r="Q273"/>
  <c r="R273"/>
  <c r="T273"/>
  <c r="U273"/>
  <c r="W273"/>
  <c r="X273"/>
  <c r="Z273"/>
  <c r="AA273"/>
  <c r="AC273"/>
  <c r="AD273"/>
  <c r="AF273"/>
  <c r="AG273"/>
  <c r="AI273"/>
  <c r="AJ273"/>
  <c r="AL273"/>
  <c r="AM273"/>
  <c r="AO273"/>
  <c r="AP273"/>
  <c r="H274"/>
  <c r="I274"/>
  <c r="K274"/>
  <c r="L274"/>
  <c r="N274"/>
  <c r="O274"/>
  <c r="Q274"/>
  <c r="R274"/>
  <c r="T274"/>
  <c r="U274"/>
  <c r="W274"/>
  <c r="X274"/>
  <c r="Z274"/>
  <c r="AA274"/>
  <c r="AC274"/>
  <c r="AD274"/>
  <c r="AF274"/>
  <c r="AG274"/>
  <c r="AI274"/>
  <c r="AJ274"/>
  <c r="AL274"/>
  <c r="AM274"/>
  <c r="AP274"/>
  <c r="H275"/>
  <c r="I275"/>
  <c r="K275"/>
  <c r="L275"/>
  <c r="N275"/>
  <c r="O275"/>
  <c r="Q275"/>
  <c r="R275"/>
  <c r="T275"/>
  <c r="U275"/>
  <c r="W275"/>
  <c r="X275"/>
  <c r="Z275"/>
  <c r="AA275"/>
  <c r="AC275"/>
  <c r="AD275"/>
  <c r="AF275"/>
  <c r="AG275"/>
  <c r="AJ275"/>
  <c r="AL275"/>
  <c r="AM275"/>
  <c r="AP275"/>
  <c r="H276"/>
  <c r="I276"/>
  <c r="K276"/>
  <c r="L276"/>
  <c r="N276"/>
  <c r="O276"/>
  <c r="Q276"/>
  <c r="R276"/>
  <c r="T276"/>
  <c r="U276"/>
  <c r="W276"/>
  <c r="X276"/>
  <c r="Z276"/>
  <c r="AA276"/>
  <c r="AC276"/>
  <c r="AD276"/>
  <c r="AF276"/>
  <c r="AG276"/>
  <c r="AI276"/>
  <c r="AJ276"/>
  <c r="AL276"/>
  <c r="AM276"/>
  <c r="AO276"/>
  <c r="AP276"/>
  <c r="H277"/>
  <c r="I277"/>
  <c r="K277"/>
  <c r="L277"/>
  <c r="N277"/>
  <c r="O277"/>
  <c r="Q277"/>
  <c r="R277"/>
  <c r="T277"/>
  <c r="U277"/>
  <c r="W277"/>
  <c r="X277"/>
  <c r="Z277"/>
  <c r="AA277"/>
  <c r="AC277"/>
  <c r="AD277"/>
  <c r="AF277"/>
  <c r="AG277"/>
  <c r="AI277"/>
  <c r="AJ277"/>
  <c r="AL277"/>
  <c r="AM277"/>
  <c r="AO277"/>
  <c r="AP277"/>
  <c r="AQ277" s="1"/>
  <c r="H278"/>
  <c r="I278"/>
  <c r="K278"/>
  <c r="L278"/>
  <c r="N278"/>
  <c r="O278"/>
  <c r="P278" s="1"/>
  <c r="Q278"/>
  <c r="R278"/>
  <c r="T278"/>
  <c r="U278"/>
  <c r="W278"/>
  <c r="X278"/>
  <c r="Z278"/>
  <c r="AA278"/>
  <c r="AB278" s="1"/>
  <c r="AC278"/>
  <c r="AD278"/>
  <c r="AF278"/>
  <c r="AG278"/>
  <c r="AI278"/>
  <c r="AJ278"/>
  <c r="AK278" s="1"/>
  <c r="AM278"/>
  <c r="AO278"/>
  <c r="AP278"/>
  <c r="H279"/>
  <c r="J279" s="1"/>
  <c r="I279"/>
  <c r="K279"/>
  <c r="L279"/>
  <c r="M279" s="1"/>
  <c r="N279"/>
  <c r="O279"/>
  <c r="P279" s="1"/>
  <c r="Q279"/>
  <c r="R279"/>
  <c r="T279"/>
  <c r="U279"/>
  <c r="V279" s="1"/>
  <c r="W279"/>
  <c r="X279"/>
  <c r="Y279" s="1"/>
  <c r="Z279"/>
  <c r="AA279"/>
  <c r="AC279"/>
  <c r="AD279"/>
  <c r="AF279"/>
  <c r="AG279"/>
  <c r="AJ279"/>
  <c r="AL279"/>
  <c r="AM279"/>
  <c r="AP279"/>
  <c r="E280"/>
  <c r="F280"/>
  <c r="G280" s="1"/>
  <c r="J280"/>
  <c r="M280"/>
  <c r="P280"/>
  <c r="S280"/>
  <c r="V280"/>
  <c r="Y280"/>
  <c r="AB280"/>
  <c r="AE280"/>
  <c r="AH280"/>
  <c r="AK280"/>
  <c r="AN280"/>
  <c r="AQ280"/>
  <c r="F281"/>
  <c r="J281"/>
  <c r="M281"/>
  <c r="P281"/>
  <c r="S281"/>
  <c r="V281"/>
  <c r="Y281"/>
  <c r="AB281"/>
  <c r="AE281"/>
  <c r="AH281"/>
  <c r="AK281"/>
  <c r="AN281"/>
  <c r="AO281"/>
  <c r="E281" s="1"/>
  <c r="G281" s="1"/>
  <c r="AQ281"/>
  <c r="F282"/>
  <c r="J282"/>
  <c r="M282"/>
  <c r="P282"/>
  <c r="S282"/>
  <c r="V282"/>
  <c r="Y282"/>
  <c r="AB282"/>
  <c r="AE282"/>
  <c r="AH282"/>
  <c r="AI282"/>
  <c r="AN282"/>
  <c r="AQ282"/>
  <c r="E283"/>
  <c r="F283"/>
  <c r="J283"/>
  <c r="M283"/>
  <c r="P283"/>
  <c r="S283"/>
  <c r="V283"/>
  <c r="Y283"/>
  <c r="AB283"/>
  <c r="AE283"/>
  <c r="AH283"/>
  <c r="AK283"/>
  <c r="AN283"/>
  <c r="AQ283"/>
  <c r="E284"/>
  <c r="F284"/>
  <c r="J284"/>
  <c r="M284"/>
  <c r="P284"/>
  <c r="S284"/>
  <c r="V284"/>
  <c r="Y284"/>
  <c r="AB284"/>
  <c r="AE284"/>
  <c r="AH284"/>
  <c r="AK284"/>
  <c r="AN284"/>
  <c r="AQ284"/>
  <c r="E285"/>
  <c r="F285"/>
  <c r="J285"/>
  <c r="M285"/>
  <c r="P285"/>
  <c r="S285"/>
  <c r="V285"/>
  <c r="Y285"/>
  <c r="AB285"/>
  <c r="AE285"/>
  <c r="AH285"/>
  <c r="AK285"/>
  <c r="AN285"/>
  <c r="AQ285"/>
  <c r="H286"/>
  <c r="I286"/>
  <c r="K286"/>
  <c r="L286"/>
  <c r="N286"/>
  <c r="O286"/>
  <c r="Q286"/>
  <c r="R286"/>
  <c r="T286"/>
  <c r="U286"/>
  <c r="W286"/>
  <c r="X286"/>
  <c r="Z286"/>
  <c r="AA286"/>
  <c r="AC286"/>
  <c r="AD286"/>
  <c r="AF286"/>
  <c r="AG286"/>
  <c r="AJ286"/>
  <c r="AM286"/>
  <c r="AO286"/>
  <c r="AP286"/>
  <c r="E287"/>
  <c r="F287"/>
  <c r="J287"/>
  <c r="M287"/>
  <c r="P287"/>
  <c r="S287"/>
  <c r="V287"/>
  <c r="Y287"/>
  <c r="AB287"/>
  <c r="AE287"/>
  <c r="AH287"/>
  <c r="AK287"/>
  <c r="AN287"/>
  <c r="AQ287"/>
  <c r="E288"/>
  <c r="F288"/>
  <c r="J288"/>
  <c r="M288"/>
  <c r="P288"/>
  <c r="S288"/>
  <c r="V288"/>
  <c r="Y288"/>
  <c r="AB288"/>
  <c r="AE288"/>
  <c r="AH288"/>
  <c r="AK288"/>
  <c r="AN288"/>
  <c r="AQ288"/>
  <c r="F289"/>
  <c r="J289"/>
  <c r="M289"/>
  <c r="P289"/>
  <c r="S289"/>
  <c r="V289"/>
  <c r="Y289"/>
  <c r="AB289"/>
  <c r="AE289"/>
  <c r="AH289"/>
  <c r="AI289"/>
  <c r="AI286" s="1"/>
  <c r="AN289"/>
  <c r="AQ289"/>
  <c r="E290"/>
  <c r="F290"/>
  <c r="J290"/>
  <c r="M290"/>
  <c r="P290"/>
  <c r="S290"/>
  <c r="V290"/>
  <c r="Y290"/>
  <c r="AB290"/>
  <c r="AE290"/>
  <c r="AH290"/>
  <c r="AK290"/>
  <c r="AN290"/>
  <c r="AQ290"/>
  <c r="E291"/>
  <c r="F291"/>
  <c r="J291"/>
  <c r="M291"/>
  <c r="P291"/>
  <c r="S291"/>
  <c r="V291"/>
  <c r="Y291"/>
  <c r="AB291"/>
  <c r="AE291"/>
  <c r="AH291"/>
  <c r="AK291"/>
  <c r="AN291"/>
  <c r="AQ291"/>
  <c r="F292"/>
  <c r="J292"/>
  <c r="M292"/>
  <c r="P292"/>
  <c r="S292"/>
  <c r="V292"/>
  <c r="Y292"/>
  <c r="AB292"/>
  <c r="AE292"/>
  <c r="AH292"/>
  <c r="AK292"/>
  <c r="AL292"/>
  <c r="AL278" s="1"/>
  <c r="AQ292"/>
  <c r="H293"/>
  <c r="I293"/>
  <c r="K293"/>
  <c r="L293"/>
  <c r="N293"/>
  <c r="O293"/>
  <c r="Q293"/>
  <c r="R293"/>
  <c r="T293"/>
  <c r="U293"/>
  <c r="W293"/>
  <c r="X293"/>
  <c r="Y293" s="1"/>
  <c r="Z293"/>
  <c r="AA293"/>
  <c r="AC293"/>
  <c r="AD293"/>
  <c r="AE293" s="1"/>
  <c r="AF293"/>
  <c r="AG293"/>
  <c r="AH293" s="1"/>
  <c r="AI293"/>
  <c r="AJ293"/>
  <c r="AL293"/>
  <c r="AM293"/>
  <c r="AN293" s="1"/>
  <c r="AP293"/>
  <c r="E294"/>
  <c r="F294"/>
  <c r="J294"/>
  <c r="M294"/>
  <c r="P294"/>
  <c r="S294"/>
  <c r="V294"/>
  <c r="Y294"/>
  <c r="AB294"/>
  <c r="AE294"/>
  <c r="AH294"/>
  <c r="AK294"/>
  <c r="AN294"/>
  <c r="AQ294"/>
  <c r="E295"/>
  <c r="F295"/>
  <c r="J295"/>
  <c r="M295"/>
  <c r="P295"/>
  <c r="S295"/>
  <c r="V295"/>
  <c r="Y295"/>
  <c r="AB295"/>
  <c r="AE295"/>
  <c r="AH295"/>
  <c r="AK295"/>
  <c r="AN295"/>
  <c r="AQ295"/>
  <c r="F296"/>
  <c r="J296"/>
  <c r="M296"/>
  <c r="P296"/>
  <c r="S296"/>
  <c r="V296"/>
  <c r="Y296"/>
  <c r="AB296"/>
  <c r="AE296"/>
  <c r="AH296"/>
  <c r="AK296"/>
  <c r="AN296"/>
  <c r="AO296"/>
  <c r="AO275" s="1"/>
  <c r="E297"/>
  <c r="F297"/>
  <c r="G297" s="1"/>
  <c r="J297"/>
  <c r="M297"/>
  <c r="P297"/>
  <c r="S297"/>
  <c r="V297"/>
  <c r="Y297"/>
  <c r="AB297"/>
  <c r="AE297"/>
  <c r="AH297"/>
  <c r="AK297"/>
  <c r="AN297"/>
  <c r="AQ297"/>
  <c r="E298"/>
  <c r="F298"/>
  <c r="G298" s="1"/>
  <c r="J298"/>
  <c r="M298"/>
  <c r="P298"/>
  <c r="S298"/>
  <c r="V298"/>
  <c r="Y298"/>
  <c r="AB298"/>
  <c r="AE298"/>
  <c r="AH298"/>
  <c r="AK298"/>
  <c r="AN298"/>
  <c r="AQ298"/>
  <c r="E299"/>
  <c r="F299"/>
  <c r="J299"/>
  <c r="M299"/>
  <c r="P299"/>
  <c r="S299"/>
  <c r="V299"/>
  <c r="Y299"/>
  <c r="AB299"/>
  <c r="AE299"/>
  <c r="AH299"/>
  <c r="AK299"/>
  <c r="AN299"/>
  <c r="AQ299"/>
  <c r="H301"/>
  <c r="I301"/>
  <c r="K301"/>
  <c r="L301"/>
  <c r="N301"/>
  <c r="O301"/>
  <c r="Q301"/>
  <c r="R301"/>
  <c r="T301"/>
  <c r="U301"/>
  <c r="W301"/>
  <c r="X301"/>
  <c r="Z301"/>
  <c r="AA301"/>
  <c r="AC301"/>
  <c r="AD301"/>
  <c r="AE301" s="1"/>
  <c r="AF301"/>
  <c r="AG301"/>
  <c r="AI301"/>
  <c r="AJ301"/>
  <c r="AL301"/>
  <c r="AM301"/>
  <c r="AO301"/>
  <c r="AP301"/>
  <c r="H302"/>
  <c r="I302"/>
  <c r="K302"/>
  <c r="L302"/>
  <c r="N302"/>
  <c r="O302"/>
  <c r="Q302"/>
  <c r="R302"/>
  <c r="T302"/>
  <c r="U302"/>
  <c r="W302"/>
  <c r="X302"/>
  <c r="Z302"/>
  <c r="AA302"/>
  <c r="AC302"/>
  <c r="AD302"/>
  <c r="AF302"/>
  <c r="AG302"/>
  <c r="AI302"/>
  <c r="AJ302"/>
  <c r="AL302"/>
  <c r="AM302"/>
  <c r="AP302"/>
  <c r="H303"/>
  <c r="I303"/>
  <c r="K303"/>
  <c r="L303"/>
  <c r="N303"/>
  <c r="O303"/>
  <c r="Q303"/>
  <c r="R303"/>
  <c r="T303"/>
  <c r="U303"/>
  <c r="W303"/>
  <c r="X303"/>
  <c r="Y303" s="1"/>
  <c r="Z303"/>
  <c r="AA303"/>
  <c r="AC303"/>
  <c r="AD303"/>
  <c r="AF303"/>
  <c r="AG303"/>
  <c r="AI303"/>
  <c r="AJ303"/>
  <c r="AL303"/>
  <c r="AM303"/>
  <c r="AP303"/>
  <c r="H304"/>
  <c r="I304"/>
  <c r="K304"/>
  <c r="L304"/>
  <c r="N304"/>
  <c r="O304"/>
  <c r="Q304"/>
  <c r="R304"/>
  <c r="T304"/>
  <c r="U304"/>
  <c r="W304"/>
  <c r="X304"/>
  <c r="Z304"/>
  <c r="AA304"/>
  <c r="AC304"/>
  <c r="AD304"/>
  <c r="AF304"/>
  <c r="AG304"/>
  <c r="AI304"/>
  <c r="AJ304"/>
  <c r="AL304"/>
  <c r="AM304"/>
  <c r="AO304"/>
  <c r="AP304"/>
  <c r="H305"/>
  <c r="I305"/>
  <c r="K305"/>
  <c r="L305"/>
  <c r="N305"/>
  <c r="O305"/>
  <c r="Q305"/>
  <c r="R305"/>
  <c r="T305"/>
  <c r="U305"/>
  <c r="W305"/>
  <c r="X305"/>
  <c r="Z305"/>
  <c r="AA305"/>
  <c r="AC305"/>
  <c r="AD305"/>
  <c r="AF305"/>
  <c r="AG305"/>
  <c r="AI305"/>
  <c r="AJ305"/>
  <c r="AL305"/>
  <c r="AM305"/>
  <c r="AO305"/>
  <c r="AP305"/>
  <c r="H306"/>
  <c r="I306"/>
  <c r="K306"/>
  <c r="L306"/>
  <c r="N306"/>
  <c r="O306"/>
  <c r="Q306"/>
  <c r="R306"/>
  <c r="T306"/>
  <c r="U306"/>
  <c r="W306"/>
  <c r="X306"/>
  <c r="Z306"/>
  <c r="AA306"/>
  <c r="AC306"/>
  <c r="AD306"/>
  <c r="AF306"/>
  <c r="AG306"/>
  <c r="AI306"/>
  <c r="AJ306"/>
  <c r="AL306"/>
  <c r="AM306"/>
  <c r="AO306"/>
  <c r="AP306"/>
  <c r="H307"/>
  <c r="I307"/>
  <c r="K307"/>
  <c r="L307"/>
  <c r="N307"/>
  <c r="O307"/>
  <c r="Q307"/>
  <c r="R307"/>
  <c r="S307" s="1"/>
  <c r="T307"/>
  <c r="U307"/>
  <c r="W307"/>
  <c r="X307"/>
  <c r="Y307" s="1"/>
  <c r="Z307"/>
  <c r="AA307"/>
  <c r="AC307"/>
  <c r="AD307"/>
  <c r="AF307"/>
  <c r="AG307"/>
  <c r="AI307"/>
  <c r="AJ307"/>
  <c r="AL307"/>
  <c r="AM307"/>
  <c r="AP307"/>
  <c r="E308"/>
  <c r="F308"/>
  <c r="J308"/>
  <c r="M308"/>
  <c r="P308"/>
  <c r="S308"/>
  <c r="V308"/>
  <c r="Y308"/>
  <c r="AB308"/>
  <c r="AE308"/>
  <c r="AH308"/>
  <c r="AK308"/>
  <c r="AN308"/>
  <c r="AQ308"/>
  <c r="F309"/>
  <c r="J309"/>
  <c r="M309"/>
  <c r="P309"/>
  <c r="S309"/>
  <c r="V309"/>
  <c r="Y309"/>
  <c r="AB309"/>
  <c r="AE309"/>
  <c r="AH309"/>
  <c r="AK309"/>
  <c r="AN309"/>
  <c r="AO309"/>
  <c r="F310"/>
  <c r="J310"/>
  <c r="M310"/>
  <c r="P310"/>
  <c r="V310"/>
  <c r="Y310"/>
  <c r="AB310"/>
  <c r="AE310"/>
  <c r="AH310"/>
  <c r="AK310"/>
  <c r="AN310"/>
  <c r="AO310"/>
  <c r="E311"/>
  <c r="F311"/>
  <c r="G311" s="1"/>
  <c r="J311"/>
  <c r="M311"/>
  <c r="P311"/>
  <c r="S311"/>
  <c r="V311"/>
  <c r="Y311"/>
  <c r="AB311"/>
  <c r="AE311"/>
  <c r="AH311"/>
  <c r="AK311"/>
  <c r="AN311"/>
  <c r="AQ311"/>
  <c r="E312"/>
  <c r="F312"/>
  <c r="J312"/>
  <c r="M312"/>
  <c r="P312"/>
  <c r="S312"/>
  <c r="V312"/>
  <c r="Y312"/>
  <c r="AB312"/>
  <c r="AE312"/>
  <c r="AH312"/>
  <c r="AK312"/>
  <c r="AN312"/>
  <c r="AQ312"/>
  <c r="E313"/>
  <c r="F313"/>
  <c r="J313"/>
  <c r="M313"/>
  <c r="P313"/>
  <c r="S313"/>
  <c r="V313"/>
  <c r="Y313"/>
  <c r="AB313"/>
  <c r="AE313"/>
  <c r="AH313"/>
  <c r="AK313"/>
  <c r="AN313"/>
  <c r="AQ313"/>
  <c r="H314"/>
  <c r="I314"/>
  <c r="K314"/>
  <c r="L314"/>
  <c r="O314"/>
  <c r="P314" s="1"/>
  <c r="Q314"/>
  <c r="R314"/>
  <c r="T314"/>
  <c r="U314"/>
  <c r="X314"/>
  <c r="Y314" s="1"/>
  <c r="Z314"/>
  <c r="AA314"/>
  <c r="AC314"/>
  <c r="AD314"/>
  <c r="AF314"/>
  <c r="AG314"/>
  <c r="AI314"/>
  <c r="AJ314"/>
  <c r="AL314"/>
  <c r="AM314"/>
  <c r="AP314"/>
  <c r="E315"/>
  <c r="F315"/>
  <c r="J315"/>
  <c r="M315"/>
  <c r="P315"/>
  <c r="S315"/>
  <c r="V315"/>
  <c r="Y315"/>
  <c r="AB315"/>
  <c r="AE315"/>
  <c r="AH315"/>
  <c r="AK315"/>
  <c r="AN315"/>
  <c r="AQ315"/>
  <c r="E316"/>
  <c r="F316"/>
  <c r="J316"/>
  <c r="M316"/>
  <c r="P316"/>
  <c r="S316"/>
  <c r="V316"/>
  <c r="Y316"/>
  <c r="AB316"/>
  <c r="AE316"/>
  <c r="AH316"/>
  <c r="AK316"/>
  <c r="AN316"/>
  <c r="AQ316"/>
  <c r="F317"/>
  <c r="J317"/>
  <c r="M317"/>
  <c r="P317"/>
  <c r="S317"/>
  <c r="V317"/>
  <c r="Y317"/>
  <c r="AB317"/>
  <c r="AE317"/>
  <c r="AH317"/>
  <c r="AK317"/>
  <c r="AN317"/>
  <c r="AO317"/>
  <c r="E318"/>
  <c r="F318"/>
  <c r="J318"/>
  <c r="M318"/>
  <c r="P318"/>
  <c r="S318"/>
  <c r="V318"/>
  <c r="Y318"/>
  <c r="AB318"/>
  <c r="AE318"/>
  <c r="AH318"/>
  <c r="AK318"/>
  <c r="AN318"/>
  <c r="AQ318"/>
  <c r="E319"/>
  <c r="F319"/>
  <c r="J319"/>
  <c r="M319"/>
  <c r="P319"/>
  <c r="S319"/>
  <c r="V319"/>
  <c r="Y319"/>
  <c r="AB319"/>
  <c r="AE319"/>
  <c r="AH319"/>
  <c r="AK319"/>
  <c r="AN319"/>
  <c r="AQ319"/>
  <c r="E320"/>
  <c r="F320"/>
  <c r="J320"/>
  <c r="M320"/>
  <c r="P320"/>
  <c r="S320"/>
  <c r="V320"/>
  <c r="Y320"/>
  <c r="AB320"/>
  <c r="AE320"/>
  <c r="AH320"/>
  <c r="AK320"/>
  <c r="AN320"/>
  <c r="AQ320"/>
  <c r="H321"/>
  <c r="I321"/>
  <c r="K321"/>
  <c r="L321"/>
  <c r="N321"/>
  <c r="O321"/>
  <c r="Q321"/>
  <c r="R321"/>
  <c r="S321"/>
  <c r="T321"/>
  <c r="U321"/>
  <c r="W321"/>
  <c r="X321"/>
  <c r="Z321"/>
  <c r="AA321"/>
  <c r="AC321"/>
  <c r="AD321"/>
  <c r="AF321"/>
  <c r="AG321"/>
  <c r="AI321"/>
  <c r="AJ321"/>
  <c r="AL321"/>
  <c r="AM321"/>
  <c r="AN321" s="1"/>
  <c r="AP321"/>
  <c r="E322"/>
  <c r="G322" s="1"/>
  <c r="F322"/>
  <c r="J322"/>
  <c r="M322"/>
  <c r="P322"/>
  <c r="S322"/>
  <c r="V322"/>
  <c r="Y322"/>
  <c r="AB322"/>
  <c r="AE322"/>
  <c r="AH322"/>
  <c r="AK322"/>
  <c r="AN322"/>
  <c r="AQ322"/>
  <c r="E323"/>
  <c r="F323"/>
  <c r="G323" s="1"/>
  <c r="J323"/>
  <c r="M323"/>
  <c r="P323"/>
  <c r="S323"/>
  <c r="V323"/>
  <c r="Y323"/>
  <c r="AB323"/>
  <c r="AE323"/>
  <c r="AH323"/>
  <c r="AK323"/>
  <c r="AN323"/>
  <c r="AQ323"/>
  <c r="F324"/>
  <c r="J324"/>
  <c r="M324"/>
  <c r="P324"/>
  <c r="S324"/>
  <c r="V324"/>
  <c r="Y324"/>
  <c r="AB324"/>
  <c r="AE324"/>
  <c r="AH324"/>
  <c r="AK324"/>
  <c r="AN324"/>
  <c r="AO324"/>
  <c r="E325"/>
  <c r="F325"/>
  <c r="G325" s="1"/>
  <c r="J325"/>
  <c r="M325"/>
  <c r="P325"/>
  <c r="S325"/>
  <c r="V325"/>
  <c r="Y325"/>
  <c r="AB325"/>
  <c r="AE325"/>
  <c r="AH325"/>
  <c r="AK325"/>
  <c r="AN325"/>
  <c r="AQ325"/>
  <c r="E326"/>
  <c r="F326"/>
  <c r="J326"/>
  <c r="M326"/>
  <c r="P326"/>
  <c r="S326"/>
  <c r="V326"/>
  <c r="Y326"/>
  <c r="AB326"/>
  <c r="AE326"/>
  <c r="AH326"/>
  <c r="AK326"/>
  <c r="AN326"/>
  <c r="AQ326"/>
  <c r="E327"/>
  <c r="F327"/>
  <c r="G327" s="1"/>
  <c r="J327"/>
  <c r="M327"/>
  <c r="P327"/>
  <c r="S327"/>
  <c r="V327"/>
  <c r="Y327"/>
  <c r="AB327"/>
  <c r="AE327"/>
  <c r="AH327"/>
  <c r="AK327"/>
  <c r="AN327"/>
  <c r="AQ327"/>
  <c r="H328"/>
  <c r="I328"/>
  <c r="K328"/>
  <c r="L328"/>
  <c r="N328"/>
  <c r="O328"/>
  <c r="Q328"/>
  <c r="R328"/>
  <c r="T328"/>
  <c r="U328"/>
  <c r="W328"/>
  <c r="X328"/>
  <c r="Z328"/>
  <c r="AA328"/>
  <c r="AC328"/>
  <c r="AD328"/>
  <c r="AF328"/>
  <c r="AG328"/>
  <c r="AH328" s="1"/>
  <c r="AI328"/>
  <c r="AJ328"/>
  <c r="AK328" s="1"/>
  <c r="AL328"/>
  <c r="AM328"/>
  <c r="AO328"/>
  <c r="AP328"/>
  <c r="E329"/>
  <c r="F329"/>
  <c r="J329"/>
  <c r="M329"/>
  <c r="P329"/>
  <c r="S329"/>
  <c r="V329"/>
  <c r="Y329"/>
  <c r="AB329"/>
  <c r="AE329"/>
  <c r="AH329"/>
  <c r="AK329"/>
  <c r="AN329"/>
  <c r="AQ329"/>
  <c r="E330"/>
  <c r="F330"/>
  <c r="J330"/>
  <c r="M330"/>
  <c r="P330"/>
  <c r="S330"/>
  <c r="V330"/>
  <c r="Y330"/>
  <c r="AB330"/>
  <c r="AE330"/>
  <c r="AH330"/>
  <c r="AK330"/>
  <c r="AN330"/>
  <c r="AQ330"/>
  <c r="E331"/>
  <c r="F331"/>
  <c r="J331"/>
  <c r="M331"/>
  <c r="P331"/>
  <c r="S331"/>
  <c r="V331"/>
  <c r="Y331"/>
  <c r="AB331"/>
  <c r="AE331"/>
  <c r="AH331"/>
  <c r="AK331"/>
  <c r="AN331"/>
  <c r="AQ331"/>
  <c r="E332"/>
  <c r="F332"/>
  <c r="J332"/>
  <c r="M332"/>
  <c r="P332"/>
  <c r="S332"/>
  <c r="V332"/>
  <c r="Y332"/>
  <c r="AB332"/>
  <c r="AE332"/>
  <c r="AH332"/>
  <c r="AK332"/>
  <c r="AN332"/>
  <c r="AQ332"/>
  <c r="E333"/>
  <c r="F333"/>
  <c r="G333" s="1"/>
  <c r="J333"/>
  <c r="M333"/>
  <c r="P333"/>
  <c r="S333"/>
  <c r="V333"/>
  <c r="Y333"/>
  <c r="AB333"/>
  <c r="AE333"/>
  <c r="AH333"/>
  <c r="AK333"/>
  <c r="AN333"/>
  <c r="AQ333"/>
  <c r="E334"/>
  <c r="F334"/>
  <c r="J334"/>
  <c r="M334"/>
  <c r="P334"/>
  <c r="S334"/>
  <c r="V334"/>
  <c r="Y334"/>
  <c r="AB334"/>
  <c r="AE334"/>
  <c r="AH334"/>
  <c r="AK334"/>
  <c r="AN334"/>
  <c r="AQ334"/>
  <c r="H335"/>
  <c r="I335"/>
  <c r="K335"/>
  <c r="L335"/>
  <c r="M335" s="1"/>
  <c r="N335"/>
  <c r="O335"/>
  <c r="P335" s="1"/>
  <c r="Q335"/>
  <c r="R335"/>
  <c r="S335" s="1"/>
  <c r="T335"/>
  <c r="U335"/>
  <c r="W335"/>
  <c r="X335"/>
  <c r="Z335"/>
  <c r="AA335"/>
  <c r="AC335"/>
  <c r="AD335"/>
  <c r="AG335"/>
  <c r="AI335"/>
  <c r="AJ335"/>
  <c r="AL335"/>
  <c r="AM335"/>
  <c r="AO335"/>
  <c r="AP335"/>
  <c r="E336"/>
  <c r="F336"/>
  <c r="J336"/>
  <c r="M336"/>
  <c r="P336"/>
  <c r="S336"/>
  <c r="V336"/>
  <c r="Y336"/>
  <c r="AB336"/>
  <c r="AE336"/>
  <c r="AH336"/>
  <c r="AK336"/>
  <c r="AN336"/>
  <c r="AQ336"/>
  <c r="E337"/>
  <c r="F337"/>
  <c r="J337"/>
  <c r="M337"/>
  <c r="P337"/>
  <c r="S337"/>
  <c r="V337"/>
  <c r="Y337"/>
  <c r="AB337"/>
  <c r="AE337"/>
  <c r="AH337"/>
  <c r="AK337"/>
  <c r="AN337"/>
  <c r="AQ337"/>
  <c r="F338"/>
  <c r="J338"/>
  <c r="M338"/>
  <c r="P338"/>
  <c r="S338"/>
  <c r="V338"/>
  <c r="Y338"/>
  <c r="AB338"/>
  <c r="AE338"/>
  <c r="AF338"/>
  <c r="AK338"/>
  <c r="AN338"/>
  <c r="AQ338"/>
  <c r="E339"/>
  <c r="F339"/>
  <c r="J339"/>
  <c r="M339"/>
  <c r="P339"/>
  <c r="S339"/>
  <c r="V339"/>
  <c r="Y339"/>
  <c r="AB339"/>
  <c r="AE339"/>
  <c r="AH339"/>
  <c r="AK339"/>
  <c r="AN339"/>
  <c r="AQ339"/>
  <c r="E340"/>
  <c r="F340"/>
  <c r="J340"/>
  <c r="M340"/>
  <c r="P340"/>
  <c r="S340"/>
  <c r="V340"/>
  <c r="Y340"/>
  <c r="AB340"/>
  <c r="AE340"/>
  <c r="AH340"/>
  <c r="AK340"/>
  <c r="AN340"/>
  <c r="AQ340"/>
  <c r="E341"/>
  <c r="F341"/>
  <c r="J341"/>
  <c r="M341"/>
  <c r="P341"/>
  <c r="S341"/>
  <c r="V341"/>
  <c r="Y341"/>
  <c r="AB341"/>
  <c r="AE341"/>
  <c r="AH341"/>
  <c r="AK341"/>
  <c r="AN341"/>
  <c r="AQ341"/>
  <c r="H342"/>
  <c r="I342"/>
  <c r="J342" s="1"/>
  <c r="K342"/>
  <c r="L342"/>
  <c r="N342"/>
  <c r="O342"/>
  <c r="Q342"/>
  <c r="R342"/>
  <c r="T342"/>
  <c r="U342"/>
  <c r="W342"/>
  <c r="X342"/>
  <c r="Z342"/>
  <c r="AA342"/>
  <c r="AB342" s="1"/>
  <c r="AC342"/>
  <c r="AD342"/>
  <c r="AF342"/>
  <c r="AG342"/>
  <c r="AH342" s="1"/>
  <c r="AI342"/>
  <c r="AJ342"/>
  <c r="AL342"/>
  <c r="AM342"/>
  <c r="AP342"/>
  <c r="E343"/>
  <c r="F343"/>
  <c r="J343"/>
  <c r="M343"/>
  <c r="P343"/>
  <c r="S343"/>
  <c r="V343"/>
  <c r="Y343"/>
  <c r="AB343"/>
  <c r="AE343"/>
  <c r="AH343"/>
  <c r="AK343"/>
  <c r="AN343"/>
  <c r="AQ343"/>
  <c r="E344"/>
  <c r="F344"/>
  <c r="J344"/>
  <c r="M344"/>
  <c r="P344"/>
  <c r="S344"/>
  <c r="V344"/>
  <c r="Y344"/>
  <c r="AB344"/>
  <c r="AE344"/>
  <c r="AH344"/>
  <c r="AK344"/>
  <c r="AN344"/>
  <c r="AQ344"/>
  <c r="F345"/>
  <c r="J345"/>
  <c r="M345"/>
  <c r="P345"/>
  <c r="S345"/>
  <c r="V345"/>
  <c r="Y345"/>
  <c r="AB345"/>
  <c r="AE345"/>
  <c r="AH345"/>
  <c r="AK345"/>
  <c r="AN345"/>
  <c r="AO345"/>
  <c r="E346"/>
  <c r="F346"/>
  <c r="J346"/>
  <c r="M346"/>
  <c r="P346"/>
  <c r="S346"/>
  <c r="V346"/>
  <c r="Y346"/>
  <c r="AB346"/>
  <c r="AE346"/>
  <c r="AH346"/>
  <c r="AK346"/>
  <c r="AN346"/>
  <c r="AQ346"/>
  <c r="E347"/>
  <c r="F347"/>
  <c r="J347"/>
  <c r="M347"/>
  <c r="P347"/>
  <c r="S347"/>
  <c r="V347"/>
  <c r="Y347"/>
  <c r="AB347"/>
  <c r="AE347"/>
  <c r="AH347"/>
  <c r="AK347"/>
  <c r="AN347"/>
  <c r="AQ347"/>
  <c r="E348"/>
  <c r="F348"/>
  <c r="J348"/>
  <c r="M348"/>
  <c r="P348"/>
  <c r="S348"/>
  <c r="V348"/>
  <c r="Y348"/>
  <c r="AB348"/>
  <c r="AE348"/>
  <c r="AH348"/>
  <c r="AK348"/>
  <c r="AN348"/>
  <c r="AQ348"/>
  <c r="H349"/>
  <c r="I349"/>
  <c r="K349"/>
  <c r="L349"/>
  <c r="M349" s="1"/>
  <c r="N349"/>
  <c r="O349"/>
  <c r="Q349"/>
  <c r="R349"/>
  <c r="S349" s="1"/>
  <c r="T349"/>
  <c r="U349"/>
  <c r="W349"/>
  <c r="X349"/>
  <c r="Z349"/>
  <c r="AA349"/>
  <c r="AC349"/>
  <c r="AD349"/>
  <c r="AF349"/>
  <c r="AG349"/>
  <c r="AI349"/>
  <c r="AJ349"/>
  <c r="AK349" s="1"/>
  <c r="AL349"/>
  <c r="AM349"/>
  <c r="AP349"/>
  <c r="E350"/>
  <c r="F350"/>
  <c r="J350"/>
  <c r="M350"/>
  <c r="P350"/>
  <c r="S350"/>
  <c r="V350"/>
  <c r="Y350"/>
  <c r="AB350"/>
  <c r="AE350"/>
  <c r="AH350"/>
  <c r="AK350"/>
  <c r="AN350"/>
  <c r="AQ350"/>
  <c r="E351"/>
  <c r="F351"/>
  <c r="J351"/>
  <c r="M351"/>
  <c r="P351"/>
  <c r="S351"/>
  <c r="V351"/>
  <c r="Y351"/>
  <c r="AB351"/>
  <c r="AE351"/>
  <c r="AH351"/>
  <c r="AK351"/>
  <c r="AN351"/>
  <c r="AQ351"/>
  <c r="F352"/>
  <c r="J352"/>
  <c r="M352"/>
  <c r="P352"/>
  <c r="S352"/>
  <c r="V352"/>
  <c r="Y352"/>
  <c r="AB352"/>
  <c r="AE352"/>
  <c r="AH352"/>
  <c r="AK352"/>
  <c r="AN352"/>
  <c r="AO352"/>
  <c r="E353"/>
  <c r="F353"/>
  <c r="J353"/>
  <c r="M353"/>
  <c r="P353"/>
  <c r="S353"/>
  <c r="V353"/>
  <c r="Y353"/>
  <c r="AB353"/>
  <c r="AE353"/>
  <c r="AH353"/>
  <c r="AK353"/>
  <c r="AN353"/>
  <c r="AQ353"/>
  <c r="E354"/>
  <c r="F354"/>
  <c r="G354" s="1"/>
  <c r="J354"/>
  <c r="M354"/>
  <c r="P354"/>
  <c r="S354"/>
  <c r="V354"/>
  <c r="Y354"/>
  <c r="AB354"/>
  <c r="AE354"/>
  <c r="AH354"/>
  <c r="AK354"/>
  <c r="AN354"/>
  <c r="AQ354"/>
  <c r="E355"/>
  <c r="F355"/>
  <c r="J355"/>
  <c r="M355"/>
  <c r="P355"/>
  <c r="S355"/>
  <c r="V355"/>
  <c r="Y355"/>
  <c r="AB355"/>
  <c r="AE355"/>
  <c r="AH355"/>
  <c r="AK355"/>
  <c r="AN355"/>
  <c r="AQ355"/>
  <c r="H371"/>
  <c r="I371"/>
  <c r="K371"/>
  <c r="L371"/>
  <c r="L1078" s="1"/>
  <c r="N371"/>
  <c r="O371"/>
  <c r="Q371"/>
  <c r="R371"/>
  <c r="T371"/>
  <c r="U371"/>
  <c r="V371" s="1"/>
  <c r="W371"/>
  <c r="X371"/>
  <c r="X1078" s="1"/>
  <c r="Z371"/>
  <c r="AA371"/>
  <c r="AB371" s="1"/>
  <c r="AC371"/>
  <c r="AC1078" s="1"/>
  <c r="AD371"/>
  <c r="AF371"/>
  <c r="AG371"/>
  <c r="AI371"/>
  <c r="AJ371"/>
  <c r="AJ1078" s="1"/>
  <c r="AL371"/>
  <c r="AM371"/>
  <c r="AO371"/>
  <c r="AP371"/>
  <c r="H372"/>
  <c r="I372"/>
  <c r="K372"/>
  <c r="L372"/>
  <c r="L1079" s="1"/>
  <c r="N372"/>
  <c r="O372"/>
  <c r="Q372"/>
  <c r="Q1079" s="1"/>
  <c r="R372"/>
  <c r="R1079" s="1"/>
  <c r="T372"/>
  <c r="U372"/>
  <c r="W372"/>
  <c r="X372"/>
  <c r="X1079" s="1"/>
  <c r="Z372"/>
  <c r="AA372"/>
  <c r="AC372"/>
  <c r="AC1079" s="1"/>
  <c r="AD372"/>
  <c r="AF372"/>
  <c r="AG372"/>
  <c r="AI372"/>
  <c r="AJ372"/>
  <c r="AJ1079" s="1"/>
  <c r="AL372"/>
  <c r="AM372"/>
  <c r="AO372"/>
  <c r="AP372"/>
  <c r="H373"/>
  <c r="I373"/>
  <c r="K373"/>
  <c r="K1080" s="1"/>
  <c r="L373"/>
  <c r="N373"/>
  <c r="O373"/>
  <c r="Q373"/>
  <c r="R373"/>
  <c r="R1080" s="1"/>
  <c r="T373"/>
  <c r="U373"/>
  <c r="W373"/>
  <c r="W1080" s="1"/>
  <c r="X373"/>
  <c r="Z373"/>
  <c r="AA373"/>
  <c r="AC373"/>
  <c r="AD373"/>
  <c r="AD1080" s="1"/>
  <c r="AG373"/>
  <c r="AI373"/>
  <c r="AJ373"/>
  <c r="AL373"/>
  <c r="AL1080" s="1"/>
  <c r="AM373"/>
  <c r="AP373"/>
  <c r="H374"/>
  <c r="I374"/>
  <c r="K374"/>
  <c r="L374"/>
  <c r="N374"/>
  <c r="O374"/>
  <c r="P374" s="1"/>
  <c r="Q374"/>
  <c r="R374"/>
  <c r="T374"/>
  <c r="U374"/>
  <c r="W374"/>
  <c r="X374"/>
  <c r="Z374"/>
  <c r="AA374"/>
  <c r="AA1081" s="1"/>
  <c r="AC374"/>
  <c r="AD374"/>
  <c r="AF374"/>
  <c r="AF1081" s="1"/>
  <c r="AG374"/>
  <c r="AI374"/>
  <c r="AJ374"/>
  <c r="AL374"/>
  <c r="AM374"/>
  <c r="AM1081" s="1"/>
  <c r="AO374"/>
  <c r="AP374"/>
  <c r="H375"/>
  <c r="H1082" s="1"/>
  <c r="I375"/>
  <c r="K375"/>
  <c r="L375"/>
  <c r="N375"/>
  <c r="O375"/>
  <c r="O1082" s="1"/>
  <c r="Q375"/>
  <c r="R375"/>
  <c r="T375"/>
  <c r="U375"/>
  <c r="U1082" s="1"/>
  <c r="W375"/>
  <c r="X375"/>
  <c r="Z375"/>
  <c r="AA375"/>
  <c r="AA1082" s="1"/>
  <c r="AC375"/>
  <c r="AD375"/>
  <c r="AF375"/>
  <c r="AF1082" s="1"/>
  <c r="AG375"/>
  <c r="AH375" s="1"/>
  <c r="AI375"/>
  <c r="AJ375"/>
  <c r="AL375"/>
  <c r="AM375"/>
  <c r="AM1082" s="1"/>
  <c r="AO375"/>
  <c r="AP375"/>
  <c r="H376"/>
  <c r="H1083" s="1"/>
  <c r="I376"/>
  <c r="K376"/>
  <c r="L376"/>
  <c r="N376"/>
  <c r="N1083" s="1"/>
  <c r="O376"/>
  <c r="Q376"/>
  <c r="R376"/>
  <c r="T376"/>
  <c r="T1083" s="1"/>
  <c r="U376"/>
  <c r="W376"/>
  <c r="X376"/>
  <c r="Z376"/>
  <c r="Z1083" s="1"/>
  <c r="AA376"/>
  <c r="AC376"/>
  <c r="AD376"/>
  <c r="AF376"/>
  <c r="AG376"/>
  <c r="AI376"/>
  <c r="AJ376"/>
  <c r="AL376"/>
  <c r="AM376"/>
  <c r="AO376"/>
  <c r="AP376"/>
  <c r="H377"/>
  <c r="I377"/>
  <c r="K377"/>
  <c r="L377"/>
  <c r="N377"/>
  <c r="O377"/>
  <c r="Q377"/>
  <c r="R377"/>
  <c r="T377"/>
  <c r="U377"/>
  <c r="W377"/>
  <c r="X377"/>
  <c r="Z377"/>
  <c r="AA377"/>
  <c r="AC377"/>
  <c r="AD377"/>
  <c r="AE377"/>
  <c r="AF377"/>
  <c r="AG377"/>
  <c r="AI377"/>
  <c r="AJ377"/>
  <c r="AL377"/>
  <c r="AM377"/>
  <c r="AO377"/>
  <c r="AP377"/>
  <c r="E378"/>
  <c r="F378"/>
  <c r="J378"/>
  <c r="M378"/>
  <c r="P378"/>
  <c r="S378"/>
  <c r="V378"/>
  <c r="Y378"/>
  <c r="AB378"/>
  <c r="AE378"/>
  <c r="AH378"/>
  <c r="AK378"/>
  <c r="AN378"/>
  <c r="AQ378"/>
  <c r="E379"/>
  <c r="F379"/>
  <c r="J379"/>
  <c r="M379"/>
  <c r="P379"/>
  <c r="S379"/>
  <c r="V379"/>
  <c r="Y379"/>
  <c r="AB379"/>
  <c r="AE379"/>
  <c r="AH379"/>
  <c r="AK379"/>
  <c r="AN379"/>
  <c r="AQ379"/>
  <c r="E380"/>
  <c r="F380"/>
  <c r="J380"/>
  <c r="M380"/>
  <c r="P380"/>
  <c r="S380"/>
  <c r="V380"/>
  <c r="Y380"/>
  <c r="AB380"/>
  <c r="AE380"/>
  <c r="AH380"/>
  <c r="AK380"/>
  <c r="AN380"/>
  <c r="AQ380"/>
  <c r="E381"/>
  <c r="F381"/>
  <c r="J381"/>
  <c r="M381"/>
  <c r="P381"/>
  <c r="S381"/>
  <c r="V381"/>
  <c r="Y381"/>
  <c r="AB381"/>
  <c r="AE381"/>
  <c r="AH381"/>
  <c r="AK381"/>
  <c r="AN381"/>
  <c r="AQ381"/>
  <c r="E382"/>
  <c r="F382"/>
  <c r="J382"/>
  <c r="M382"/>
  <c r="P382"/>
  <c r="S382"/>
  <c r="V382"/>
  <c r="Y382"/>
  <c r="AB382"/>
  <c r="AE382"/>
  <c r="AH382"/>
  <c r="AK382"/>
  <c r="AN382"/>
  <c r="AQ382"/>
  <c r="E383"/>
  <c r="F383"/>
  <c r="J383"/>
  <c r="M383"/>
  <c r="P383"/>
  <c r="S383"/>
  <c r="V383"/>
  <c r="Y383"/>
  <c r="AB383"/>
  <c r="AE383"/>
  <c r="AH383"/>
  <c r="AK383"/>
  <c r="AN383"/>
  <c r="AQ383"/>
  <c r="H384"/>
  <c r="I384"/>
  <c r="K384"/>
  <c r="L384"/>
  <c r="M384" s="1"/>
  <c r="N384"/>
  <c r="O384"/>
  <c r="Q384"/>
  <c r="R384"/>
  <c r="T384"/>
  <c r="U384"/>
  <c r="W384"/>
  <c r="X384"/>
  <c r="Y384" s="1"/>
  <c r="Z384"/>
  <c r="AA384"/>
  <c r="AC384"/>
  <c r="AD384"/>
  <c r="AE384" s="1"/>
  <c r="AG384"/>
  <c r="AI384"/>
  <c r="AJ384"/>
  <c r="AL384"/>
  <c r="AM384"/>
  <c r="AO384"/>
  <c r="AP384"/>
  <c r="E385"/>
  <c r="F385"/>
  <c r="J385"/>
  <c r="M385"/>
  <c r="P385"/>
  <c r="S385"/>
  <c r="V385"/>
  <c r="Y385"/>
  <c r="AB385"/>
  <c r="AE385"/>
  <c r="AH385"/>
  <c r="AK385"/>
  <c r="AN385"/>
  <c r="AQ385"/>
  <c r="E386"/>
  <c r="F386"/>
  <c r="J386"/>
  <c r="M386"/>
  <c r="P386"/>
  <c r="S386"/>
  <c r="V386"/>
  <c r="Y386"/>
  <c r="AB386"/>
  <c r="AE386"/>
  <c r="AH386"/>
  <c r="AK386"/>
  <c r="AN386"/>
  <c r="AQ386"/>
  <c r="F387"/>
  <c r="J387"/>
  <c r="M387"/>
  <c r="P387"/>
  <c r="S387"/>
  <c r="V387"/>
  <c r="Y387"/>
  <c r="AB387"/>
  <c r="AE387"/>
  <c r="AF387"/>
  <c r="AK387"/>
  <c r="AN387"/>
  <c r="AQ387"/>
  <c r="E388"/>
  <c r="F388"/>
  <c r="J388"/>
  <c r="M388"/>
  <c r="P388"/>
  <c r="S388"/>
  <c r="V388"/>
  <c r="Y388"/>
  <c r="AB388"/>
  <c r="AE388"/>
  <c r="AH388"/>
  <c r="AK388"/>
  <c r="AN388"/>
  <c r="AQ388"/>
  <c r="E389"/>
  <c r="F389"/>
  <c r="G389" s="1"/>
  <c r="J389"/>
  <c r="M389"/>
  <c r="P389"/>
  <c r="S389"/>
  <c r="V389"/>
  <c r="Y389"/>
  <c r="AB389"/>
  <c r="AE389"/>
  <c r="AH389"/>
  <c r="AK389"/>
  <c r="AN389"/>
  <c r="AQ389"/>
  <c r="E390"/>
  <c r="F390"/>
  <c r="J390"/>
  <c r="M390"/>
  <c r="P390"/>
  <c r="S390"/>
  <c r="V390"/>
  <c r="Y390"/>
  <c r="AB390"/>
  <c r="AE390"/>
  <c r="AH390"/>
  <c r="AK390"/>
  <c r="AN390"/>
  <c r="AQ390"/>
  <c r="H391"/>
  <c r="I391"/>
  <c r="K391"/>
  <c r="L391"/>
  <c r="N391"/>
  <c r="O391"/>
  <c r="Q391"/>
  <c r="R391"/>
  <c r="T391"/>
  <c r="U391"/>
  <c r="W391"/>
  <c r="X391"/>
  <c r="Z391"/>
  <c r="AA391"/>
  <c r="AC391"/>
  <c r="AD391"/>
  <c r="AF391"/>
  <c r="AG391"/>
  <c r="AI391"/>
  <c r="AJ391"/>
  <c r="AL391"/>
  <c r="AM391"/>
  <c r="AO391"/>
  <c r="AP391"/>
  <c r="E392"/>
  <c r="F392"/>
  <c r="J392"/>
  <c r="M392"/>
  <c r="P392"/>
  <c r="S392"/>
  <c r="V392"/>
  <c r="Y392"/>
  <c r="AB392"/>
  <c r="AE392"/>
  <c r="AH392"/>
  <c r="AK392"/>
  <c r="AN392"/>
  <c r="AQ392"/>
  <c r="E393"/>
  <c r="F393"/>
  <c r="J393"/>
  <c r="M393"/>
  <c r="P393"/>
  <c r="S393"/>
  <c r="V393"/>
  <c r="Y393"/>
  <c r="AB393"/>
  <c r="AE393"/>
  <c r="AH393"/>
  <c r="AK393"/>
  <c r="AN393"/>
  <c r="AQ393"/>
  <c r="E394"/>
  <c r="F394"/>
  <c r="J394"/>
  <c r="M394"/>
  <c r="P394"/>
  <c r="S394"/>
  <c r="V394"/>
  <c r="Y394"/>
  <c r="AB394"/>
  <c r="AE394"/>
  <c r="AH394"/>
  <c r="AK394"/>
  <c r="AN394"/>
  <c r="AQ394"/>
  <c r="E395"/>
  <c r="F395"/>
  <c r="J395"/>
  <c r="M395"/>
  <c r="P395"/>
  <c r="S395"/>
  <c r="V395"/>
  <c r="Y395"/>
  <c r="AB395"/>
  <c r="AE395"/>
  <c r="AH395"/>
  <c r="AK395"/>
  <c r="AN395"/>
  <c r="AQ395"/>
  <c r="E396"/>
  <c r="F396"/>
  <c r="J396"/>
  <c r="M396"/>
  <c r="P396"/>
  <c r="S396"/>
  <c r="V396"/>
  <c r="Y396"/>
  <c r="AB396"/>
  <c r="AE396"/>
  <c r="AH396"/>
  <c r="AK396"/>
  <c r="AN396"/>
  <c r="AQ396"/>
  <c r="E397"/>
  <c r="F397"/>
  <c r="J397"/>
  <c r="M397"/>
  <c r="P397"/>
  <c r="S397"/>
  <c r="V397"/>
  <c r="Y397"/>
  <c r="AB397"/>
  <c r="AE397"/>
  <c r="AH397"/>
  <c r="AK397"/>
  <c r="AN397"/>
  <c r="AQ397"/>
  <c r="H398"/>
  <c r="I398"/>
  <c r="K398"/>
  <c r="L398"/>
  <c r="N398"/>
  <c r="O398"/>
  <c r="Q398"/>
  <c r="R398"/>
  <c r="T398"/>
  <c r="U398"/>
  <c r="W398"/>
  <c r="X398"/>
  <c r="Z398"/>
  <c r="AA398"/>
  <c r="AC398"/>
  <c r="AD398"/>
  <c r="AG398"/>
  <c r="AI398"/>
  <c r="AJ398"/>
  <c r="AL398"/>
  <c r="AM398"/>
  <c r="AO398"/>
  <c r="AP398"/>
  <c r="E399"/>
  <c r="F399"/>
  <c r="J399"/>
  <c r="M399"/>
  <c r="P399"/>
  <c r="S399"/>
  <c r="V399"/>
  <c r="Y399"/>
  <c r="AB399"/>
  <c r="AE399"/>
  <c r="AH399"/>
  <c r="AK399"/>
  <c r="AN399"/>
  <c r="AQ399"/>
  <c r="E400"/>
  <c r="F400"/>
  <c r="J400"/>
  <c r="M400"/>
  <c r="P400"/>
  <c r="S400"/>
  <c r="V400"/>
  <c r="Y400"/>
  <c r="AB400"/>
  <c r="AE400"/>
  <c r="AH400"/>
  <c r="AK400"/>
  <c r="AN400"/>
  <c r="AQ400"/>
  <c r="F401"/>
  <c r="J401"/>
  <c r="M401"/>
  <c r="P401"/>
  <c r="S401"/>
  <c r="V401"/>
  <c r="Y401"/>
  <c r="AB401"/>
  <c r="AE401"/>
  <c r="AF401"/>
  <c r="AH401" s="1"/>
  <c r="AK401"/>
  <c r="AN401"/>
  <c r="AQ401"/>
  <c r="E402"/>
  <c r="F402"/>
  <c r="J402"/>
  <c r="M402"/>
  <c r="P402"/>
  <c r="S402"/>
  <c r="V402"/>
  <c r="Y402"/>
  <c r="AB402"/>
  <c r="AE402"/>
  <c r="AH402"/>
  <c r="AK402"/>
  <c r="AN402"/>
  <c r="AQ402"/>
  <c r="E403"/>
  <c r="F403"/>
  <c r="J403"/>
  <c r="M403"/>
  <c r="P403"/>
  <c r="S403"/>
  <c r="V403"/>
  <c r="Y403"/>
  <c r="AB403"/>
  <c r="AE403"/>
  <c r="AH403"/>
  <c r="AK403"/>
  <c r="AN403"/>
  <c r="AQ403"/>
  <c r="E404"/>
  <c r="F404"/>
  <c r="G404" s="1"/>
  <c r="J404"/>
  <c r="M404"/>
  <c r="P404"/>
  <c r="S404"/>
  <c r="V404"/>
  <c r="Y404"/>
  <c r="AB404"/>
  <c r="AE404"/>
  <c r="AH404"/>
  <c r="AK404"/>
  <c r="AN404"/>
  <c r="AQ404"/>
  <c r="H405"/>
  <c r="I405"/>
  <c r="K405"/>
  <c r="L405"/>
  <c r="N405"/>
  <c r="O405"/>
  <c r="Q405"/>
  <c r="R405"/>
  <c r="S405" s="1"/>
  <c r="T405"/>
  <c r="U405"/>
  <c r="W405"/>
  <c r="X405"/>
  <c r="Y405" s="1"/>
  <c r="Z405"/>
  <c r="AA405"/>
  <c r="AC405"/>
  <c r="AD405"/>
  <c r="AF405"/>
  <c r="AG405"/>
  <c r="AI405"/>
  <c r="AJ405"/>
  <c r="AL405"/>
  <c r="AM405"/>
  <c r="AO405"/>
  <c r="AP405"/>
  <c r="E406"/>
  <c r="F406"/>
  <c r="J406"/>
  <c r="M406"/>
  <c r="P406"/>
  <c r="S406"/>
  <c r="V406"/>
  <c r="Y406"/>
  <c r="AB406"/>
  <c r="AE406"/>
  <c r="AH406"/>
  <c r="AK406"/>
  <c r="AN406"/>
  <c r="AQ406"/>
  <c r="E407"/>
  <c r="F407"/>
  <c r="J407"/>
  <c r="M407"/>
  <c r="P407"/>
  <c r="S407"/>
  <c r="V407"/>
  <c r="Y407"/>
  <c r="AB407"/>
  <c r="AE407"/>
  <c r="AH407"/>
  <c r="AK407"/>
  <c r="AN407"/>
  <c r="AQ407"/>
  <c r="E408"/>
  <c r="F408"/>
  <c r="G408" s="1"/>
  <c r="J408"/>
  <c r="M408"/>
  <c r="P408"/>
  <c r="S408"/>
  <c r="V408"/>
  <c r="Y408"/>
  <c r="AB408"/>
  <c r="AE408"/>
  <c r="AH408"/>
  <c r="AK408"/>
  <c r="AN408"/>
  <c r="AQ408"/>
  <c r="E409"/>
  <c r="F409"/>
  <c r="J409"/>
  <c r="M409"/>
  <c r="P409"/>
  <c r="S409"/>
  <c r="V409"/>
  <c r="Y409"/>
  <c r="AB409"/>
  <c r="AE409"/>
  <c r="AH409"/>
  <c r="AK409"/>
  <c r="AN409"/>
  <c r="AQ409"/>
  <c r="E410"/>
  <c r="F410"/>
  <c r="J410"/>
  <c r="M410"/>
  <c r="P410"/>
  <c r="S410"/>
  <c r="V410"/>
  <c r="Y410"/>
  <c r="AB410"/>
  <c r="AE410"/>
  <c r="AH410"/>
  <c r="AK410"/>
  <c r="AN410"/>
  <c r="AQ410"/>
  <c r="E411"/>
  <c r="F411"/>
  <c r="J411"/>
  <c r="M411"/>
  <c r="P411"/>
  <c r="S411"/>
  <c r="V411"/>
  <c r="Y411"/>
  <c r="AB411"/>
  <c r="AE411"/>
  <c r="AH411"/>
  <c r="AK411"/>
  <c r="AN411"/>
  <c r="AQ411"/>
  <c r="H412"/>
  <c r="I412"/>
  <c r="K412"/>
  <c r="L412"/>
  <c r="N412"/>
  <c r="O412"/>
  <c r="Q412"/>
  <c r="R412"/>
  <c r="T412"/>
  <c r="U412"/>
  <c r="V412" s="1"/>
  <c r="W412"/>
  <c r="X412"/>
  <c r="Z412"/>
  <c r="AA412"/>
  <c r="AB412" s="1"/>
  <c r="AC412"/>
  <c r="AD412"/>
  <c r="AF412"/>
  <c r="AG412"/>
  <c r="AH412" s="1"/>
  <c r="AI412"/>
  <c r="AJ412"/>
  <c r="AL412"/>
  <c r="AM412"/>
  <c r="AN412" s="1"/>
  <c r="AO412"/>
  <c r="AP412"/>
  <c r="E413"/>
  <c r="F413"/>
  <c r="J413"/>
  <c r="M413"/>
  <c r="P413"/>
  <c r="S413"/>
  <c r="V413"/>
  <c r="Y413"/>
  <c r="AB413"/>
  <c r="AE413"/>
  <c r="AH413"/>
  <c r="AK413"/>
  <c r="AN413"/>
  <c r="AQ413"/>
  <c r="E414"/>
  <c r="F414"/>
  <c r="J414"/>
  <c r="M414"/>
  <c r="P414"/>
  <c r="S414"/>
  <c r="V414"/>
  <c r="Y414"/>
  <c r="AB414"/>
  <c r="AE414"/>
  <c r="AH414"/>
  <c r="AK414"/>
  <c r="AN414"/>
  <c r="AQ414"/>
  <c r="E415"/>
  <c r="F415"/>
  <c r="J415"/>
  <c r="M415"/>
  <c r="P415"/>
  <c r="S415"/>
  <c r="V415"/>
  <c r="Y415"/>
  <c r="AB415"/>
  <c r="AE415"/>
  <c r="AH415"/>
  <c r="AK415"/>
  <c r="AN415"/>
  <c r="AQ415"/>
  <c r="E416"/>
  <c r="F416"/>
  <c r="J416"/>
  <c r="M416"/>
  <c r="P416"/>
  <c r="S416"/>
  <c r="V416"/>
  <c r="Y416"/>
  <c r="AB416"/>
  <c r="AE416"/>
  <c r="AH416"/>
  <c r="AK416"/>
  <c r="AN416"/>
  <c r="AQ416"/>
  <c r="E417"/>
  <c r="F417"/>
  <c r="J417"/>
  <c r="M417"/>
  <c r="P417"/>
  <c r="S417"/>
  <c r="V417"/>
  <c r="Y417"/>
  <c r="AB417"/>
  <c r="AE417"/>
  <c r="AH417"/>
  <c r="AK417"/>
  <c r="AN417"/>
  <c r="AQ417"/>
  <c r="E418"/>
  <c r="F418"/>
  <c r="J418"/>
  <c r="M418"/>
  <c r="P418"/>
  <c r="S418"/>
  <c r="V418"/>
  <c r="Y418"/>
  <c r="AB418"/>
  <c r="AE418"/>
  <c r="AH418"/>
  <c r="AK418"/>
  <c r="AN418"/>
  <c r="AQ418"/>
  <c r="H419"/>
  <c r="I419"/>
  <c r="K419"/>
  <c r="L419"/>
  <c r="N419"/>
  <c r="O419"/>
  <c r="Q419"/>
  <c r="R419"/>
  <c r="T419"/>
  <c r="U419"/>
  <c r="V419" s="1"/>
  <c r="W419"/>
  <c r="X419"/>
  <c r="Z419"/>
  <c r="AA419"/>
  <c r="AC419"/>
  <c r="AD419"/>
  <c r="AG419"/>
  <c r="AI419"/>
  <c r="AJ419"/>
  <c r="AL419"/>
  <c r="AM419"/>
  <c r="AO419"/>
  <c r="AP419"/>
  <c r="E420"/>
  <c r="F420"/>
  <c r="J420"/>
  <c r="M420"/>
  <c r="P420"/>
  <c r="S420"/>
  <c r="V420"/>
  <c r="Y420"/>
  <c r="AB420"/>
  <c r="AE420"/>
  <c r="AH420"/>
  <c r="AK420"/>
  <c r="AN420"/>
  <c r="AQ420"/>
  <c r="E421"/>
  <c r="F421"/>
  <c r="J421"/>
  <c r="M421"/>
  <c r="P421"/>
  <c r="S421"/>
  <c r="V421"/>
  <c r="Y421"/>
  <c r="AB421"/>
  <c r="AE421"/>
  <c r="AH421"/>
  <c r="AK421"/>
  <c r="AN421"/>
  <c r="AQ421"/>
  <c r="F422"/>
  <c r="J422"/>
  <c r="M422"/>
  <c r="P422"/>
  <c r="S422"/>
  <c r="V422"/>
  <c r="Y422"/>
  <c r="AB422"/>
  <c r="AE422"/>
  <c r="AF422"/>
  <c r="AH422" s="1"/>
  <c r="AK422"/>
  <c r="AN422"/>
  <c r="AQ422"/>
  <c r="E423"/>
  <c r="F423"/>
  <c r="J423"/>
  <c r="M423"/>
  <c r="P423"/>
  <c r="S423"/>
  <c r="V423"/>
  <c r="Y423"/>
  <c r="AB423"/>
  <c r="AE423"/>
  <c r="AH423"/>
  <c r="AK423"/>
  <c r="AN423"/>
  <c r="AQ423"/>
  <c r="E424"/>
  <c r="F424"/>
  <c r="G424" s="1"/>
  <c r="J424"/>
  <c r="M424"/>
  <c r="P424"/>
  <c r="S424"/>
  <c r="V424"/>
  <c r="Y424"/>
  <c r="AB424"/>
  <c r="AE424"/>
  <c r="AH424"/>
  <c r="AK424"/>
  <c r="AN424"/>
  <c r="AQ424"/>
  <c r="E425"/>
  <c r="F425"/>
  <c r="J425"/>
  <c r="M425"/>
  <c r="P425"/>
  <c r="S425"/>
  <c r="V425"/>
  <c r="Y425"/>
  <c r="AB425"/>
  <c r="AE425"/>
  <c r="AH425"/>
  <c r="AK425"/>
  <c r="AN425"/>
  <c r="AQ425"/>
  <c r="H426"/>
  <c r="I426"/>
  <c r="K426"/>
  <c r="L426"/>
  <c r="N426"/>
  <c r="O426"/>
  <c r="P426" s="1"/>
  <c r="Q426"/>
  <c r="R426"/>
  <c r="T426"/>
  <c r="U426"/>
  <c r="W426"/>
  <c r="X426"/>
  <c r="Z426"/>
  <c r="AA426"/>
  <c r="AB426" s="1"/>
  <c r="AC426"/>
  <c r="AD426"/>
  <c r="AG426"/>
  <c r="AI426"/>
  <c r="AJ426"/>
  <c r="AL426"/>
  <c r="AM426"/>
  <c r="AO426"/>
  <c r="AP426"/>
  <c r="E427"/>
  <c r="F427"/>
  <c r="J427"/>
  <c r="M427"/>
  <c r="P427"/>
  <c r="S427"/>
  <c r="V427"/>
  <c r="Y427"/>
  <c r="AB427"/>
  <c r="AE427"/>
  <c r="AH427"/>
  <c r="AK427"/>
  <c r="AN427"/>
  <c r="AQ427"/>
  <c r="E428"/>
  <c r="F428"/>
  <c r="J428"/>
  <c r="M428"/>
  <c r="P428"/>
  <c r="S428"/>
  <c r="V428"/>
  <c r="Y428"/>
  <c r="AB428"/>
  <c r="AE428"/>
  <c r="AH428"/>
  <c r="AK428"/>
  <c r="AN428"/>
  <c r="AQ428"/>
  <c r="F429"/>
  <c r="J429"/>
  <c r="M429"/>
  <c r="P429"/>
  <c r="S429"/>
  <c r="V429"/>
  <c r="Y429"/>
  <c r="AB429"/>
  <c r="AE429"/>
  <c r="AF429"/>
  <c r="AH429" s="1"/>
  <c r="AK429"/>
  <c r="AN429"/>
  <c r="AQ429"/>
  <c r="E430"/>
  <c r="F430"/>
  <c r="J430"/>
  <c r="M430"/>
  <c r="P430"/>
  <c r="S430"/>
  <c r="V430"/>
  <c r="Y430"/>
  <c r="AB430"/>
  <c r="AE430"/>
  <c r="AH430"/>
  <c r="AK430"/>
  <c r="AN430"/>
  <c r="AQ430"/>
  <c r="E431"/>
  <c r="F431"/>
  <c r="G431" s="1"/>
  <c r="J431"/>
  <c r="M431"/>
  <c r="P431"/>
  <c r="S431"/>
  <c r="V431"/>
  <c r="Y431"/>
  <c r="AB431"/>
  <c r="AE431"/>
  <c r="AH431"/>
  <c r="AK431"/>
  <c r="AN431"/>
  <c r="AQ431"/>
  <c r="E432"/>
  <c r="F432"/>
  <c r="J432"/>
  <c r="M432"/>
  <c r="P432"/>
  <c r="S432"/>
  <c r="V432"/>
  <c r="Y432"/>
  <c r="AB432"/>
  <c r="AE432"/>
  <c r="AH432"/>
  <c r="AK432"/>
  <c r="AN432"/>
  <c r="AQ432"/>
  <c r="H433"/>
  <c r="I433"/>
  <c r="J433" s="1"/>
  <c r="K433"/>
  <c r="L433"/>
  <c r="N433"/>
  <c r="O433"/>
  <c r="Q433"/>
  <c r="R433"/>
  <c r="T433"/>
  <c r="U433"/>
  <c r="V433" s="1"/>
  <c r="W433"/>
  <c r="X433"/>
  <c r="Z433"/>
  <c r="AA433"/>
  <c r="AC433"/>
  <c r="AD433"/>
  <c r="AF433"/>
  <c r="AG433"/>
  <c r="AI433"/>
  <c r="AJ433"/>
  <c r="AL433"/>
  <c r="AM433"/>
  <c r="AO433"/>
  <c r="AP433"/>
  <c r="E434"/>
  <c r="F434"/>
  <c r="J434"/>
  <c r="M434"/>
  <c r="P434"/>
  <c r="S434"/>
  <c r="V434"/>
  <c r="Y434"/>
  <c r="AB434"/>
  <c r="AE434"/>
  <c r="AH434"/>
  <c r="AK434"/>
  <c r="AN434"/>
  <c r="AQ434"/>
  <c r="E435"/>
  <c r="F435"/>
  <c r="J435"/>
  <c r="M435"/>
  <c r="P435"/>
  <c r="S435"/>
  <c r="V435"/>
  <c r="Y435"/>
  <c r="AB435"/>
  <c r="AE435"/>
  <c r="AH435"/>
  <c r="AK435"/>
  <c r="AN435"/>
  <c r="AQ435"/>
  <c r="E436"/>
  <c r="F436"/>
  <c r="J436"/>
  <c r="M436"/>
  <c r="P436"/>
  <c r="S436"/>
  <c r="V436"/>
  <c r="Y436"/>
  <c r="AB436"/>
  <c r="AE436"/>
  <c r="AH436"/>
  <c r="AK436"/>
  <c r="AN436"/>
  <c r="AQ436"/>
  <c r="E437"/>
  <c r="F437"/>
  <c r="J437"/>
  <c r="M437"/>
  <c r="P437"/>
  <c r="S437"/>
  <c r="V437"/>
  <c r="Y437"/>
  <c r="AB437"/>
  <c r="AE437"/>
  <c r="AH437"/>
  <c r="AK437"/>
  <c r="AN437"/>
  <c r="AQ437"/>
  <c r="E438"/>
  <c r="F438"/>
  <c r="J438"/>
  <c r="M438"/>
  <c r="P438"/>
  <c r="S438"/>
  <c r="V438"/>
  <c r="Y438"/>
  <c r="AB438"/>
  <c r="AE438"/>
  <c r="AH438"/>
  <c r="AK438"/>
  <c r="AN438"/>
  <c r="AQ438"/>
  <c r="E439"/>
  <c r="F439"/>
  <c r="J439"/>
  <c r="M439"/>
  <c r="P439"/>
  <c r="S439"/>
  <c r="V439"/>
  <c r="Y439"/>
  <c r="AB439"/>
  <c r="AE439"/>
  <c r="AH439"/>
  <c r="AK439"/>
  <c r="AN439"/>
  <c r="AQ439"/>
  <c r="H440"/>
  <c r="I440"/>
  <c r="K440"/>
  <c r="L440"/>
  <c r="N440"/>
  <c r="O440"/>
  <c r="Q440"/>
  <c r="R440"/>
  <c r="T440"/>
  <c r="U440"/>
  <c r="W440"/>
  <c r="X440"/>
  <c r="Z440"/>
  <c r="AA440"/>
  <c r="AC440"/>
  <c r="AD440"/>
  <c r="AG440"/>
  <c r="AI440"/>
  <c r="AJ440"/>
  <c r="AL440"/>
  <c r="AM440"/>
  <c r="AO440"/>
  <c r="AP440"/>
  <c r="E441"/>
  <c r="F441"/>
  <c r="J441"/>
  <c r="M441"/>
  <c r="P441"/>
  <c r="S441"/>
  <c r="V441"/>
  <c r="Y441"/>
  <c r="AB441"/>
  <c r="AE441"/>
  <c r="AH441"/>
  <c r="AK441"/>
  <c r="AN441"/>
  <c r="AQ441"/>
  <c r="E442"/>
  <c r="F442"/>
  <c r="J442"/>
  <c r="M442"/>
  <c r="P442"/>
  <c r="S442"/>
  <c r="V442"/>
  <c r="Y442"/>
  <c r="AB442"/>
  <c r="AE442"/>
  <c r="AH442"/>
  <c r="AK442"/>
  <c r="AN442"/>
  <c r="AQ442"/>
  <c r="F443"/>
  <c r="J443"/>
  <c r="M443"/>
  <c r="P443"/>
  <c r="S443"/>
  <c r="V443"/>
  <c r="Y443"/>
  <c r="AB443"/>
  <c r="AE443"/>
  <c r="AF443"/>
  <c r="AK443"/>
  <c r="AN443"/>
  <c r="AQ443"/>
  <c r="E444"/>
  <c r="F444"/>
  <c r="J444"/>
  <c r="M444"/>
  <c r="P444"/>
  <c r="S444"/>
  <c r="V444"/>
  <c r="Y444"/>
  <c r="AB444"/>
  <c r="AE444"/>
  <c r="AH444"/>
  <c r="AK444"/>
  <c r="AN444"/>
  <c r="AQ444"/>
  <c r="E445"/>
  <c r="F445"/>
  <c r="J445"/>
  <c r="M445"/>
  <c r="P445"/>
  <c r="S445"/>
  <c r="V445"/>
  <c r="Y445"/>
  <c r="AB445"/>
  <c r="AE445"/>
  <c r="AH445"/>
  <c r="AK445"/>
  <c r="AN445"/>
  <c r="AQ445"/>
  <c r="E446"/>
  <c r="F446"/>
  <c r="J446"/>
  <c r="M446"/>
  <c r="P446"/>
  <c r="S446"/>
  <c r="V446"/>
  <c r="Y446"/>
  <c r="AB446"/>
  <c r="AE446"/>
  <c r="AH446"/>
  <c r="AK446"/>
  <c r="AN446"/>
  <c r="AQ446"/>
  <c r="H447"/>
  <c r="I447"/>
  <c r="K447"/>
  <c r="L447"/>
  <c r="N447"/>
  <c r="O447"/>
  <c r="Q447"/>
  <c r="R447"/>
  <c r="T447"/>
  <c r="U447"/>
  <c r="W447"/>
  <c r="X447"/>
  <c r="Z447"/>
  <c r="AA447"/>
  <c r="AC447"/>
  <c r="AD447"/>
  <c r="AF447"/>
  <c r="AG447"/>
  <c r="AI447"/>
  <c r="AJ447"/>
  <c r="AL447"/>
  <c r="AM447"/>
  <c r="AO447"/>
  <c r="AP447"/>
  <c r="E448"/>
  <c r="F448"/>
  <c r="J448"/>
  <c r="M448"/>
  <c r="P448"/>
  <c r="S448"/>
  <c r="V448"/>
  <c r="Y448"/>
  <c r="AB448"/>
  <c r="AE448"/>
  <c r="AH448"/>
  <c r="AK448"/>
  <c r="AN448"/>
  <c r="AQ448"/>
  <c r="E449"/>
  <c r="F449"/>
  <c r="J449"/>
  <c r="M449"/>
  <c r="P449"/>
  <c r="S449"/>
  <c r="V449"/>
  <c r="Y449"/>
  <c r="AB449"/>
  <c r="AE449"/>
  <c r="AH449"/>
  <c r="AK449"/>
  <c r="AN449"/>
  <c r="AQ449"/>
  <c r="E450"/>
  <c r="F450"/>
  <c r="J450"/>
  <c r="M450"/>
  <c r="P450"/>
  <c r="S450"/>
  <c r="V450"/>
  <c r="Y450"/>
  <c r="AB450"/>
  <c r="AE450"/>
  <c r="AH450"/>
  <c r="AK450"/>
  <c r="AN450"/>
  <c r="AQ450"/>
  <c r="E451"/>
  <c r="F451"/>
  <c r="J451"/>
  <c r="M451"/>
  <c r="P451"/>
  <c r="S451"/>
  <c r="V451"/>
  <c r="Y451"/>
  <c r="AB451"/>
  <c r="AE451"/>
  <c r="AH451"/>
  <c r="AK451"/>
  <c r="AN451"/>
  <c r="AQ451"/>
  <c r="E452"/>
  <c r="F452"/>
  <c r="J452"/>
  <c r="M452"/>
  <c r="P452"/>
  <c r="S452"/>
  <c r="V452"/>
  <c r="Y452"/>
  <c r="AB452"/>
  <c r="AE452"/>
  <c r="AH452"/>
  <c r="AK452"/>
  <c r="AN452"/>
  <c r="AQ452"/>
  <c r="E453"/>
  <c r="F453"/>
  <c r="J453"/>
  <c r="M453"/>
  <c r="P453"/>
  <c r="S453"/>
  <c r="V453"/>
  <c r="Y453"/>
  <c r="AB453"/>
  <c r="AE453"/>
  <c r="AH453"/>
  <c r="AK453"/>
  <c r="AN453"/>
  <c r="AQ453"/>
  <c r="H454"/>
  <c r="I454"/>
  <c r="K454"/>
  <c r="L454"/>
  <c r="N454"/>
  <c r="O454"/>
  <c r="Q454"/>
  <c r="R454"/>
  <c r="T454"/>
  <c r="U454"/>
  <c r="W454"/>
  <c r="X454"/>
  <c r="Z454"/>
  <c r="AA454"/>
  <c r="AC454"/>
  <c r="AD454"/>
  <c r="AG454"/>
  <c r="AI454"/>
  <c r="AJ454"/>
  <c r="AL454"/>
  <c r="AM454"/>
  <c r="AO454"/>
  <c r="AP454"/>
  <c r="E455"/>
  <c r="F455"/>
  <c r="J455"/>
  <c r="M455"/>
  <c r="P455"/>
  <c r="S455"/>
  <c r="V455"/>
  <c r="Y455"/>
  <c r="AB455"/>
  <c r="AE455"/>
  <c r="AH455"/>
  <c r="AK455"/>
  <c r="AN455"/>
  <c r="AQ455"/>
  <c r="E456"/>
  <c r="F456"/>
  <c r="J456"/>
  <c r="M456"/>
  <c r="P456"/>
  <c r="S456"/>
  <c r="V456"/>
  <c r="Y456"/>
  <c r="AB456"/>
  <c r="AE456"/>
  <c r="AH456"/>
  <c r="AK456"/>
  <c r="AN456"/>
  <c r="AQ456"/>
  <c r="F457"/>
  <c r="J457"/>
  <c r="M457"/>
  <c r="P457"/>
  <c r="S457"/>
  <c r="V457"/>
  <c r="Y457"/>
  <c r="AB457"/>
  <c r="AE457"/>
  <c r="AF457"/>
  <c r="AK457"/>
  <c r="AN457"/>
  <c r="AQ457"/>
  <c r="E458"/>
  <c r="F458"/>
  <c r="J458"/>
  <c r="M458"/>
  <c r="P458"/>
  <c r="S458"/>
  <c r="V458"/>
  <c r="Y458"/>
  <c r="AB458"/>
  <c r="AE458"/>
  <c r="AH458"/>
  <c r="AK458"/>
  <c r="AN458"/>
  <c r="AQ458"/>
  <c r="E459"/>
  <c r="F459"/>
  <c r="J459"/>
  <c r="M459"/>
  <c r="P459"/>
  <c r="S459"/>
  <c r="V459"/>
  <c r="Y459"/>
  <c r="AB459"/>
  <c r="AE459"/>
  <c r="AH459"/>
  <c r="AK459"/>
  <c r="AN459"/>
  <c r="AQ459"/>
  <c r="E460"/>
  <c r="F460"/>
  <c r="J460"/>
  <c r="M460"/>
  <c r="P460"/>
  <c r="S460"/>
  <c r="V460"/>
  <c r="Y460"/>
  <c r="AB460"/>
  <c r="AE460"/>
  <c r="AH460"/>
  <c r="AK460"/>
  <c r="AN460"/>
  <c r="AQ460"/>
  <c r="H461"/>
  <c r="I461"/>
  <c r="K461"/>
  <c r="L461"/>
  <c r="M461" s="1"/>
  <c r="N461"/>
  <c r="O461"/>
  <c r="Q461"/>
  <c r="R461"/>
  <c r="T461"/>
  <c r="U461"/>
  <c r="W461"/>
  <c r="X461"/>
  <c r="Z461"/>
  <c r="AA461"/>
  <c r="AC461"/>
  <c r="AD461"/>
  <c r="AE461" s="1"/>
  <c r="AG461"/>
  <c r="AI461"/>
  <c r="AJ461"/>
  <c r="AL461"/>
  <c r="AM461"/>
  <c r="AO461"/>
  <c r="AP461"/>
  <c r="E462"/>
  <c r="F462"/>
  <c r="J462"/>
  <c r="M462"/>
  <c r="P462"/>
  <c r="S462"/>
  <c r="V462"/>
  <c r="Y462"/>
  <c r="AB462"/>
  <c r="AE462"/>
  <c r="AH462"/>
  <c r="AK462"/>
  <c r="AN462"/>
  <c r="AQ462"/>
  <c r="E463"/>
  <c r="F463"/>
  <c r="J463"/>
  <c r="M463"/>
  <c r="P463"/>
  <c r="S463"/>
  <c r="V463"/>
  <c r="Y463"/>
  <c r="AB463"/>
  <c r="AE463"/>
  <c r="AH463"/>
  <c r="AK463"/>
  <c r="AN463"/>
  <c r="AQ463"/>
  <c r="F464"/>
  <c r="J464"/>
  <c r="M464"/>
  <c r="P464"/>
  <c r="S464"/>
  <c r="V464"/>
  <c r="Y464"/>
  <c r="AB464"/>
  <c r="AE464"/>
  <c r="AF464"/>
  <c r="AF461" s="1"/>
  <c r="AK464"/>
  <c r="AN464"/>
  <c r="AQ464"/>
  <c r="E465"/>
  <c r="F465"/>
  <c r="J465"/>
  <c r="M465"/>
  <c r="P465"/>
  <c r="S465"/>
  <c r="V465"/>
  <c r="Y465"/>
  <c r="AB465"/>
  <c r="AE465"/>
  <c r="AH465"/>
  <c r="AK465"/>
  <c r="AN465"/>
  <c r="AQ465"/>
  <c r="E466"/>
  <c r="F466"/>
  <c r="G466" s="1"/>
  <c r="J466"/>
  <c r="M466"/>
  <c r="P466"/>
  <c r="S466"/>
  <c r="V466"/>
  <c r="Y466"/>
  <c r="AB466"/>
  <c r="AE466"/>
  <c r="AH466"/>
  <c r="AK466"/>
  <c r="AN466"/>
  <c r="AQ466"/>
  <c r="E467"/>
  <c r="F467"/>
  <c r="J467"/>
  <c r="M467"/>
  <c r="P467"/>
  <c r="S467"/>
  <c r="V467"/>
  <c r="Y467"/>
  <c r="AB467"/>
  <c r="AE467"/>
  <c r="AH467"/>
  <c r="AK467"/>
  <c r="AN467"/>
  <c r="AQ467"/>
  <c r="H468"/>
  <c r="I468"/>
  <c r="J468" s="1"/>
  <c r="K468"/>
  <c r="L468"/>
  <c r="N468"/>
  <c r="O468"/>
  <c r="Q468"/>
  <c r="R468"/>
  <c r="T468"/>
  <c r="U468"/>
  <c r="V468" s="1"/>
  <c r="W468"/>
  <c r="X468"/>
  <c r="Z468"/>
  <c r="AA468"/>
  <c r="AC468"/>
  <c r="AD468"/>
  <c r="AG468"/>
  <c r="AI468"/>
  <c r="AJ468"/>
  <c r="AL468"/>
  <c r="AM468"/>
  <c r="AO468"/>
  <c r="AP468"/>
  <c r="E469"/>
  <c r="F469"/>
  <c r="J469"/>
  <c r="M469"/>
  <c r="P469"/>
  <c r="S469"/>
  <c r="V469"/>
  <c r="Y469"/>
  <c r="AB469"/>
  <c r="AE469"/>
  <c r="AH469"/>
  <c r="AK469"/>
  <c r="AN469"/>
  <c r="AQ469"/>
  <c r="E470"/>
  <c r="F470"/>
  <c r="J470"/>
  <c r="M470"/>
  <c r="P470"/>
  <c r="S470"/>
  <c r="V470"/>
  <c r="Y470"/>
  <c r="AB470"/>
  <c r="AE470"/>
  <c r="AH470"/>
  <c r="AK470"/>
  <c r="AN470"/>
  <c r="AQ470"/>
  <c r="F471"/>
  <c r="J471"/>
  <c r="M471"/>
  <c r="P471"/>
  <c r="S471"/>
  <c r="V471"/>
  <c r="Y471"/>
  <c r="AB471"/>
  <c r="AE471"/>
  <c r="AF471"/>
  <c r="AK471"/>
  <c r="AN471"/>
  <c r="AQ471"/>
  <c r="E472"/>
  <c r="F472"/>
  <c r="J472"/>
  <c r="M472"/>
  <c r="P472"/>
  <c r="S472"/>
  <c r="V472"/>
  <c r="Y472"/>
  <c r="AB472"/>
  <c r="AE472"/>
  <c r="AH472"/>
  <c r="AK472"/>
  <c r="AN472"/>
  <c r="AQ472"/>
  <c r="E473"/>
  <c r="F473"/>
  <c r="J473"/>
  <c r="M473"/>
  <c r="P473"/>
  <c r="S473"/>
  <c r="V473"/>
  <c r="Y473"/>
  <c r="AB473"/>
  <c r="AE473"/>
  <c r="AH473"/>
  <c r="AK473"/>
  <c r="AN473"/>
  <c r="AQ473"/>
  <c r="E474"/>
  <c r="F474"/>
  <c r="J474"/>
  <c r="M474"/>
  <c r="P474"/>
  <c r="S474"/>
  <c r="V474"/>
  <c r="Y474"/>
  <c r="AB474"/>
  <c r="AE474"/>
  <c r="AH474"/>
  <c r="AK474"/>
  <c r="AN474"/>
  <c r="AQ474"/>
  <c r="H475"/>
  <c r="I475"/>
  <c r="K475"/>
  <c r="L475"/>
  <c r="N475"/>
  <c r="O475"/>
  <c r="Q475"/>
  <c r="R475"/>
  <c r="T475"/>
  <c r="U475"/>
  <c r="W475"/>
  <c r="X475"/>
  <c r="Z475"/>
  <c r="AA475"/>
  <c r="AC475"/>
  <c r="AD475"/>
  <c r="AF475"/>
  <c r="AG475"/>
  <c r="AI475"/>
  <c r="AJ475"/>
  <c r="AL475"/>
  <c r="AM475"/>
  <c r="AO475"/>
  <c r="AP475"/>
  <c r="E476"/>
  <c r="F476"/>
  <c r="J476"/>
  <c r="M476"/>
  <c r="P476"/>
  <c r="S476"/>
  <c r="V476"/>
  <c r="Y476"/>
  <c r="AB476"/>
  <c r="AE476"/>
  <c r="AH476"/>
  <c r="AK476"/>
  <c r="AN476"/>
  <c r="AQ476"/>
  <c r="E477"/>
  <c r="F477"/>
  <c r="J477"/>
  <c r="M477"/>
  <c r="P477"/>
  <c r="S477"/>
  <c r="V477"/>
  <c r="Y477"/>
  <c r="AB477"/>
  <c r="AE477"/>
  <c r="AH477"/>
  <c r="AK477"/>
  <c r="AN477"/>
  <c r="AQ477"/>
  <c r="E478"/>
  <c r="F478"/>
  <c r="J478"/>
  <c r="M478"/>
  <c r="P478"/>
  <c r="S478"/>
  <c r="V478"/>
  <c r="Y478"/>
  <c r="AB478"/>
  <c r="AE478"/>
  <c r="AH478"/>
  <c r="AK478"/>
  <c r="AN478"/>
  <c r="AQ478"/>
  <c r="E479"/>
  <c r="F479"/>
  <c r="J479"/>
  <c r="M479"/>
  <c r="P479"/>
  <c r="S479"/>
  <c r="V479"/>
  <c r="Y479"/>
  <c r="AB479"/>
  <c r="AE479"/>
  <c r="AH479"/>
  <c r="AK479"/>
  <c r="AN479"/>
  <c r="AQ479"/>
  <c r="E480"/>
  <c r="F480"/>
  <c r="J480"/>
  <c r="M480"/>
  <c r="P480"/>
  <c r="S480"/>
  <c r="V480"/>
  <c r="Y480"/>
  <c r="AB480"/>
  <c r="AE480"/>
  <c r="AH480"/>
  <c r="AK480"/>
  <c r="AN480"/>
  <c r="AQ480"/>
  <c r="E481"/>
  <c r="F481"/>
  <c r="J481"/>
  <c r="M481"/>
  <c r="P481"/>
  <c r="S481"/>
  <c r="V481"/>
  <c r="Y481"/>
  <c r="AB481"/>
  <c r="AE481"/>
  <c r="AH481"/>
  <c r="AK481"/>
  <c r="AN481"/>
  <c r="AQ481"/>
  <c r="H482"/>
  <c r="I482"/>
  <c r="K482"/>
  <c r="L482"/>
  <c r="N482"/>
  <c r="O482"/>
  <c r="Q482"/>
  <c r="R482"/>
  <c r="T482"/>
  <c r="U482"/>
  <c r="W482"/>
  <c r="X482"/>
  <c r="Z482"/>
  <c r="AA482"/>
  <c r="AC482"/>
  <c r="AD482"/>
  <c r="AF482"/>
  <c r="AG482"/>
  <c r="AI482"/>
  <c r="AJ482"/>
  <c r="AL482"/>
  <c r="AM482"/>
  <c r="AO482"/>
  <c r="AP482"/>
  <c r="E483"/>
  <c r="F483"/>
  <c r="J483"/>
  <c r="M483"/>
  <c r="P483"/>
  <c r="S483"/>
  <c r="V483"/>
  <c r="Y483"/>
  <c r="AB483"/>
  <c r="AE483"/>
  <c r="AH483"/>
  <c r="AK483"/>
  <c r="AN483"/>
  <c r="AQ483"/>
  <c r="E484"/>
  <c r="F484"/>
  <c r="J484"/>
  <c r="M484"/>
  <c r="P484"/>
  <c r="S484"/>
  <c r="V484"/>
  <c r="Y484"/>
  <c r="AB484"/>
  <c r="AE484"/>
  <c r="AH484"/>
  <c r="AK484"/>
  <c r="AN484"/>
  <c r="AQ484"/>
  <c r="E485"/>
  <c r="F485"/>
  <c r="J485"/>
  <c r="M485"/>
  <c r="P485"/>
  <c r="S485"/>
  <c r="V485"/>
  <c r="Y485"/>
  <c r="AB485"/>
  <c r="AE485"/>
  <c r="AH485"/>
  <c r="AK485"/>
  <c r="AN485"/>
  <c r="AQ485"/>
  <c r="E486"/>
  <c r="F486"/>
  <c r="J486"/>
  <c r="M486"/>
  <c r="P486"/>
  <c r="S486"/>
  <c r="V486"/>
  <c r="Y486"/>
  <c r="AB486"/>
  <c r="AE486"/>
  <c r="AH486"/>
  <c r="AK486"/>
  <c r="AN486"/>
  <c r="AQ486"/>
  <c r="E487"/>
  <c r="F487"/>
  <c r="J487"/>
  <c r="M487"/>
  <c r="P487"/>
  <c r="S487"/>
  <c r="V487"/>
  <c r="Y487"/>
  <c r="AB487"/>
  <c r="AE487"/>
  <c r="AH487"/>
  <c r="AK487"/>
  <c r="AN487"/>
  <c r="AQ487"/>
  <c r="E488"/>
  <c r="F488"/>
  <c r="J488"/>
  <c r="M488"/>
  <c r="P488"/>
  <c r="S488"/>
  <c r="V488"/>
  <c r="Y488"/>
  <c r="AB488"/>
  <c r="AE488"/>
  <c r="AH488"/>
  <c r="AK488"/>
  <c r="AN488"/>
  <c r="AQ488"/>
  <c r="H489"/>
  <c r="I489"/>
  <c r="K489"/>
  <c r="L489"/>
  <c r="N489"/>
  <c r="O489"/>
  <c r="Q489"/>
  <c r="R489"/>
  <c r="T489"/>
  <c r="U489"/>
  <c r="W489"/>
  <c r="X489"/>
  <c r="Z489"/>
  <c r="AA489"/>
  <c r="AC489"/>
  <c r="AD489"/>
  <c r="AF489"/>
  <c r="AG489"/>
  <c r="AI489"/>
  <c r="AJ489"/>
  <c r="AL489"/>
  <c r="AM489"/>
  <c r="AO489"/>
  <c r="AP489"/>
  <c r="E490"/>
  <c r="F490"/>
  <c r="J490"/>
  <c r="M490"/>
  <c r="P490"/>
  <c r="S490"/>
  <c r="V490"/>
  <c r="Y490"/>
  <c r="AB490"/>
  <c r="AE490"/>
  <c r="AH490"/>
  <c r="AK490"/>
  <c r="AN490"/>
  <c r="AQ490"/>
  <c r="E491"/>
  <c r="F491"/>
  <c r="J491"/>
  <c r="M491"/>
  <c r="P491"/>
  <c r="S491"/>
  <c r="V491"/>
  <c r="Y491"/>
  <c r="AB491"/>
  <c r="AE491"/>
  <c r="AH491"/>
  <c r="AK491"/>
  <c r="AN491"/>
  <c r="AQ491"/>
  <c r="E492"/>
  <c r="F492"/>
  <c r="J492"/>
  <c r="M492"/>
  <c r="P492"/>
  <c r="S492"/>
  <c r="V492"/>
  <c r="Y492"/>
  <c r="AB492"/>
  <c r="AE492"/>
  <c r="AH492"/>
  <c r="AK492"/>
  <c r="AN492"/>
  <c r="AQ492"/>
  <c r="E493"/>
  <c r="F493"/>
  <c r="J493"/>
  <c r="M493"/>
  <c r="P493"/>
  <c r="S493"/>
  <c r="V493"/>
  <c r="Y493"/>
  <c r="AB493"/>
  <c r="AE493"/>
  <c r="AH493"/>
  <c r="AK493"/>
  <c r="AN493"/>
  <c r="AQ493"/>
  <c r="E494"/>
  <c r="F494"/>
  <c r="J494"/>
  <c r="M494"/>
  <c r="P494"/>
  <c r="S494"/>
  <c r="V494"/>
  <c r="Y494"/>
  <c r="AB494"/>
  <c r="AE494"/>
  <c r="AH494"/>
  <c r="AK494"/>
  <c r="AN494"/>
  <c r="AQ494"/>
  <c r="E495"/>
  <c r="F495"/>
  <c r="J495"/>
  <c r="M495"/>
  <c r="P495"/>
  <c r="S495"/>
  <c r="V495"/>
  <c r="Y495"/>
  <c r="AB495"/>
  <c r="AE495"/>
  <c r="AH495"/>
  <c r="AK495"/>
  <c r="AN495"/>
  <c r="AQ495"/>
  <c r="H496"/>
  <c r="I496"/>
  <c r="K496"/>
  <c r="L496"/>
  <c r="N496"/>
  <c r="O496"/>
  <c r="Q496"/>
  <c r="R496"/>
  <c r="T496"/>
  <c r="U496"/>
  <c r="W496"/>
  <c r="X496"/>
  <c r="Z496"/>
  <c r="AA496"/>
  <c r="AC496"/>
  <c r="AD496"/>
  <c r="AF496"/>
  <c r="AG496"/>
  <c r="AI496"/>
  <c r="AJ496"/>
  <c r="AL496"/>
  <c r="AM496"/>
  <c r="AP496"/>
  <c r="E497"/>
  <c r="F497"/>
  <c r="J497"/>
  <c r="M497"/>
  <c r="P497"/>
  <c r="S497"/>
  <c r="V497"/>
  <c r="Y497"/>
  <c r="AB497"/>
  <c r="AE497"/>
  <c r="AH497"/>
  <c r="AK497"/>
  <c r="AN497"/>
  <c r="AQ497"/>
  <c r="E498"/>
  <c r="F498"/>
  <c r="J498"/>
  <c r="M498"/>
  <c r="P498"/>
  <c r="S498"/>
  <c r="V498"/>
  <c r="Y498"/>
  <c r="AB498"/>
  <c r="AE498"/>
  <c r="AH498"/>
  <c r="AK498"/>
  <c r="AN498"/>
  <c r="AQ498"/>
  <c r="J499"/>
  <c r="M499"/>
  <c r="P499"/>
  <c r="S499"/>
  <c r="V499"/>
  <c r="Y499"/>
  <c r="AB499"/>
  <c r="AE499"/>
  <c r="AH499"/>
  <c r="AK499"/>
  <c r="AN499"/>
  <c r="AO499"/>
  <c r="AQ499" s="1"/>
  <c r="E500"/>
  <c r="F500"/>
  <c r="J500"/>
  <c r="M500"/>
  <c r="P500"/>
  <c r="S500"/>
  <c r="V500"/>
  <c r="Y500"/>
  <c r="AB500"/>
  <c r="AE500"/>
  <c r="AH500"/>
  <c r="AK500"/>
  <c r="AN500"/>
  <c r="AQ500"/>
  <c r="E501"/>
  <c r="F501"/>
  <c r="J501"/>
  <c r="M501"/>
  <c r="P501"/>
  <c r="S501"/>
  <c r="V501"/>
  <c r="Y501"/>
  <c r="AB501"/>
  <c r="AE501"/>
  <c r="AH501"/>
  <c r="AK501"/>
  <c r="AN501"/>
  <c r="AQ501"/>
  <c r="E502"/>
  <c r="F502"/>
  <c r="J502"/>
  <c r="M502"/>
  <c r="P502"/>
  <c r="S502"/>
  <c r="V502"/>
  <c r="Y502"/>
  <c r="AB502"/>
  <c r="AE502"/>
  <c r="AH502"/>
  <c r="AK502"/>
  <c r="AN502"/>
  <c r="AQ502"/>
  <c r="H503"/>
  <c r="I503"/>
  <c r="K503"/>
  <c r="L503"/>
  <c r="N503"/>
  <c r="O503"/>
  <c r="Q503"/>
  <c r="R503"/>
  <c r="T503"/>
  <c r="U503"/>
  <c r="W503"/>
  <c r="X503"/>
  <c r="Z503"/>
  <c r="AA503"/>
  <c r="AC503"/>
  <c r="AD503"/>
  <c r="AE503" s="1"/>
  <c r="AF503"/>
  <c r="AG503"/>
  <c r="AI503"/>
  <c r="AJ503"/>
  <c r="AL503"/>
  <c r="AM503"/>
  <c r="AO503"/>
  <c r="AP503"/>
  <c r="AQ503" s="1"/>
  <c r="E504"/>
  <c r="F504"/>
  <c r="J504"/>
  <c r="M504"/>
  <c r="P504"/>
  <c r="S504"/>
  <c r="V504"/>
  <c r="Y504"/>
  <c r="AB504"/>
  <c r="AE504"/>
  <c r="AH504"/>
  <c r="AK504"/>
  <c r="AN504"/>
  <c r="AQ504"/>
  <c r="E505"/>
  <c r="F505"/>
  <c r="G505" s="1"/>
  <c r="J505"/>
  <c r="M505"/>
  <c r="P505"/>
  <c r="S505"/>
  <c r="V505"/>
  <c r="Y505"/>
  <c r="AB505"/>
  <c r="AE505"/>
  <c r="AH505"/>
  <c r="AK505"/>
  <c r="AN505"/>
  <c r="AQ505"/>
  <c r="E506"/>
  <c r="F506"/>
  <c r="J506"/>
  <c r="M506"/>
  <c r="P506"/>
  <c r="S506"/>
  <c r="V506"/>
  <c r="Y506"/>
  <c r="AB506"/>
  <c r="AE506"/>
  <c r="AH506"/>
  <c r="AK506"/>
  <c r="AN506"/>
  <c r="AQ506"/>
  <c r="E507"/>
  <c r="F507"/>
  <c r="G507" s="1"/>
  <c r="J507"/>
  <c r="M507"/>
  <c r="P507"/>
  <c r="S507"/>
  <c r="V507"/>
  <c r="Y507"/>
  <c r="AB507"/>
  <c r="AE507"/>
  <c r="AH507"/>
  <c r="AK507"/>
  <c r="AN507"/>
  <c r="AQ507"/>
  <c r="E508"/>
  <c r="F508"/>
  <c r="J508"/>
  <c r="M508"/>
  <c r="P508"/>
  <c r="S508"/>
  <c r="V508"/>
  <c r="Y508"/>
  <c r="AB508"/>
  <c r="AE508"/>
  <c r="AH508"/>
  <c r="AK508"/>
  <c r="AN508"/>
  <c r="AQ508"/>
  <c r="E509"/>
  <c r="F509"/>
  <c r="J509"/>
  <c r="M509"/>
  <c r="P509"/>
  <c r="S509"/>
  <c r="V509"/>
  <c r="Y509"/>
  <c r="AB509"/>
  <c r="AE509"/>
  <c r="AH509"/>
  <c r="AK509"/>
  <c r="AN509"/>
  <c r="AQ509"/>
  <c r="H511"/>
  <c r="I511"/>
  <c r="K511"/>
  <c r="L511"/>
  <c r="N511"/>
  <c r="O511"/>
  <c r="Q511"/>
  <c r="R511"/>
  <c r="T511"/>
  <c r="U511"/>
  <c r="W511"/>
  <c r="X511"/>
  <c r="Z511"/>
  <c r="AA511"/>
  <c r="AC511"/>
  <c r="AD511"/>
  <c r="AF511"/>
  <c r="AG511"/>
  <c r="AI511"/>
  <c r="AJ511"/>
  <c r="AK511" s="1"/>
  <c r="AL511"/>
  <c r="AM511"/>
  <c r="AO511"/>
  <c r="AP511"/>
  <c r="H512"/>
  <c r="I512"/>
  <c r="K512"/>
  <c r="L512"/>
  <c r="N512"/>
  <c r="O512"/>
  <c r="Q512"/>
  <c r="R512"/>
  <c r="T512"/>
  <c r="V512" s="1"/>
  <c r="U512"/>
  <c r="W512"/>
  <c r="X512"/>
  <c r="Z512"/>
  <c r="AA512"/>
  <c r="AC512"/>
  <c r="AD512"/>
  <c r="AF512"/>
  <c r="AG512"/>
  <c r="AH512" s="1"/>
  <c r="AI512"/>
  <c r="AJ512"/>
  <c r="AL512"/>
  <c r="AM512"/>
  <c r="AO512"/>
  <c r="AP512"/>
  <c r="H513"/>
  <c r="I513"/>
  <c r="K513"/>
  <c r="L513"/>
  <c r="N513"/>
  <c r="O513"/>
  <c r="Q513"/>
  <c r="R513"/>
  <c r="T513"/>
  <c r="U513"/>
  <c r="W513"/>
  <c r="X513"/>
  <c r="Z513"/>
  <c r="AA513"/>
  <c r="AC513"/>
  <c r="AD513"/>
  <c r="AF513"/>
  <c r="AG513"/>
  <c r="AI513"/>
  <c r="AJ513"/>
  <c r="AL513"/>
  <c r="AM513"/>
  <c r="AO513"/>
  <c r="AP513"/>
  <c r="H514"/>
  <c r="I514"/>
  <c r="K514"/>
  <c r="L514"/>
  <c r="N514"/>
  <c r="O514"/>
  <c r="Q514"/>
  <c r="R514"/>
  <c r="T514"/>
  <c r="U514"/>
  <c r="W514"/>
  <c r="X514"/>
  <c r="Z514"/>
  <c r="AA514"/>
  <c r="AC514"/>
  <c r="AD514"/>
  <c r="AF514"/>
  <c r="AG514"/>
  <c r="AI514"/>
  <c r="AJ514"/>
  <c r="AL514"/>
  <c r="AM514"/>
  <c r="AO514"/>
  <c r="AP514"/>
  <c r="H515"/>
  <c r="I515"/>
  <c r="K515"/>
  <c r="L515"/>
  <c r="N515"/>
  <c r="O515"/>
  <c r="Q515"/>
  <c r="R515"/>
  <c r="T515"/>
  <c r="U515"/>
  <c r="W515"/>
  <c r="X515"/>
  <c r="Z515"/>
  <c r="AA515"/>
  <c r="AC515"/>
  <c r="AD515"/>
  <c r="AF515"/>
  <c r="AG515"/>
  <c r="AI515"/>
  <c r="AJ515"/>
  <c r="AL515"/>
  <c r="AM515"/>
  <c r="AO515"/>
  <c r="AP515"/>
  <c r="H516"/>
  <c r="I516"/>
  <c r="K516"/>
  <c r="L516"/>
  <c r="N516"/>
  <c r="O516"/>
  <c r="Q516"/>
  <c r="R516"/>
  <c r="T516"/>
  <c r="U516"/>
  <c r="W516"/>
  <c r="X516"/>
  <c r="Z516"/>
  <c r="AA516"/>
  <c r="AC516"/>
  <c r="AD516"/>
  <c r="AF516"/>
  <c r="AG516"/>
  <c r="AH516" s="1"/>
  <c r="AI516"/>
  <c r="AJ516"/>
  <c r="AL516"/>
  <c r="AM516"/>
  <c r="AO516"/>
  <c r="AP516"/>
  <c r="H517"/>
  <c r="I517"/>
  <c r="K517"/>
  <c r="L517"/>
  <c r="N517"/>
  <c r="O517"/>
  <c r="Q517"/>
  <c r="R517"/>
  <c r="T517"/>
  <c r="U517"/>
  <c r="W517"/>
  <c r="X517"/>
  <c r="Z517"/>
  <c r="AA517"/>
  <c r="AC517"/>
  <c r="AD517"/>
  <c r="AF517"/>
  <c r="AG517"/>
  <c r="AI517"/>
  <c r="AJ517"/>
  <c r="AL517"/>
  <c r="AM517"/>
  <c r="AN517" s="1"/>
  <c r="AO517"/>
  <c r="AP517"/>
  <c r="E518"/>
  <c r="F518"/>
  <c r="G518" s="1"/>
  <c r="J518"/>
  <c r="M518"/>
  <c r="P518"/>
  <c r="S518"/>
  <c r="V518"/>
  <c r="Y518"/>
  <c r="AB518"/>
  <c r="AE518"/>
  <c r="AH518"/>
  <c r="AK518"/>
  <c r="AN518"/>
  <c r="AQ518"/>
  <c r="E519"/>
  <c r="F519"/>
  <c r="J519"/>
  <c r="M519"/>
  <c r="P519"/>
  <c r="S519"/>
  <c r="V519"/>
  <c r="Y519"/>
  <c r="AB519"/>
  <c r="AE519"/>
  <c r="AH519"/>
  <c r="AK519"/>
  <c r="AN519"/>
  <c r="AQ519"/>
  <c r="E520"/>
  <c r="F520"/>
  <c r="J520"/>
  <c r="M520"/>
  <c r="P520"/>
  <c r="S520"/>
  <c r="V520"/>
  <c r="Y520"/>
  <c r="AB520"/>
  <c r="AE520"/>
  <c r="AH520"/>
  <c r="AK520"/>
  <c r="AN520"/>
  <c r="AQ520"/>
  <c r="E521"/>
  <c r="F521"/>
  <c r="J521"/>
  <c r="M521"/>
  <c r="P521"/>
  <c r="S521"/>
  <c r="V521"/>
  <c r="Y521"/>
  <c r="AB521"/>
  <c r="AE521"/>
  <c r="AH521"/>
  <c r="AK521"/>
  <c r="AN521"/>
  <c r="AQ521"/>
  <c r="E522"/>
  <c r="F522"/>
  <c r="J522"/>
  <c r="M522"/>
  <c r="P522"/>
  <c r="S522"/>
  <c r="V522"/>
  <c r="Y522"/>
  <c r="AB522"/>
  <c r="AE522"/>
  <c r="AH522"/>
  <c r="AK522"/>
  <c r="AN522"/>
  <c r="AQ522"/>
  <c r="E523"/>
  <c r="F523"/>
  <c r="J523"/>
  <c r="M523"/>
  <c r="P523"/>
  <c r="S523"/>
  <c r="V523"/>
  <c r="Y523"/>
  <c r="AB523"/>
  <c r="AE523"/>
  <c r="AH523"/>
  <c r="AK523"/>
  <c r="AN523"/>
  <c r="AQ523"/>
  <c r="H525"/>
  <c r="I525"/>
  <c r="K525"/>
  <c r="L525"/>
  <c r="N525"/>
  <c r="O525"/>
  <c r="Q525"/>
  <c r="R525"/>
  <c r="T525"/>
  <c r="U525"/>
  <c r="W525"/>
  <c r="X525"/>
  <c r="Z525"/>
  <c r="AA525"/>
  <c r="AC525"/>
  <c r="AD525"/>
  <c r="AF525"/>
  <c r="AG525"/>
  <c r="AH525" s="1"/>
  <c r="AI525"/>
  <c r="AJ525"/>
  <c r="AL525"/>
  <c r="AM525"/>
  <c r="AO525"/>
  <c r="AP525"/>
  <c r="H526"/>
  <c r="I526"/>
  <c r="K526"/>
  <c r="L526"/>
  <c r="N526"/>
  <c r="O526"/>
  <c r="P526" s="1"/>
  <c r="Q526"/>
  <c r="R526"/>
  <c r="T526"/>
  <c r="U526"/>
  <c r="W526"/>
  <c r="X526"/>
  <c r="Z526"/>
  <c r="AA526"/>
  <c r="AB526" s="1"/>
  <c r="AC526"/>
  <c r="AD526"/>
  <c r="AF526"/>
  <c r="AG526"/>
  <c r="AI526"/>
  <c r="AJ526"/>
  <c r="AL526"/>
  <c r="AM526"/>
  <c r="AN526" s="1"/>
  <c r="AO526"/>
  <c r="AP526"/>
  <c r="H527"/>
  <c r="I527"/>
  <c r="K527"/>
  <c r="L527"/>
  <c r="N527"/>
  <c r="O527"/>
  <c r="P527" s="1"/>
  <c r="Q527"/>
  <c r="R527"/>
  <c r="T527"/>
  <c r="U527"/>
  <c r="W527"/>
  <c r="X527"/>
  <c r="Z527"/>
  <c r="AA527"/>
  <c r="AC527"/>
  <c r="AD527"/>
  <c r="AF527"/>
  <c r="AG527"/>
  <c r="AH527" s="1"/>
  <c r="AI527"/>
  <c r="AJ527"/>
  <c r="AL527"/>
  <c r="AM527"/>
  <c r="AN527" s="1"/>
  <c r="AO527"/>
  <c r="AP527"/>
  <c r="H528"/>
  <c r="I528"/>
  <c r="J528" s="1"/>
  <c r="K528"/>
  <c r="L528"/>
  <c r="N528"/>
  <c r="O528"/>
  <c r="Q528"/>
  <c r="R528"/>
  <c r="T528"/>
  <c r="U528"/>
  <c r="W528"/>
  <c r="X528"/>
  <c r="Z528"/>
  <c r="AA528"/>
  <c r="AC528"/>
  <c r="AD528"/>
  <c r="AE528" s="1"/>
  <c r="AF528"/>
  <c r="AG528"/>
  <c r="AI528"/>
  <c r="AJ528"/>
  <c r="AK528" s="1"/>
  <c r="AL528"/>
  <c r="AM528"/>
  <c r="AO528"/>
  <c r="AP528"/>
  <c r="H529"/>
  <c r="I529"/>
  <c r="K529"/>
  <c r="L529"/>
  <c r="N529"/>
  <c r="O529"/>
  <c r="Q529"/>
  <c r="R529"/>
  <c r="S529" s="1"/>
  <c r="T529"/>
  <c r="U529"/>
  <c r="W529"/>
  <c r="X529"/>
  <c r="Z529"/>
  <c r="AA529"/>
  <c r="AB529" s="1"/>
  <c r="AC529"/>
  <c r="AD529"/>
  <c r="AF529"/>
  <c r="AG529"/>
  <c r="AH529" s="1"/>
  <c r="AI529"/>
  <c r="AJ529"/>
  <c r="AL529"/>
  <c r="AM529"/>
  <c r="AO529"/>
  <c r="AP529"/>
  <c r="H530"/>
  <c r="I530"/>
  <c r="K530"/>
  <c r="L530"/>
  <c r="N530"/>
  <c r="O530"/>
  <c r="Q530"/>
  <c r="R530"/>
  <c r="T530"/>
  <c r="U530"/>
  <c r="W530"/>
  <c r="X530"/>
  <c r="Z530"/>
  <c r="AA530"/>
  <c r="AB530" s="1"/>
  <c r="AC530"/>
  <c r="AD530"/>
  <c r="AF530"/>
  <c r="AG530"/>
  <c r="AI530"/>
  <c r="AJ530"/>
  <c r="AL530"/>
  <c r="AM530"/>
  <c r="AN530" s="1"/>
  <c r="AO530"/>
  <c r="AP530"/>
  <c r="AQ530" s="1"/>
  <c r="H531"/>
  <c r="I531"/>
  <c r="K531"/>
  <c r="L531"/>
  <c r="M531" s="1"/>
  <c r="N531"/>
  <c r="O531"/>
  <c r="Q531"/>
  <c r="R531"/>
  <c r="T531"/>
  <c r="U531"/>
  <c r="W531"/>
  <c r="X531"/>
  <c r="Z531"/>
  <c r="AA531"/>
  <c r="AC531"/>
  <c r="AD531"/>
  <c r="AF531"/>
  <c r="AG531"/>
  <c r="AI531"/>
  <c r="AJ531"/>
  <c r="AL531"/>
  <c r="AM531"/>
  <c r="AO531"/>
  <c r="AP531"/>
  <c r="E532"/>
  <c r="F532"/>
  <c r="J532"/>
  <c r="M532"/>
  <c r="P532"/>
  <c r="S532"/>
  <c r="V532"/>
  <c r="Y532"/>
  <c r="AB532"/>
  <c r="AE532"/>
  <c r="AH532"/>
  <c r="AK532"/>
  <c r="AN532"/>
  <c r="AQ532"/>
  <c r="E533"/>
  <c r="F533"/>
  <c r="J533"/>
  <c r="M533"/>
  <c r="P533"/>
  <c r="S533"/>
  <c r="V533"/>
  <c r="Y533"/>
  <c r="AB533"/>
  <c r="AE533"/>
  <c r="AH533"/>
  <c r="AK533"/>
  <c r="AN533"/>
  <c r="AQ533"/>
  <c r="E534"/>
  <c r="F534"/>
  <c r="G534" s="1"/>
  <c r="J534"/>
  <c r="M534"/>
  <c r="P534"/>
  <c r="S534"/>
  <c r="V534"/>
  <c r="Y534"/>
  <c r="AB534"/>
  <c r="AE534"/>
  <c r="AH534"/>
  <c r="AK534"/>
  <c r="AN534"/>
  <c r="AQ534"/>
  <c r="E535"/>
  <c r="F535"/>
  <c r="J535"/>
  <c r="M535"/>
  <c r="P535"/>
  <c r="S535"/>
  <c r="V535"/>
  <c r="Y535"/>
  <c r="AB535"/>
  <c r="AE535"/>
  <c r="AH535"/>
  <c r="AK535"/>
  <c r="AN535"/>
  <c r="AQ535"/>
  <c r="E536"/>
  <c r="F536"/>
  <c r="J536"/>
  <c r="M536"/>
  <c r="P536"/>
  <c r="S536"/>
  <c r="V536"/>
  <c r="Y536"/>
  <c r="AB536"/>
  <c r="AE536"/>
  <c r="AH536"/>
  <c r="AK536"/>
  <c r="AN536"/>
  <c r="AQ536"/>
  <c r="E537"/>
  <c r="F537"/>
  <c r="J537"/>
  <c r="M537"/>
  <c r="P537"/>
  <c r="S537"/>
  <c r="V537"/>
  <c r="Y537"/>
  <c r="AB537"/>
  <c r="AE537"/>
  <c r="AH537"/>
  <c r="AK537"/>
  <c r="AN537"/>
  <c r="AQ537"/>
  <c r="H538"/>
  <c r="I538"/>
  <c r="K538"/>
  <c r="L538"/>
  <c r="N538"/>
  <c r="O538"/>
  <c r="Q538"/>
  <c r="R538"/>
  <c r="T538"/>
  <c r="U538"/>
  <c r="W538"/>
  <c r="X538"/>
  <c r="Z538"/>
  <c r="AA538"/>
  <c r="AC538"/>
  <c r="AD538"/>
  <c r="AF538"/>
  <c r="AG538"/>
  <c r="AI538"/>
  <c r="AJ538"/>
  <c r="AL538"/>
  <c r="AM538"/>
  <c r="AO538"/>
  <c r="AP538"/>
  <c r="E539"/>
  <c r="F539"/>
  <c r="J539"/>
  <c r="M539"/>
  <c r="P539"/>
  <c r="S539"/>
  <c r="V539"/>
  <c r="Y539"/>
  <c r="AB539"/>
  <c r="AE539"/>
  <c r="AH539"/>
  <c r="AK539"/>
  <c r="AN539"/>
  <c r="AQ539"/>
  <c r="E540"/>
  <c r="F540"/>
  <c r="J540"/>
  <c r="M540"/>
  <c r="P540"/>
  <c r="S540"/>
  <c r="V540"/>
  <c r="Y540"/>
  <c r="AB540"/>
  <c r="AE540"/>
  <c r="AH540"/>
  <c r="AK540"/>
  <c r="AN540"/>
  <c r="AQ540"/>
  <c r="E541"/>
  <c r="F541"/>
  <c r="G541" s="1"/>
  <c r="J541"/>
  <c r="M541"/>
  <c r="P541"/>
  <c r="S541"/>
  <c r="V541"/>
  <c r="Y541"/>
  <c r="AB541"/>
  <c r="AE541"/>
  <c r="AH541"/>
  <c r="AK541"/>
  <c r="AN541"/>
  <c r="AQ541"/>
  <c r="E542"/>
  <c r="F542"/>
  <c r="J542"/>
  <c r="M542"/>
  <c r="P542"/>
  <c r="S542"/>
  <c r="V542"/>
  <c r="Y542"/>
  <c r="AB542"/>
  <c r="AE542"/>
  <c r="AH542"/>
  <c r="AK542"/>
  <c r="AN542"/>
  <c r="AQ542"/>
  <c r="E543"/>
  <c r="F543"/>
  <c r="J543"/>
  <c r="M543"/>
  <c r="P543"/>
  <c r="S543"/>
  <c r="V543"/>
  <c r="Y543"/>
  <c r="AB543"/>
  <c r="AE543"/>
  <c r="AH543"/>
  <c r="AK543"/>
  <c r="AN543"/>
  <c r="AQ543"/>
  <c r="E544"/>
  <c r="F544"/>
  <c r="J544"/>
  <c r="M544"/>
  <c r="P544"/>
  <c r="S544"/>
  <c r="V544"/>
  <c r="Y544"/>
  <c r="AB544"/>
  <c r="AE544"/>
  <c r="AH544"/>
  <c r="AK544"/>
  <c r="AN544"/>
  <c r="AQ544"/>
  <c r="H545"/>
  <c r="I545"/>
  <c r="K545"/>
  <c r="L545"/>
  <c r="N545"/>
  <c r="O545"/>
  <c r="Q545"/>
  <c r="R545"/>
  <c r="T545"/>
  <c r="U545"/>
  <c r="W545"/>
  <c r="X545"/>
  <c r="Z545"/>
  <c r="AA545"/>
  <c r="AC545"/>
  <c r="AD545"/>
  <c r="AF545"/>
  <c r="AG545"/>
  <c r="AH545"/>
  <c r="AI545"/>
  <c r="AJ545"/>
  <c r="AL545"/>
  <c r="AM545"/>
  <c r="AN545" s="1"/>
  <c r="AO545"/>
  <c r="AP545"/>
  <c r="E546"/>
  <c r="F546"/>
  <c r="G546" s="1"/>
  <c r="J546"/>
  <c r="M546"/>
  <c r="P546"/>
  <c r="S546"/>
  <c r="V546"/>
  <c r="Y546"/>
  <c r="AB546"/>
  <c r="AE546"/>
  <c r="AH546"/>
  <c r="AK546"/>
  <c r="AN546"/>
  <c r="AQ546"/>
  <c r="E547"/>
  <c r="F547"/>
  <c r="J547"/>
  <c r="M547"/>
  <c r="P547"/>
  <c r="S547"/>
  <c r="V547"/>
  <c r="Y547"/>
  <c r="AB547"/>
  <c r="AE547"/>
  <c r="AH547"/>
  <c r="AK547"/>
  <c r="AN547"/>
  <c r="AQ547"/>
  <c r="E548"/>
  <c r="F548"/>
  <c r="J548"/>
  <c r="M548"/>
  <c r="P548"/>
  <c r="S548"/>
  <c r="V548"/>
  <c r="Y548"/>
  <c r="AB548"/>
  <c r="AE548"/>
  <c r="AH548"/>
  <c r="AK548"/>
  <c r="AN548"/>
  <c r="AQ548"/>
  <c r="E549"/>
  <c r="F549"/>
  <c r="J549"/>
  <c r="M549"/>
  <c r="P549"/>
  <c r="S549"/>
  <c r="V549"/>
  <c r="Y549"/>
  <c r="AB549"/>
  <c r="AE549"/>
  <c r="AH549"/>
  <c r="AK549"/>
  <c r="AN549"/>
  <c r="AQ549"/>
  <c r="E550"/>
  <c r="F550"/>
  <c r="J550"/>
  <c r="M550"/>
  <c r="P550"/>
  <c r="S550"/>
  <c r="V550"/>
  <c r="Y550"/>
  <c r="AB550"/>
  <c r="AE550"/>
  <c r="AH550"/>
  <c r="AK550"/>
  <c r="AN550"/>
  <c r="AQ550"/>
  <c r="E551"/>
  <c r="F551"/>
  <c r="J551"/>
  <c r="M551"/>
  <c r="P551"/>
  <c r="S551"/>
  <c r="V551"/>
  <c r="Y551"/>
  <c r="AB551"/>
  <c r="AE551"/>
  <c r="AH551"/>
  <c r="AK551"/>
  <c r="AN551"/>
  <c r="AQ551"/>
  <c r="H552"/>
  <c r="I552"/>
  <c r="K552"/>
  <c r="L552"/>
  <c r="N552"/>
  <c r="O552"/>
  <c r="Q552"/>
  <c r="R552"/>
  <c r="T552"/>
  <c r="U552"/>
  <c r="V552" s="1"/>
  <c r="W552"/>
  <c r="X552"/>
  <c r="Z552"/>
  <c r="AA552"/>
  <c r="AC552"/>
  <c r="AD552"/>
  <c r="AF552"/>
  <c r="AG552"/>
  <c r="AI552"/>
  <c r="AJ552"/>
  <c r="AL552"/>
  <c r="AM552"/>
  <c r="AO552"/>
  <c r="AP552"/>
  <c r="E553"/>
  <c r="F553"/>
  <c r="J553"/>
  <c r="M553"/>
  <c r="P553"/>
  <c r="S553"/>
  <c r="V553"/>
  <c r="Y553"/>
  <c r="AB553"/>
  <c r="AE553"/>
  <c r="AH553"/>
  <c r="AK553"/>
  <c r="AN553"/>
  <c r="AQ553"/>
  <c r="E554"/>
  <c r="F554"/>
  <c r="J554"/>
  <c r="M554"/>
  <c r="P554"/>
  <c r="S554"/>
  <c r="V554"/>
  <c r="Y554"/>
  <c r="AB554"/>
  <c r="AE554"/>
  <c r="AH554"/>
  <c r="AK554"/>
  <c r="AN554"/>
  <c r="AQ554"/>
  <c r="E555"/>
  <c r="F555"/>
  <c r="J555"/>
  <c r="M555"/>
  <c r="P555"/>
  <c r="S555"/>
  <c r="V555"/>
  <c r="Y555"/>
  <c r="AB555"/>
  <c r="AE555"/>
  <c r="AH555"/>
  <c r="AK555"/>
  <c r="AN555"/>
  <c r="AQ555"/>
  <c r="E556"/>
  <c r="F556"/>
  <c r="J556"/>
  <c r="M556"/>
  <c r="P556"/>
  <c r="S556"/>
  <c r="V556"/>
  <c r="Y556"/>
  <c r="AB556"/>
  <c r="AE556"/>
  <c r="AH556"/>
  <c r="AK556"/>
  <c r="AN556"/>
  <c r="AQ556"/>
  <c r="E557"/>
  <c r="F557"/>
  <c r="J557"/>
  <c r="M557"/>
  <c r="P557"/>
  <c r="S557"/>
  <c r="V557"/>
  <c r="Y557"/>
  <c r="AB557"/>
  <c r="AE557"/>
  <c r="AH557"/>
  <c r="AK557"/>
  <c r="AN557"/>
  <c r="AQ557"/>
  <c r="E558"/>
  <c r="F558"/>
  <c r="J558"/>
  <c r="M558"/>
  <c r="P558"/>
  <c r="S558"/>
  <c r="V558"/>
  <c r="Y558"/>
  <c r="AB558"/>
  <c r="AE558"/>
  <c r="AH558"/>
  <c r="AK558"/>
  <c r="AN558"/>
  <c r="AQ558"/>
  <c r="H559"/>
  <c r="I559"/>
  <c r="K559"/>
  <c r="L559"/>
  <c r="N559"/>
  <c r="O559"/>
  <c r="Q559"/>
  <c r="R559"/>
  <c r="T559"/>
  <c r="U559"/>
  <c r="W559"/>
  <c r="Y559" s="1"/>
  <c r="X559"/>
  <c r="Z559"/>
  <c r="AA559"/>
  <c r="AC559"/>
  <c r="AD559"/>
  <c r="AF559"/>
  <c r="AG559"/>
  <c r="AI559"/>
  <c r="AJ559"/>
  <c r="AL559"/>
  <c r="AM559"/>
  <c r="AO559"/>
  <c r="AP559"/>
  <c r="E560"/>
  <c r="F560"/>
  <c r="J560"/>
  <c r="M560"/>
  <c r="P560"/>
  <c r="S560"/>
  <c r="V560"/>
  <c r="Y560"/>
  <c r="AB560"/>
  <c r="AE560"/>
  <c r="AH560"/>
  <c r="AK560"/>
  <c r="AN560"/>
  <c r="AQ560"/>
  <c r="E561"/>
  <c r="F561"/>
  <c r="J561"/>
  <c r="M561"/>
  <c r="P561"/>
  <c r="S561"/>
  <c r="V561"/>
  <c r="Y561"/>
  <c r="AB561"/>
  <c r="AE561"/>
  <c r="AH561"/>
  <c r="AK561"/>
  <c r="AN561"/>
  <c r="AQ561"/>
  <c r="E562"/>
  <c r="F562"/>
  <c r="G562" s="1"/>
  <c r="J562"/>
  <c r="M562"/>
  <c r="P562"/>
  <c r="S562"/>
  <c r="V562"/>
  <c r="Y562"/>
  <c r="AB562"/>
  <c r="AE562"/>
  <c r="AH562"/>
  <c r="AK562"/>
  <c r="AN562"/>
  <c r="AQ562"/>
  <c r="E563"/>
  <c r="G563" s="1"/>
  <c r="F563"/>
  <c r="J563"/>
  <c r="M563"/>
  <c r="P563"/>
  <c r="S563"/>
  <c r="V563"/>
  <c r="Y563"/>
  <c r="AB563"/>
  <c r="AE563"/>
  <c r="AH563"/>
  <c r="AK563"/>
  <c r="AN563"/>
  <c r="AQ563"/>
  <c r="E564"/>
  <c r="F564"/>
  <c r="J564"/>
  <c r="M564"/>
  <c r="P564"/>
  <c r="S564"/>
  <c r="V564"/>
  <c r="Y564"/>
  <c r="AB564"/>
  <c r="AE564"/>
  <c r="AH564"/>
  <c r="AK564"/>
  <c r="AN564"/>
  <c r="AQ564"/>
  <c r="E565"/>
  <c r="F565"/>
  <c r="J565"/>
  <c r="M565"/>
  <c r="P565"/>
  <c r="S565"/>
  <c r="V565"/>
  <c r="Y565"/>
  <c r="AB565"/>
  <c r="AE565"/>
  <c r="AH565"/>
  <c r="AK565"/>
  <c r="AN565"/>
  <c r="AQ565"/>
  <c r="H566"/>
  <c r="I566"/>
  <c r="K566"/>
  <c r="L566"/>
  <c r="N566"/>
  <c r="O566"/>
  <c r="Q566"/>
  <c r="S566" s="1"/>
  <c r="R566"/>
  <c r="T566"/>
  <c r="U566"/>
  <c r="W566"/>
  <c r="X566"/>
  <c r="Z566"/>
  <c r="AA566"/>
  <c r="AC566"/>
  <c r="AD566"/>
  <c r="AF566"/>
  <c r="AG566"/>
  <c r="AI566"/>
  <c r="AJ566"/>
  <c r="AL566"/>
  <c r="AM566"/>
  <c r="AO566"/>
  <c r="AQ566" s="1"/>
  <c r="AP566"/>
  <c r="E567"/>
  <c r="F567"/>
  <c r="J567"/>
  <c r="M567"/>
  <c r="P567"/>
  <c r="S567"/>
  <c r="V567"/>
  <c r="Y567"/>
  <c r="AB567"/>
  <c r="AE567"/>
  <c r="AH567"/>
  <c r="AK567"/>
  <c r="AN567"/>
  <c r="AQ567"/>
  <c r="E568"/>
  <c r="F568"/>
  <c r="J568"/>
  <c r="M568"/>
  <c r="P568"/>
  <c r="S568"/>
  <c r="V568"/>
  <c r="Y568"/>
  <c r="AB568"/>
  <c r="AE568"/>
  <c r="AH568"/>
  <c r="AK568"/>
  <c r="AN568"/>
  <c r="AQ568"/>
  <c r="E569"/>
  <c r="F569"/>
  <c r="J569"/>
  <c r="M569"/>
  <c r="P569"/>
  <c r="S569"/>
  <c r="V569"/>
  <c r="Y569"/>
  <c r="AB569"/>
  <c r="AE569"/>
  <c r="AH569"/>
  <c r="AK569"/>
  <c r="AN569"/>
  <c r="AQ569"/>
  <c r="E570"/>
  <c r="F570"/>
  <c r="J570"/>
  <c r="M570"/>
  <c r="P570"/>
  <c r="S570"/>
  <c r="V570"/>
  <c r="Y570"/>
  <c r="AB570"/>
  <c r="AE570"/>
  <c r="AH570"/>
  <c r="AK570"/>
  <c r="AN570"/>
  <c r="AQ570"/>
  <c r="E571"/>
  <c r="F571"/>
  <c r="J571"/>
  <c r="M571"/>
  <c r="P571"/>
  <c r="S571"/>
  <c r="V571"/>
  <c r="Y571"/>
  <c r="AB571"/>
  <c r="AE571"/>
  <c r="AH571"/>
  <c r="AK571"/>
  <c r="AN571"/>
  <c r="AQ571"/>
  <c r="E572"/>
  <c r="F572"/>
  <c r="J572"/>
  <c r="M572"/>
  <c r="P572"/>
  <c r="S572"/>
  <c r="V572"/>
  <c r="Y572"/>
  <c r="AB572"/>
  <c r="AE572"/>
  <c r="AH572"/>
  <c r="AK572"/>
  <c r="AN572"/>
  <c r="AQ572"/>
  <c r="H573"/>
  <c r="I573"/>
  <c r="K573"/>
  <c r="L573"/>
  <c r="N573"/>
  <c r="O573"/>
  <c r="Q573"/>
  <c r="R573"/>
  <c r="T573"/>
  <c r="U573"/>
  <c r="W573"/>
  <c r="X573"/>
  <c r="Z573"/>
  <c r="AA573"/>
  <c r="AC573"/>
  <c r="AD573"/>
  <c r="AF573"/>
  <c r="AG573"/>
  <c r="AI573"/>
  <c r="AJ573"/>
  <c r="AL573"/>
  <c r="AM573"/>
  <c r="AO573"/>
  <c r="AP573"/>
  <c r="AQ573" s="1"/>
  <c r="E574"/>
  <c r="F574"/>
  <c r="J574"/>
  <c r="M574"/>
  <c r="P574"/>
  <c r="S574"/>
  <c r="V574"/>
  <c r="Y574"/>
  <c r="AB574"/>
  <c r="AE574"/>
  <c r="AH574"/>
  <c r="AK574"/>
  <c r="AN574"/>
  <c r="AQ574"/>
  <c r="E575"/>
  <c r="F575"/>
  <c r="J575"/>
  <c r="M575"/>
  <c r="P575"/>
  <c r="S575"/>
  <c r="V575"/>
  <c r="Y575"/>
  <c r="AB575"/>
  <c r="AE575"/>
  <c r="AH575"/>
  <c r="AK575"/>
  <c r="AN575"/>
  <c r="AQ575"/>
  <c r="E576"/>
  <c r="F576"/>
  <c r="J576"/>
  <c r="M576"/>
  <c r="P576"/>
  <c r="S576"/>
  <c r="V576"/>
  <c r="Y576"/>
  <c r="AB576"/>
  <c r="AE576"/>
  <c r="AH576"/>
  <c r="AK576"/>
  <c r="AN576"/>
  <c r="AQ576"/>
  <c r="E577"/>
  <c r="F577"/>
  <c r="J577"/>
  <c r="M577"/>
  <c r="P577"/>
  <c r="S577"/>
  <c r="V577"/>
  <c r="Y577"/>
  <c r="AB577"/>
  <c r="AE577"/>
  <c r="AH577"/>
  <c r="AK577"/>
  <c r="AN577"/>
  <c r="AQ577"/>
  <c r="E578"/>
  <c r="F578"/>
  <c r="J578"/>
  <c r="M578"/>
  <c r="P578"/>
  <c r="S578"/>
  <c r="V578"/>
  <c r="Y578"/>
  <c r="AB578"/>
  <c r="AE578"/>
  <c r="AH578"/>
  <c r="AK578"/>
  <c r="AN578"/>
  <c r="AQ578"/>
  <c r="E579"/>
  <c r="F579"/>
  <c r="J579"/>
  <c r="M579"/>
  <c r="P579"/>
  <c r="S579"/>
  <c r="V579"/>
  <c r="Y579"/>
  <c r="AB579"/>
  <c r="AE579"/>
  <c r="AH579"/>
  <c r="AK579"/>
  <c r="AN579"/>
  <c r="AQ579"/>
  <c r="H580"/>
  <c r="I580"/>
  <c r="K580"/>
  <c r="L580"/>
  <c r="M580" s="1"/>
  <c r="N580"/>
  <c r="O580"/>
  <c r="Q580"/>
  <c r="R580"/>
  <c r="T580"/>
  <c r="U580"/>
  <c r="W580"/>
  <c r="X580"/>
  <c r="Y580" s="1"/>
  <c r="Z580"/>
  <c r="AA580"/>
  <c r="AC580"/>
  <c r="AD580"/>
  <c r="AF580"/>
  <c r="AG580"/>
  <c r="AI580"/>
  <c r="AJ580"/>
  <c r="AL580"/>
  <c r="AM580"/>
  <c r="AO580"/>
  <c r="AP580"/>
  <c r="E581"/>
  <c r="F581"/>
  <c r="J581"/>
  <c r="M581"/>
  <c r="P581"/>
  <c r="S581"/>
  <c r="V581"/>
  <c r="Y581"/>
  <c r="AB581"/>
  <c r="AE581"/>
  <c r="AH581"/>
  <c r="AK581"/>
  <c r="AN581"/>
  <c r="AQ581"/>
  <c r="E582"/>
  <c r="F582"/>
  <c r="J582"/>
  <c r="M582"/>
  <c r="S582"/>
  <c r="V582"/>
  <c r="Y582"/>
  <c r="AB582"/>
  <c r="AE582"/>
  <c r="AH582"/>
  <c r="AK582"/>
  <c r="AN582"/>
  <c r="AQ582"/>
  <c r="E583"/>
  <c r="F583"/>
  <c r="J583"/>
  <c r="M583"/>
  <c r="P583"/>
  <c r="S583"/>
  <c r="V583"/>
  <c r="Y583"/>
  <c r="AB583"/>
  <c r="AE583"/>
  <c r="AH583"/>
  <c r="AK583"/>
  <c r="AN583"/>
  <c r="AQ583"/>
  <c r="E584"/>
  <c r="F584"/>
  <c r="J584"/>
  <c r="M584"/>
  <c r="P584"/>
  <c r="S584"/>
  <c r="V584"/>
  <c r="Y584"/>
  <c r="AB584"/>
  <c r="AE584"/>
  <c r="AH584"/>
  <c r="AK584"/>
  <c r="AN584"/>
  <c r="AQ584"/>
  <c r="E585"/>
  <c r="F585"/>
  <c r="J585"/>
  <c r="M585"/>
  <c r="P585"/>
  <c r="S585"/>
  <c r="V585"/>
  <c r="Y585"/>
  <c r="AB585"/>
  <c r="AE585"/>
  <c r="AH585"/>
  <c r="AK585"/>
  <c r="AN585"/>
  <c r="AQ585"/>
  <c r="E586"/>
  <c r="F586"/>
  <c r="J586"/>
  <c r="M586"/>
  <c r="P586"/>
  <c r="S586"/>
  <c r="V586"/>
  <c r="Y586"/>
  <c r="AB586"/>
  <c r="AE586"/>
  <c r="AH586"/>
  <c r="AK586"/>
  <c r="AN586"/>
  <c r="AQ586"/>
  <c r="H587"/>
  <c r="I587"/>
  <c r="J587" s="1"/>
  <c r="K587"/>
  <c r="L587"/>
  <c r="N587"/>
  <c r="O587"/>
  <c r="Q587"/>
  <c r="R587"/>
  <c r="T587"/>
  <c r="U587"/>
  <c r="W587"/>
  <c r="X587"/>
  <c r="Z587"/>
  <c r="AA587"/>
  <c r="AC587"/>
  <c r="AD587"/>
  <c r="AF587"/>
  <c r="AG587"/>
  <c r="AH587" s="1"/>
  <c r="AI587"/>
  <c r="AJ587"/>
  <c r="AL587"/>
  <c r="AM587"/>
  <c r="AO587"/>
  <c r="AP587"/>
  <c r="E588"/>
  <c r="F588"/>
  <c r="J588"/>
  <c r="M588"/>
  <c r="P588"/>
  <c r="S588"/>
  <c r="V588"/>
  <c r="Y588"/>
  <c r="AB588"/>
  <c r="AE588"/>
  <c r="AH588"/>
  <c r="AK588"/>
  <c r="AN588"/>
  <c r="AQ588"/>
  <c r="E589"/>
  <c r="F589"/>
  <c r="J589"/>
  <c r="M589"/>
  <c r="P589"/>
  <c r="S589"/>
  <c r="V589"/>
  <c r="Y589"/>
  <c r="AB589"/>
  <c r="AE589"/>
  <c r="AH589"/>
  <c r="AK589"/>
  <c r="AN589"/>
  <c r="AQ589"/>
  <c r="E590"/>
  <c r="F590"/>
  <c r="J590"/>
  <c r="M590"/>
  <c r="P590"/>
  <c r="S590"/>
  <c r="V590"/>
  <c r="Y590"/>
  <c r="AB590"/>
  <c r="AE590"/>
  <c r="AH590"/>
  <c r="AK590"/>
  <c r="AN590"/>
  <c r="AQ590"/>
  <c r="E591"/>
  <c r="F591"/>
  <c r="J591"/>
  <c r="M591"/>
  <c r="P591"/>
  <c r="S591"/>
  <c r="V591"/>
  <c r="Y591"/>
  <c r="AB591"/>
  <c r="AE591"/>
  <c r="AH591"/>
  <c r="AK591"/>
  <c r="AN591"/>
  <c r="AQ591"/>
  <c r="E592"/>
  <c r="F592"/>
  <c r="J592"/>
  <c r="M592"/>
  <c r="P592"/>
  <c r="S592"/>
  <c r="V592"/>
  <c r="Y592"/>
  <c r="AB592"/>
  <c r="AE592"/>
  <c r="AH592"/>
  <c r="AK592"/>
  <c r="AN592"/>
  <c r="AQ592"/>
  <c r="E593"/>
  <c r="G593" s="1"/>
  <c r="F593"/>
  <c r="J593"/>
  <c r="M593"/>
  <c r="P593"/>
  <c r="S593"/>
  <c r="V593"/>
  <c r="Y593"/>
  <c r="AB593"/>
  <c r="AE593"/>
  <c r="AH593"/>
  <c r="AK593"/>
  <c r="AN593"/>
  <c r="AQ593"/>
  <c r="H594"/>
  <c r="I594"/>
  <c r="K594"/>
  <c r="L594"/>
  <c r="N594"/>
  <c r="O594"/>
  <c r="Q594"/>
  <c r="R594"/>
  <c r="T594"/>
  <c r="U594"/>
  <c r="W594"/>
  <c r="X594"/>
  <c r="Z594"/>
  <c r="AA594"/>
  <c r="AB594" s="1"/>
  <c r="AC594"/>
  <c r="AD594"/>
  <c r="AF594"/>
  <c r="AG594"/>
  <c r="AI594"/>
  <c r="AJ594"/>
  <c r="AL594"/>
  <c r="AM594"/>
  <c r="AO594"/>
  <c r="AP594"/>
  <c r="E595"/>
  <c r="F595"/>
  <c r="J595"/>
  <c r="M595"/>
  <c r="P595"/>
  <c r="S595"/>
  <c r="V595"/>
  <c r="Y595"/>
  <c r="AB595"/>
  <c r="AE595"/>
  <c r="AH595"/>
  <c r="AK595"/>
  <c r="AN595"/>
  <c r="AQ595"/>
  <c r="E596"/>
  <c r="F596"/>
  <c r="J596"/>
  <c r="M596"/>
  <c r="P596"/>
  <c r="S596"/>
  <c r="V596"/>
  <c r="Y596"/>
  <c r="AB596"/>
  <c r="AE596"/>
  <c r="AH596"/>
  <c r="AK596"/>
  <c r="AN596"/>
  <c r="AQ596"/>
  <c r="E597"/>
  <c r="F597"/>
  <c r="J597"/>
  <c r="M597"/>
  <c r="P597"/>
  <c r="S597"/>
  <c r="V597"/>
  <c r="Y597"/>
  <c r="AB597"/>
  <c r="AE597"/>
  <c r="AH597"/>
  <c r="AK597"/>
  <c r="AN597"/>
  <c r="AQ597"/>
  <c r="E598"/>
  <c r="F598"/>
  <c r="J598"/>
  <c r="M598"/>
  <c r="P598"/>
  <c r="S598"/>
  <c r="V598"/>
  <c r="Y598"/>
  <c r="AB598"/>
  <c r="AE598"/>
  <c r="AH598"/>
  <c r="AK598"/>
  <c r="AN598"/>
  <c r="AQ598"/>
  <c r="E599"/>
  <c r="F599"/>
  <c r="J599"/>
  <c r="M599"/>
  <c r="P599"/>
  <c r="S599"/>
  <c r="V599"/>
  <c r="Y599"/>
  <c r="AB599"/>
  <c r="AE599"/>
  <c r="AH599"/>
  <c r="AK599"/>
  <c r="AN599"/>
  <c r="AQ599"/>
  <c r="E600"/>
  <c r="F600"/>
  <c r="J600"/>
  <c r="M600"/>
  <c r="P600"/>
  <c r="S600"/>
  <c r="V600"/>
  <c r="Y600"/>
  <c r="AB600"/>
  <c r="AE600"/>
  <c r="AH600"/>
  <c r="AK600"/>
  <c r="AN600"/>
  <c r="AQ600"/>
  <c r="H602"/>
  <c r="I602"/>
  <c r="K602"/>
  <c r="L602"/>
  <c r="N602"/>
  <c r="O602"/>
  <c r="Q602"/>
  <c r="R602"/>
  <c r="T602"/>
  <c r="U602"/>
  <c r="W602"/>
  <c r="X602"/>
  <c r="Z602"/>
  <c r="AA602"/>
  <c r="AB602" s="1"/>
  <c r="AC602"/>
  <c r="AD602"/>
  <c r="AF602"/>
  <c r="AG602"/>
  <c r="AI602"/>
  <c r="AJ602"/>
  <c r="AL602"/>
  <c r="AM602"/>
  <c r="AO602"/>
  <c r="AP602"/>
  <c r="H603"/>
  <c r="I603"/>
  <c r="K603"/>
  <c r="L603"/>
  <c r="N603"/>
  <c r="O603"/>
  <c r="Q603"/>
  <c r="R603"/>
  <c r="T603"/>
  <c r="U603"/>
  <c r="W603"/>
  <c r="Y603" s="1"/>
  <c r="X603"/>
  <c r="Z603"/>
  <c r="AA603"/>
  <c r="AC603"/>
  <c r="AD603"/>
  <c r="AF603"/>
  <c r="AG603"/>
  <c r="AI603"/>
  <c r="AJ603"/>
  <c r="AK603" s="1"/>
  <c r="AL603"/>
  <c r="AM603"/>
  <c r="AO603"/>
  <c r="AP603"/>
  <c r="H604"/>
  <c r="I604"/>
  <c r="K604"/>
  <c r="L604"/>
  <c r="N604"/>
  <c r="O604"/>
  <c r="Q604"/>
  <c r="R604"/>
  <c r="S604" s="1"/>
  <c r="T604"/>
  <c r="U604"/>
  <c r="W604"/>
  <c r="X604"/>
  <c r="Z604"/>
  <c r="AA604"/>
  <c r="AC604"/>
  <c r="AD604"/>
  <c r="AF604"/>
  <c r="AG604"/>
  <c r="AI604"/>
  <c r="AJ604"/>
  <c r="AL604"/>
  <c r="AM604"/>
  <c r="AO604"/>
  <c r="AP604"/>
  <c r="AQ604" s="1"/>
  <c r="H605"/>
  <c r="I605"/>
  <c r="K605"/>
  <c r="L605"/>
  <c r="N605"/>
  <c r="O605"/>
  <c r="Q605"/>
  <c r="R605"/>
  <c r="T605"/>
  <c r="U605"/>
  <c r="W605"/>
  <c r="X605"/>
  <c r="Z605"/>
  <c r="AA605"/>
  <c r="AC605"/>
  <c r="AD605"/>
  <c r="AF605"/>
  <c r="AG605"/>
  <c r="AI605"/>
  <c r="AJ605"/>
  <c r="AL605"/>
  <c r="AM605"/>
  <c r="AO605"/>
  <c r="AP605"/>
  <c r="H606"/>
  <c r="I606"/>
  <c r="K606"/>
  <c r="L606"/>
  <c r="N606"/>
  <c r="O606"/>
  <c r="Q606"/>
  <c r="R606"/>
  <c r="T606"/>
  <c r="U606"/>
  <c r="W606"/>
  <c r="X606"/>
  <c r="Z606"/>
  <c r="AA606"/>
  <c r="AB606" s="1"/>
  <c r="AC606"/>
  <c r="AD606"/>
  <c r="AF606"/>
  <c r="AG606"/>
  <c r="AI606"/>
  <c r="AJ606"/>
  <c r="AL606"/>
  <c r="AM606"/>
  <c r="AO606"/>
  <c r="AP606"/>
  <c r="H607"/>
  <c r="I607"/>
  <c r="K607"/>
  <c r="L607"/>
  <c r="N607"/>
  <c r="O607"/>
  <c r="Q607"/>
  <c r="R607"/>
  <c r="T607"/>
  <c r="U607"/>
  <c r="W607"/>
  <c r="X607"/>
  <c r="Z607"/>
  <c r="AA607"/>
  <c r="AC607"/>
  <c r="AD607"/>
  <c r="AF607"/>
  <c r="AG607"/>
  <c r="AH607" s="1"/>
  <c r="AI607"/>
  <c r="AJ607"/>
  <c r="AL607"/>
  <c r="AM607"/>
  <c r="AO607"/>
  <c r="AP607"/>
  <c r="H608"/>
  <c r="I608"/>
  <c r="J608" s="1"/>
  <c r="K608"/>
  <c r="L608"/>
  <c r="N608"/>
  <c r="O608"/>
  <c r="Q608"/>
  <c r="R608"/>
  <c r="T608"/>
  <c r="U608"/>
  <c r="W608"/>
  <c r="X608"/>
  <c r="Z608"/>
  <c r="AA608"/>
  <c r="AC608"/>
  <c r="AD608"/>
  <c r="AF608"/>
  <c r="AG608"/>
  <c r="AI608"/>
  <c r="AJ608"/>
  <c r="AL608"/>
  <c r="AM608"/>
  <c r="AO608"/>
  <c r="AP608"/>
  <c r="E609"/>
  <c r="F609"/>
  <c r="J609"/>
  <c r="M609"/>
  <c r="P609"/>
  <c r="S609"/>
  <c r="V609"/>
  <c r="Y609"/>
  <c r="AB609"/>
  <c r="AE609"/>
  <c r="AH609"/>
  <c r="AK609"/>
  <c r="AN609"/>
  <c r="AQ609"/>
  <c r="E610"/>
  <c r="F610"/>
  <c r="J610"/>
  <c r="M610"/>
  <c r="P610"/>
  <c r="S610"/>
  <c r="V610"/>
  <c r="Y610"/>
  <c r="AB610"/>
  <c r="AE610"/>
  <c r="AH610"/>
  <c r="AK610"/>
  <c r="AN610"/>
  <c r="AQ610"/>
  <c r="E611"/>
  <c r="F611"/>
  <c r="J611"/>
  <c r="M611"/>
  <c r="P611"/>
  <c r="S611"/>
  <c r="V611"/>
  <c r="Y611"/>
  <c r="AB611"/>
  <c r="AE611"/>
  <c r="AH611"/>
  <c r="AK611"/>
  <c r="AN611"/>
  <c r="AQ611"/>
  <c r="E612"/>
  <c r="F612"/>
  <c r="J612"/>
  <c r="M612"/>
  <c r="P612"/>
  <c r="S612"/>
  <c r="V612"/>
  <c r="Y612"/>
  <c r="AB612"/>
  <c r="AE612"/>
  <c r="AH612"/>
  <c r="AK612"/>
  <c r="AN612"/>
  <c r="AQ612"/>
  <c r="E613"/>
  <c r="F613"/>
  <c r="J613"/>
  <c r="M613"/>
  <c r="P613"/>
  <c r="S613"/>
  <c r="V613"/>
  <c r="Y613"/>
  <c r="AB613"/>
  <c r="AE613"/>
  <c r="AH613"/>
  <c r="AK613"/>
  <c r="AN613"/>
  <c r="AQ613"/>
  <c r="E614"/>
  <c r="F614"/>
  <c r="J614"/>
  <c r="M614"/>
  <c r="P614"/>
  <c r="S614"/>
  <c r="V614"/>
  <c r="Y614"/>
  <c r="AB614"/>
  <c r="AE614"/>
  <c r="AH614"/>
  <c r="AK614"/>
  <c r="AN614"/>
  <c r="AQ614"/>
  <c r="H616"/>
  <c r="I616"/>
  <c r="K616"/>
  <c r="L616"/>
  <c r="N616"/>
  <c r="O616"/>
  <c r="Q616"/>
  <c r="R616"/>
  <c r="T616"/>
  <c r="U616"/>
  <c r="W616"/>
  <c r="X616"/>
  <c r="Z616"/>
  <c r="AA616"/>
  <c r="AC616"/>
  <c r="AD616"/>
  <c r="AF616"/>
  <c r="AG616"/>
  <c r="AI616"/>
  <c r="AJ616"/>
  <c r="AL616"/>
  <c r="AM616"/>
  <c r="AO616"/>
  <c r="AP616"/>
  <c r="H617"/>
  <c r="I617"/>
  <c r="K617"/>
  <c r="L617"/>
  <c r="N617"/>
  <c r="O617"/>
  <c r="Q617"/>
  <c r="R617"/>
  <c r="T617"/>
  <c r="U617"/>
  <c r="W617"/>
  <c r="X617"/>
  <c r="Z617"/>
  <c r="AA617"/>
  <c r="AC617"/>
  <c r="AD617"/>
  <c r="AE617" s="1"/>
  <c r="AF617"/>
  <c r="AG617"/>
  <c r="AI617"/>
  <c r="AJ617"/>
  <c r="AL617"/>
  <c r="AM617"/>
  <c r="AO617"/>
  <c r="AP617"/>
  <c r="H618"/>
  <c r="I618"/>
  <c r="K618"/>
  <c r="L618"/>
  <c r="N618"/>
  <c r="O618"/>
  <c r="Q618"/>
  <c r="R618"/>
  <c r="T618"/>
  <c r="U618"/>
  <c r="W618"/>
  <c r="X618"/>
  <c r="Z618"/>
  <c r="AA618"/>
  <c r="AC618"/>
  <c r="AD618"/>
  <c r="AF618"/>
  <c r="AG618"/>
  <c r="AI618"/>
  <c r="AJ618"/>
  <c r="AL618"/>
  <c r="AM618"/>
  <c r="AO618"/>
  <c r="AP618"/>
  <c r="H619"/>
  <c r="I619"/>
  <c r="K619"/>
  <c r="L619"/>
  <c r="N619"/>
  <c r="O619"/>
  <c r="Q619"/>
  <c r="R619"/>
  <c r="S619" s="1"/>
  <c r="T619"/>
  <c r="U619"/>
  <c r="W619"/>
  <c r="X619"/>
  <c r="Y619" s="1"/>
  <c r="Z619"/>
  <c r="AA619"/>
  <c r="AC619"/>
  <c r="AD619"/>
  <c r="AF619"/>
  <c r="AG619"/>
  <c r="AI619"/>
  <c r="AJ619"/>
  <c r="AL619"/>
  <c r="AM619"/>
  <c r="AO619"/>
  <c r="AP619"/>
  <c r="AQ619" s="1"/>
  <c r="H620"/>
  <c r="I620"/>
  <c r="K620"/>
  <c r="L620"/>
  <c r="N620"/>
  <c r="O620"/>
  <c r="Q620"/>
  <c r="R620"/>
  <c r="S620"/>
  <c r="T620"/>
  <c r="U620"/>
  <c r="W620"/>
  <c r="X620"/>
  <c r="Z620"/>
  <c r="AA620"/>
  <c r="AC620"/>
  <c r="AD620"/>
  <c r="AF620"/>
  <c r="AG620"/>
  <c r="AI620"/>
  <c r="AJ620"/>
  <c r="AL620"/>
  <c r="AM620"/>
  <c r="AO620"/>
  <c r="AP620"/>
  <c r="AQ620" s="1"/>
  <c r="H621"/>
  <c r="I621"/>
  <c r="K621"/>
  <c r="L621"/>
  <c r="N621"/>
  <c r="O621"/>
  <c r="Q621"/>
  <c r="R621"/>
  <c r="T621"/>
  <c r="U621"/>
  <c r="W621"/>
  <c r="X621"/>
  <c r="Z621"/>
  <c r="AA621"/>
  <c r="AC621"/>
  <c r="AD621"/>
  <c r="AE621" s="1"/>
  <c r="AF621"/>
  <c r="AG621"/>
  <c r="AI621"/>
  <c r="AJ621"/>
  <c r="AL621"/>
  <c r="AM621"/>
  <c r="AO621"/>
  <c r="AP621"/>
  <c r="H622"/>
  <c r="I622"/>
  <c r="K622"/>
  <c r="L622"/>
  <c r="N622"/>
  <c r="O622"/>
  <c r="Q622"/>
  <c r="R622"/>
  <c r="T622"/>
  <c r="U622"/>
  <c r="W622"/>
  <c r="X622"/>
  <c r="Z622"/>
  <c r="AA622"/>
  <c r="AC622"/>
  <c r="AD622"/>
  <c r="AF622"/>
  <c r="AG622"/>
  <c r="AI622"/>
  <c r="AJ622"/>
  <c r="AL622"/>
  <c r="AM622"/>
  <c r="AO622"/>
  <c r="AP622"/>
  <c r="E623"/>
  <c r="F623"/>
  <c r="J623"/>
  <c r="M623"/>
  <c r="P623"/>
  <c r="S623"/>
  <c r="V623"/>
  <c r="Y623"/>
  <c r="AB623"/>
  <c r="AE623"/>
  <c r="AH623"/>
  <c r="AK623"/>
  <c r="AN623"/>
  <c r="AQ623"/>
  <c r="E624"/>
  <c r="F624"/>
  <c r="J624"/>
  <c r="M624"/>
  <c r="P624"/>
  <c r="S624"/>
  <c r="V624"/>
  <c r="Y624"/>
  <c r="AB624"/>
  <c r="AE624"/>
  <c r="AH624"/>
  <c r="AK624"/>
  <c r="AN624"/>
  <c r="AQ624"/>
  <c r="E625"/>
  <c r="F625"/>
  <c r="J625"/>
  <c r="M625"/>
  <c r="P625"/>
  <c r="S625"/>
  <c r="V625"/>
  <c r="Y625"/>
  <c r="AB625"/>
  <c r="AE625"/>
  <c r="AH625"/>
  <c r="AK625"/>
  <c r="AN625"/>
  <c r="AQ625"/>
  <c r="E626"/>
  <c r="F626"/>
  <c r="J626"/>
  <c r="M626"/>
  <c r="P626"/>
  <c r="S626"/>
  <c r="V626"/>
  <c r="Y626"/>
  <c r="AB626"/>
  <c r="AE626"/>
  <c r="AH626"/>
  <c r="AK626"/>
  <c r="AN626"/>
  <c r="AQ626"/>
  <c r="E627"/>
  <c r="F627"/>
  <c r="J627"/>
  <c r="M627"/>
  <c r="P627"/>
  <c r="S627"/>
  <c r="V627"/>
  <c r="Y627"/>
  <c r="AB627"/>
  <c r="AE627"/>
  <c r="AH627"/>
  <c r="AK627"/>
  <c r="AN627"/>
  <c r="AQ627"/>
  <c r="E628"/>
  <c r="F628"/>
  <c r="J628"/>
  <c r="M628"/>
  <c r="P628"/>
  <c r="S628"/>
  <c r="V628"/>
  <c r="Y628"/>
  <c r="AB628"/>
  <c r="AE628"/>
  <c r="AH628"/>
  <c r="AK628"/>
  <c r="AN628"/>
  <c r="AQ628"/>
  <c r="H629"/>
  <c r="I629"/>
  <c r="K629"/>
  <c r="L629"/>
  <c r="N629"/>
  <c r="O629"/>
  <c r="Q629"/>
  <c r="R629"/>
  <c r="T629"/>
  <c r="U629"/>
  <c r="W629"/>
  <c r="X629"/>
  <c r="Y629" s="1"/>
  <c r="Z629"/>
  <c r="AA629"/>
  <c r="AC629"/>
  <c r="AD629"/>
  <c r="AE629" s="1"/>
  <c r="AF629"/>
  <c r="AG629"/>
  <c r="AI629"/>
  <c r="AJ629"/>
  <c r="AL629"/>
  <c r="AM629"/>
  <c r="AO629"/>
  <c r="AP629"/>
  <c r="E630"/>
  <c r="F630"/>
  <c r="J630"/>
  <c r="M630"/>
  <c r="P630"/>
  <c r="S630"/>
  <c r="V630"/>
  <c r="Y630"/>
  <c r="AB630"/>
  <c r="AE630"/>
  <c r="AH630"/>
  <c r="AK630"/>
  <c r="AN630"/>
  <c r="AQ630"/>
  <c r="E631"/>
  <c r="F631"/>
  <c r="J631"/>
  <c r="M631"/>
  <c r="P631"/>
  <c r="S631"/>
  <c r="V631"/>
  <c r="Y631"/>
  <c r="AB631"/>
  <c r="AE631"/>
  <c r="AH631"/>
  <c r="AK631"/>
  <c r="AN631"/>
  <c r="AQ631"/>
  <c r="E632"/>
  <c r="F632"/>
  <c r="J632"/>
  <c r="M632"/>
  <c r="P632"/>
  <c r="S632"/>
  <c r="V632"/>
  <c r="Y632"/>
  <c r="AB632"/>
  <c r="AE632"/>
  <c r="AH632"/>
  <c r="AK632"/>
  <c r="AN632"/>
  <c r="AQ632"/>
  <c r="E633"/>
  <c r="F633"/>
  <c r="J633"/>
  <c r="M633"/>
  <c r="P633"/>
  <c r="S633"/>
  <c r="V633"/>
  <c r="Y633"/>
  <c r="AB633"/>
  <c r="AE633"/>
  <c r="AH633"/>
  <c r="AK633"/>
  <c r="AN633"/>
  <c r="AQ633"/>
  <c r="E634"/>
  <c r="F634"/>
  <c r="J634"/>
  <c r="M634"/>
  <c r="P634"/>
  <c r="S634"/>
  <c r="V634"/>
  <c r="Y634"/>
  <c r="AB634"/>
  <c r="AE634"/>
  <c r="AH634"/>
  <c r="AK634"/>
  <c r="AN634"/>
  <c r="AQ634"/>
  <c r="E635"/>
  <c r="F635"/>
  <c r="J635"/>
  <c r="M635"/>
  <c r="P635"/>
  <c r="S635"/>
  <c r="V635"/>
  <c r="Y635"/>
  <c r="AB635"/>
  <c r="AE635"/>
  <c r="AH635"/>
  <c r="AK635"/>
  <c r="AN635"/>
  <c r="AQ635"/>
  <c r="AQ1054"/>
  <c r="AN1054"/>
  <c r="AK1054"/>
  <c r="AH1054"/>
  <c r="AE1054"/>
  <c r="AB1054"/>
  <c r="Y1054"/>
  <c r="V1054"/>
  <c r="S1054"/>
  <c r="P1054"/>
  <c r="M1054"/>
  <c r="J1054"/>
  <c r="F1054"/>
  <c r="E1054"/>
  <c r="G1054" s="1"/>
  <c r="AQ1053"/>
  <c r="AN1053"/>
  <c r="AK1053"/>
  <c r="AH1053"/>
  <c r="AE1053"/>
  <c r="AB1053"/>
  <c r="Y1053"/>
  <c r="V1053"/>
  <c r="S1053"/>
  <c r="P1053"/>
  <c r="M1053"/>
  <c r="J1053"/>
  <c r="F1053"/>
  <c r="E1053"/>
  <c r="AQ1052"/>
  <c r="AN1052"/>
  <c r="AK1052"/>
  <c r="AH1052"/>
  <c r="AE1052"/>
  <c r="AB1052"/>
  <c r="Y1052"/>
  <c r="V1052"/>
  <c r="S1052"/>
  <c r="P1052"/>
  <c r="M1052"/>
  <c r="J1052"/>
  <c r="F1052"/>
  <c r="E1052"/>
  <c r="G1052" s="1"/>
  <c r="AQ1051"/>
  <c r="AN1051"/>
  <c r="AK1051"/>
  <c r="AH1051"/>
  <c r="AE1051"/>
  <c r="AB1051"/>
  <c r="Y1051"/>
  <c r="V1051"/>
  <c r="S1051"/>
  <c r="P1051"/>
  <c r="M1051"/>
  <c r="J1051"/>
  <c r="F1051"/>
  <c r="E1051"/>
  <c r="AQ1050"/>
  <c r="AN1050"/>
  <c r="AK1050"/>
  <c r="AH1050"/>
  <c r="AE1050"/>
  <c r="AB1050"/>
  <c r="Y1050"/>
  <c r="V1050"/>
  <c r="S1050"/>
  <c r="P1050"/>
  <c r="M1050"/>
  <c r="J1050"/>
  <c r="F1050"/>
  <c r="E1050"/>
  <c r="AQ1049"/>
  <c r="AN1049"/>
  <c r="AK1049"/>
  <c r="AH1049"/>
  <c r="AE1049"/>
  <c r="AB1049"/>
  <c r="Y1049"/>
  <c r="V1049"/>
  <c r="S1049"/>
  <c r="P1049"/>
  <c r="M1049"/>
  <c r="J1049"/>
  <c r="F1049"/>
  <c r="E1049"/>
  <c r="AP1048"/>
  <c r="AO1048"/>
  <c r="AM1048"/>
  <c r="AL1048"/>
  <c r="AJ1048"/>
  <c r="AI1048"/>
  <c r="AK1048" s="1"/>
  <c r="AG1048"/>
  <c r="AF1048"/>
  <c r="AD1048"/>
  <c r="AC1048"/>
  <c r="AA1048"/>
  <c r="Z1048"/>
  <c r="X1048"/>
  <c r="W1048"/>
  <c r="Y1048" s="1"/>
  <c r="U1048"/>
  <c r="T1048"/>
  <c r="R1048"/>
  <c r="Q1048"/>
  <c r="O1048"/>
  <c r="N1048"/>
  <c r="L1048"/>
  <c r="K1048"/>
  <c r="M1048" s="1"/>
  <c r="I1048"/>
  <c r="H1048"/>
  <c r="AQ1047"/>
  <c r="AN1047"/>
  <c r="AK1047"/>
  <c r="AH1047"/>
  <c r="AE1047"/>
  <c r="AB1047"/>
  <c r="Y1047"/>
  <c r="V1047"/>
  <c r="S1047"/>
  <c r="P1047"/>
  <c r="M1047"/>
  <c r="J1047"/>
  <c r="F1047"/>
  <c r="E1047"/>
  <c r="AQ1046"/>
  <c r="AN1046"/>
  <c r="AK1046"/>
  <c r="AH1046"/>
  <c r="AE1046"/>
  <c r="AB1046"/>
  <c r="Y1046"/>
  <c r="V1046"/>
  <c r="S1046"/>
  <c r="P1046"/>
  <c r="M1046"/>
  <c r="J1046"/>
  <c r="F1046"/>
  <c r="E1046"/>
  <c r="AQ1045"/>
  <c r="AN1045"/>
  <c r="AK1045"/>
  <c r="AH1045"/>
  <c r="AE1045"/>
  <c r="AB1045"/>
  <c r="Y1045"/>
  <c r="V1045"/>
  <c r="S1045"/>
  <c r="P1045"/>
  <c r="M1045"/>
  <c r="J1045"/>
  <c r="F1045"/>
  <c r="E1045"/>
  <c r="AO1044"/>
  <c r="AQ1044" s="1"/>
  <c r="AN1044"/>
  <c r="AK1044"/>
  <c r="AH1044"/>
  <c r="AE1044"/>
  <c r="Z1044"/>
  <c r="Z1041" s="1"/>
  <c r="Y1044"/>
  <c r="V1044"/>
  <c r="S1044"/>
  <c r="P1044"/>
  <c r="M1044"/>
  <c r="J1044"/>
  <c r="F1044"/>
  <c r="AQ1043"/>
  <c r="AN1043"/>
  <c r="AK1043"/>
  <c r="AH1043"/>
  <c r="AE1043"/>
  <c r="AB1043"/>
  <c r="Y1043"/>
  <c r="V1043"/>
  <c r="S1043"/>
  <c r="P1043"/>
  <c r="M1043"/>
  <c r="J1043"/>
  <c r="F1043"/>
  <c r="E1043"/>
  <c r="AQ1042"/>
  <c r="AN1042"/>
  <c r="AK1042"/>
  <c r="AH1042"/>
  <c r="AE1042"/>
  <c r="AB1042"/>
  <c r="Y1042"/>
  <c r="V1042"/>
  <c r="S1042"/>
  <c r="P1042"/>
  <c r="M1042"/>
  <c r="J1042"/>
  <c r="F1042"/>
  <c r="E1042"/>
  <c r="AP1041"/>
  <c r="AM1041"/>
  <c r="AL1041"/>
  <c r="AJ1041"/>
  <c r="AI1041"/>
  <c r="AG1041"/>
  <c r="AF1041"/>
  <c r="AD1041"/>
  <c r="AC1041"/>
  <c r="AA1041"/>
  <c r="X1041"/>
  <c r="W1041"/>
  <c r="U1041"/>
  <c r="T1041"/>
  <c r="R1041"/>
  <c r="Q1041"/>
  <c r="O1041"/>
  <c r="N1041"/>
  <c r="L1041"/>
  <c r="K1041"/>
  <c r="I1041"/>
  <c r="H1041"/>
  <c r="AO1040"/>
  <c r="AQ1040" s="1"/>
  <c r="AN1040"/>
  <c r="AK1040"/>
  <c r="AH1040"/>
  <c r="AE1040"/>
  <c r="AB1040"/>
  <c r="Y1040"/>
  <c r="V1040"/>
  <c r="S1040"/>
  <c r="P1040"/>
  <c r="M1040"/>
  <c r="J1040"/>
  <c r="F1040"/>
  <c r="AQ1039"/>
  <c r="AN1039"/>
  <c r="AK1039"/>
  <c r="AH1039"/>
  <c r="AE1039"/>
  <c r="AB1039"/>
  <c r="Y1039"/>
  <c r="V1039"/>
  <c r="S1039"/>
  <c r="P1039"/>
  <c r="M1039"/>
  <c r="J1039"/>
  <c r="F1039"/>
  <c r="E1039"/>
  <c r="AQ1038"/>
  <c r="AN1038"/>
  <c r="AK1038"/>
  <c r="AH1038"/>
  <c r="AE1038"/>
  <c r="AB1038"/>
  <c r="Y1038"/>
  <c r="V1038"/>
  <c r="S1038"/>
  <c r="P1038"/>
  <c r="M1038"/>
  <c r="J1038"/>
  <c r="F1038"/>
  <c r="E1038"/>
  <c r="AQ1037"/>
  <c r="AN1037"/>
  <c r="AK1037"/>
  <c r="AH1037"/>
  <c r="AE1037"/>
  <c r="AB1037"/>
  <c r="Y1037"/>
  <c r="V1037"/>
  <c r="S1037"/>
  <c r="P1037"/>
  <c r="M1037"/>
  <c r="J1037"/>
  <c r="F1037"/>
  <c r="E1037"/>
  <c r="AQ1036"/>
  <c r="AN1036"/>
  <c r="AK1036"/>
  <c r="AH1036"/>
  <c r="AE1036"/>
  <c r="AB1036"/>
  <c r="Y1036"/>
  <c r="V1036"/>
  <c r="S1036"/>
  <c r="P1036"/>
  <c r="M1036"/>
  <c r="J1036"/>
  <c r="F1036"/>
  <c r="E1036"/>
  <c r="AQ1035"/>
  <c r="AN1035"/>
  <c r="AK1035"/>
  <c r="AH1035"/>
  <c r="AE1035"/>
  <c r="AB1035"/>
  <c r="Y1035"/>
  <c r="V1035"/>
  <c r="S1035"/>
  <c r="P1035"/>
  <c r="M1035"/>
  <c r="J1035"/>
  <c r="F1035"/>
  <c r="E1035"/>
  <c r="AP1034"/>
  <c r="AM1034"/>
  <c r="AL1034"/>
  <c r="AJ1034"/>
  <c r="AI1034"/>
  <c r="AG1034"/>
  <c r="AF1034"/>
  <c r="AD1034"/>
  <c r="AC1034"/>
  <c r="AA1034"/>
  <c r="Z1034"/>
  <c r="X1034"/>
  <c r="W1034"/>
  <c r="U1034"/>
  <c r="T1034"/>
  <c r="R1034"/>
  <c r="Q1034"/>
  <c r="O1034"/>
  <c r="N1034"/>
  <c r="L1034"/>
  <c r="K1034"/>
  <c r="I1034"/>
  <c r="H1034"/>
  <c r="AQ1033"/>
  <c r="AN1033"/>
  <c r="AK1033"/>
  <c r="AH1033"/>
  <c r="AE1033"/>
  <c r="AB1033"/>
  <c r="Y1033"/>
  <c r="V1033"/>
  <c r="S1033"/>
  <c r="P1033"/>
  <c r="M1033"/>
  <c r="J1033"/>
  <c r="F1033"/>
  <c r="E1033"/>
  <c r="AQ1032"/>
  <c r="AN1032"/>
  <c r="AK1032"/>
  <c r="AH1032"/>
  <c r="AE1032"/>
  <c r="AB1032"/>
  <c r="Y1032"/>
  <c r="V1032"/>
  <c r="S1032"/>
  <c r="P1032"/>
  <c r="M1032"/>
  <c r="J1032"/>
  <c r="F1032"/>
  <c r="E1032"/>
  <c r="AQ1031"/>
  <c r="AN1031"/>
  <c r="AK1031"/>
  <c r="AH1031"/>
  <c r="AE1031"/>
  <c r="AB1031"/>
  <c r="Y1031"/>
  <c r="V1031"/>
  <c r="S1031"/>
  <c r="P1031"/>
  <c r="M1031"/>
  <c r="J1031"/>
  <c r="F1031"/>
  <c r="E1031"/>
  <c r="AO1030"/>
  <c r="AO1027" s="1"/>
  <c r="AN1030"/>
  <c r="AK1030"/>
  <c r="AH1030"/>
  <c r="AE1030"/>
  <c r="AB1030"/>
  <c r="Y1030"/>
  <c r="V1030"/>
  <c r="S1030"/>
  <c r="P1030"/>
  <c r="M1030"/>
  <c r="J1030"/>
  <c r="F1030"/>
  <c r="AQ1029"/>
  <c r="AN1029"/>
  <c r="AK1029"/>
  <c r="AF1029"/>
  <c r="AE1029"/>
  <c r="AB1029"/>
  <c r="Y1029"/>
  <c r="V1029"/>
  <c r="S1029"/>
  <c r="P1029"/>
  <c r="M1029"/>
  <c r="J1029"/>
  <c r="F1029"/>
  <c r="AQ1028"/>
  <c r="AN1028"/>
  <c r="AK1028"/>
  <c r="AH1028"/>
  <c r="AE1028"/>
  <c r="AB1028"/>
  <c r="Y1028"/>
  <c r="V1028"/>
  <c r="S1028"/>
  <c r="P1028"/>
  <c r="M1028"/>
  <c r="J1028"/>
  <c r="F1028"/>
  <c r="E1028"/>
  <c r="AP1027"/>
  <c r="AM1027"/>
  <c r="AL1027"/>
  <c r="AJ1027"/>
  <c r="AI1027"/>
  <c r="AG1027"/>
  <c r="AD1027"/>
  <c r="AC1027"/>
  <c r="AA1027"/>
  <c r="Z1027"/>
  <c r="X1027"/>
  <c r="W1027"/>
  <c r="U1027"/>
  <c r="T1027"/>
  <c r="R1027"/>
  <c r="Q1027"/>
  <c r="O1027"/>
  <c r="N1027"/>
  <c r="L1027"/>
  <c r="K1027"/>
  <c r="I1027"/>
  <c r="H1027"/>
  <c r="AP1026"/>
  <c r="AP977" s="1"/>
  <c r="AP1061" s="1"/>
  <c r="AM1026"/>
  <c r="AL1026"/>
  <c r="AL977" s="1"/>
  <c r="AL1061" s="1"/>
  <c r="AL1068" s="1"/>
  <c r="AJ1026"/>
  <c r="AI1026"/>
  <c r="AI977" s="1"/>
  <c r="AI1061" s="1"/>
  <c r="AI1068" s="1"/>
  <c r="AG1026"/>
  <c r="AF1026"/>
  <c r="AF977" s="1"/>
  <c r="AD1026"/>
  <c r="AC1026"/>
  <c r="AC977" s="1"/>
  <c r="AC1061" s="1"/>
  <c r="AC1068" s="1"/>
  <c r="AA1026"/>
  <c r="Z1026"/>
  <c r="Z977" s="1"/>
  <c r="Z1061" s="1"/>
  <c r="Z1068" s="1"/>
  <c r="X1026"/>
  <c r="X977" s="1"/>
  <c r="W1026"/>
  <c r="W977" s="1"/>
  <c r="W1061" s="1"/>
  <c r="W1068" s="1"/>
  <c r="U1026"/>
  <c r="U977" s="1"/>
  <c r="U1061" s="1"/>
  <c r="T1026"/>
  <c r="T977" s="1"/>
  <c r="R1026"/>
  <c r="R977" s="1"/>
  <c r="R1061" s="1"/>
  <c r="Q1026"/>
  <c r="O1026"/>
  <c r="O977" s="1"/>
  <c r="N1026"/>
  <c r="N977" s="1"/>
  <c r="N1061" s="1"/>
  <c r="N1068" s="1"/>
  <c r="L1026"/>
  <c r="L977" s="1"/>
  <c r="K1026"/>
  <c r="K977" s="1"/>
  <c r="K1061" s="1"/>
  <c r="K1068" s="1"/>
  <c r="I1026"/>
  <c r="H1026"/>
  <c r="H977" s="1"/>
  <c r="AP1025"/>
  <c r="AP976" s="1"/>
  <c r="AP1060" s="1"/>
  <c r="AO1025"/>
  <c r="AO976" s="1"/>
  <c r="AO1060" s="1"/>
  <c r="AO1067" s="1"/>
  <c r="AM1025"/>
  <c r="AL1025"/>
  <c r="AL976" s="1"/>
  <c r="AL1060" s="1"/>
  <c r="AL1067" s="1"/>
  <c r="AJ1025"/>
  <c r="AI1025"/>
  <c r="AI976" s="1"/>
  <c r="AG1025"/>
  <c r="AG976" s="1"/>
  <c r="AG1060" s="1"/>
  <c r="AF1025"/>
  <c r="AF976" s="1"/>
  <c r="AD1025"/>
  <c r="AD976" s="1"/>
  <c r="AD1060" s="1"/>
  <c r="AC1025"/>
  <c r="AC976" s="1"/>
  <c r="AA1025"/>
  <c r="AA976" s="1"/>
  <c r="Z1025"/>
  <c r="Z976" s="1"/>
  <c r="Z1060" s="1"/>
  <c r="Z1067" s="1"/>
  <c r="X1025"/>
  <c r="X976" s="1"/>
  <c r="X1060" s="1"/>
  <c r="W1025"/>
  <c r="W976" s="1"/>
  <c r="U1025"/>
  <c r="U976" s="1"/>
  <c r="U1060" s="1"/>
  <c r="T1025"/>
  <c r="T976" s="1"/>
  <c r="R1025"/>
  <c r="R976" s="1"/>
  <c r="Q1025"/>
  <c r="Q976" s="1"/>
  <c r="Q1060" s="1"/>
  <c r="Q1067" s="1"/>
  <c r="O1025"/>
  <c r="N1025"/>
  <c r="N976" s="1"/>
  <c r="N1060" s="1"/>
  <c r="N1067" s="1"/>
  <c r="L1025"/>
  <c r="L976" s="1"/>
  <c r="L1060" s="1"/>
  <c r="K1025"/>
  <c r="I1025"/>
  <c r="I976" s="1"/>
  <c r="I1060" s="1"/>
  <c r="H1025"/>
  <c r="AP1024"/>
  <c r="AO1024"/>
  <c r="AO975" s="1"/>
  <c r="AO1059" s="1"/>
  <c r="AO1066" s="1"/>
  <c r="AM1024"/>
  <c r="AM975" s="1"/>
  <c r="AM1059" s="1"/>
  <c r="AM1066" s="1"/>
  <c r="AL1024"/>
  <c r="AL975" s="1"/>
  <c r="AJ1024"/>
  <c r="AI1024"/>
  <c r="AI975" s="1"/>
  <c r="AI1059" s="1"/>
  <c r="AI1066" s="1"/>
  <c r="AG1024"/>
  <c r="AG975" s="1"/>
  <c r="AF1024"/>
  <c r="AF975" s="1"/>
  <c r="AF1059" s="1"/>
  <c r="AF1066" s="1"/>
  <c r="AD1024"/>
  <c r="AD975" s="1"/>
  <c r="AC1024"/>
  <c r="AC975" s="1"/>
  <c r="AC1059" s="1"/>
  <c r="AC1066" s="1"/>
  <c r="AA1024"/>
  <c r="Z1024"/>
  <c r="Z975" s="1"/>
  <c r="Z1059" s="1"/>
  <c r="Z1066" s="1"/>
  <c r="X1024"/>
  <c r="X975" s="1"/>
  <c r="X1059" s="1"/>
  <c r="W1024"/>
  <c r="W975" s="1"/>
  <c r="W1059" s="1"/>
  <c r="W1066" s="1"/>
  <c r="U1024"/>
  <c r="T1024"/>
  <c r="T975" s="1"/>
  <c r="T1059" s="1"/>
  <c r="T1066" s="1"/>
  <c r="R1024"/>
  <c r="R975" s="1"/>
  <c r="Q1024"/>
  <c r="Q975" s="1"/>
  <c r="Q1059" s="1"/>
  <c r="Q1066" s="1"/>
  <c r="O1024"/>
  <c r="N1024"/>
  <c r="N975" s="1"/>
  <c r="L1024"/>
  <c r="K1024"/>
  <c r="K975" s="1"/>
  <c r="K1059" s="1"/>
  <c r="K1066" s="1"/>
  <c r="I1024"/>
  <c r="I975" s="1"/>
  <c r="H1024"/>
  <c r="H975" s="1"/>
  <c r="H1059" s="1"/>
  <c r="AP1023"/>
  <c r="AP974" s="1"/>
  <c r="AP1058" s="1"/>
  <c r="AM1023"/>
  <c r="AL1023"/>
  <c r="AL974" s="1"/>
  <c r="AL1058" s="1"/>
  <c r="AL1065" s="1"/>
  <c r="AJ1023"/>
  <c r="AJ974" s="1"/>
  <c r="AI1023"/>
  <c r="AI974" s="1"/>
  <c r="AI1058" s="1"/>
  <c r="AI1065" s="1"/>
  <c r="AG1023"/>
  <c r="AF1023"/>
  <c r="AD1023"/>
  <c r="AC1023"/>
  <c r="AC974" s="1"/>
  <c r="AA1023"/>
  <c r="X1023"/>
  <c r="X974" s="1"/>
  <c r="W1023"/>
  <c r="W974" s="1"/>
  <c r="W1058" s="1"/>
  <c r="W1065" s="1"/>
  <c r="U1023"/>
  <c r="T1023"/>
  <c r="T974" s="1"/>
  <c r="T1058" s="1"/>
  <c r="T1065" s="1"/>
  <c r="R1023"/>
  <c r="R974" s="1"/>
  <c r="R1058" s="1"/>
  <c r="Q1023"/>
  <c r="Q974" s="1"/>
  <c r="O1023"/>
  <c r="N1023"/>
  <c r="N974" s="1"/>
  <c r="N1058" s="1"/>
  <c r="N1065" s="1"/>
  <c r="L1023"/>
  <c r="K1023"/>
  <c r="K974" s="1"/>
  <c r="K1058" s="1"/>
  <c r="K1065" s="1"/>
  <c r="I1023"/>
  <c r="H1023"/>
  <c r="AP1022"/>
  <c r="AP973" s="1"/>
  <c r="AO1022"/>
  <c r="AO973" s="1"/>
  <c r="AO1057" s="1"/>
  <c r="AO1064" s="1"/>
  <c r="AM1022"/>
  <c r="AM973" s="1"/>
  <c r="AL1022"/>
  <c r="AL973" s="1"/>
  <c r="AL1057" s="1"/>
  <c r="AL1064" s="1"/>
  <c r="AJ1022"/>
  <c r="AJ973" s="1"/>
  <c r="AI1022"/>
  <c r="AI973" s="1"/>
  <c r="AI1057" s="1"/>
  <c r="AI1064" s="1"/>
  <c r="AG1022"/>
  <c r="AG973" s="1"/>
  <c r="AG1057" s="1"/>
  <c r="AD1022"/>
  <c r="AD973" s="1"/>
  <c r="AD1057" s="1"/>
  <c r="AC1022"/>
  <c r="AC973" s="1"/>
  <c r="AA1022"/>
  <c r="Z1022"/>
  <c r="Z973" s="1"/>
  <c r="Z1057" s="1"/>
  <c r="Z1064" s="1"/>
  <c r="X1022"/>
  <c r="X973" s="1"/>
  <c r="W1022"/>
  <c r="U1022"/>
  <c r="T1022"/>
  <c r="T973" s="1"/>
  <c r="R1022"/>
  <c r="Q1022"/>
  <c r="O1022"/>
  <c r="O973" s="1"/>
  <c r="O1057" s="1"/>
  <c r="O1064" s="1"/>
  <c r="N1022"/>
  <c r="N973" s="1"/>
  <c r="L1022"/>
  <c r="L973" s="1"/>
  <c r="K1022"/>
  <c r="I1022"/>
  <c r="H1022"/>
  <c r="H973" s="1"/>
  <c r="AP1021"/>
  <c r="AP972" s="1"/>
  <c r="AP1056" s="1"/>
  <c r="AP1063" s="1"/>
  <c r="AO1021"/>
  <c r="AO972" s="1"/>
  <c r="AM1021"/>
  <c r="AL1021"/>
  <c r="AL972" s="1"/>
  <c r="AL1056" s="1"/>
  <c r="AL1063" s="1"/>
  <c r="AJ1021"/>
  <c r="AJ972" s="1"/>
  <c r="AJ1056" s="1"/>
  <c r="AI1021"/>
  <c r="AI972" s="1"/>
  <c r="AG1021"/>
  <c r="AF1021"/>
  <c r="AF972" s="1"/>
  <c r="AF1056" s="1"/>
  <c r="AD1021"/>
  <c r="AD972" s="1"/>
  <c r="AD1056" s="1"/>
  <c r="AD1063" s="1"/>
  <c r="AC1021"/>
  <c r="AA1021"/>
  <c r="Z1021"/>
  <c r="Z972" s="1"/>
  <c r="Z1056" s="1"/>
  <c r="Z1063" s="1"/>
  <c r="X1021"/>
  <c r="W1021"/>
  <c r="U1021"/>
  <c r="U972" s="1"/>
  <c r="T1021"/>
  <c r="T972" s="1"/>
  <c r="T1056" s="1"/>
  <c r="R1021"/>
  <c r="Q1021"/>
  <c r="Q972" s="1"/>
  <c r="Q1056" s="1"/>
  <c r="O1021"/>
  <c r="N1021"/>
  <c r="L1021"/>
  <c r="L972" s="1"/>
  <c r="L1056" s="1"/>
  <c r="L1063" s="1"/>
  <c r="K1021"/>
  <c r="K972" s="1"/>
  <c r="I1021"/>
  <c r="H1021"/>
  <c r="H972" s="1"/>
  <c r="H1056" s="1"/>
  <c r="AQ1019"/>
  <c r="AN1019"/>
  <c r="AK1019"/>
  <c r="AH1019"/>
  <c r="AE1019"/>
  <c r="AB1019"/>
  <c r="Y1019"/>
  <c r="V1019"/>
  <c r="S1019"/>
  <c r="P1019"/>
  <c r="M1019"/>
  <c r="J1019"/>
  <c r="F1019"/>
  <c r="E1019"/>
  <c r="AQ1018"/>
  <c r="AN1018"/>
  <c r="AK1018"/>
  <c r="AH1018"/>
  <c r="AE1018"/>
  <c r="AB1018"/>
  <c r="Y1018"/>
  <c r="V1018"/>
  <c r="S1018"/>
  <c r="P1018"/>
  <c r="M1018"/>
  <c r="J1018"/>
  <c r="F1018"/>
  <c r="E1018"/>
  <c r="AQ1017"/>
  <c r="AN1017"/>
  <c r="AK1017"/>
  <c r="AH1017"/>
  <c r="AE1017"/>
  <c r="AB1017"/>
  <c r="Y1017"/>
  <c r="V1017"/>
  <c r="S1017"/>
  <c r="P1017"/>
  <c r="M1017"/>
  <c r="J1017"/>
  <c r="F1017"/>
  <c r="E1017"/>
  <c r="AQ1016"/>
  <c r="AN1016"/>
  <c r="AK1016"/>
  <c r="AH1016"/>
  <c r="AE1016"/>
  <c r="AB1016"/>
  <c r="Y1016"/>
  <c r="V1016"/>
  <c r="S1016"/>
  <c r="P1016"/>
  <c r="M1016"/>
  <c r="J1016"/>
  <c r="F1016"/>
  <c r="E1016"/>
  <c r="AQ1015"/>
  <c r="AN1015"/>
  <c r="AK1015"/>
  <c r="AH1015"/>
  <c r="AE1015"/>
  <c r="AB1015"/>
  <c r="Y1015"/>
  <c r="V1015"/>
  <c r="S1015"/>
  <c r="P1015"/>
  <c r="M1015"/>
  <c r="J1015"/>
  <c r="F1015"/>
  <c r="E1015"/>
  <c r="AQ1014"/>
  <c r="AN1014"/>
  <c r="AK1014"/>
  <c r="AH1014"/>
  <c r="AE1014"/>
  <c r="AB1014"/>
  <c r="Y1014"/>
  <c r="V1014"/>
  <c r="S1014"/>
  <c r="P1014"/>
  <c r="M1014"/>
  <c r="J1014"/>
  <c r="F1014"/>
  <c r="E1014"/>
  <c r="AP1013"/>
  <c r="AO1013"/>
  <c r="AM1013"/>
  <c r="AL1013"/>
  <c r="AJ1013"/>
  <c r="AI1013"/>
  <c r="AG1013"/>
  <c r="AF1013"/>
  <c r="AD1013"/>
  <c r="AC1013"/>
  <c r="AA1013"/>
  <c r="Z1013"/>
  <c r="X1013"/>
  <c r="W1013"/>
  <c r="U1013"/>
  <c r="T1013"/>
  <c r="R1013"/>
  <c r="Q1013"/>
  <c r="O1013"/>
  <c r="N1013"/>
  <c r="L1013"/>
  <c r="K1013"/>
  <c r="I1013"/>
  <c r="H1013"/>
  <c r="AQ1012"/>
  <c r="AN1012"/>
  <c r="AK1012"/>
  <c r="AH1012"/>
  <c r="AE1012"/>
  <c r="AB1012"/>
  <c r="Y1012"/>
  <c r="V1012"/>
  <c r="S1012"/>
  <c r="P1012"/>
  <c r="M1012"/>
  <c r="J1012"/>
  <c r="F1012"/>
  <c r="E1012"/>
  <c r="AQ1011"/>
  <c r="AN1011"/>
  <c r="AK1011"/>
  <c r="AH1011"/>
  <c r="AE1011"/>
  <c r="AB1011"/>
  <c r="Y1011"/>
  <c r="V1011"/>
  <c r="S1011"/>
  <c r="P1011"/>
  <c r="M1011"/>
  <c r="J1011"/>
  <c r="F1011"/>
  <c r="E1011"/>
  <c r="AQ1010"/>
  <c r="AN1010"/>
  <c r="AK1010"/>
  <c r="AH1010"/>
  <c r="AE1010"/>
  <c r="AB1010"/>
  <c r="Y1010"/>
  <c r="V1010"/>
  <c r="S1010"/>
  <c r="P1010"/>
  <c r="M1010"/>
  <c r="J1010"/>
  <c r="F1010"/>
  <c r="E1010"/>
  <c r="AQ1009"/>
  <c r="AN1009"/>
  <c r="AK1009"/>
  <c r="AH1009"/>
  <c r="AE1009"/>
  <c r="AB1009"/>
  <c r="Y1009"/>
  <c r="V1009"/>
  <c r="S1009"/>
  <c r="P1009"/>
  <c r="M1009"/>
  <c r="J1009"/>
  <c r="F1009"/>
  <c r="E1009"/>
  <c r="AQ1008"/>
  <c r="AN1008"/>
  <c r="AK1008"/>
  <c r="AH1008"/>
  <c r="AE1008"/>
  <c r="AB1008"/>
  <c r="Y1008"/>
  <c r="V1008"/>
  <c r="S1008"/>
  <c r="P1008"/>
  <c r="M1008"/>
  <c r="J1008"/>
  <c r="F1008"/>
  <c r="E1008"/>
  <c r="AQ1007"/>
  <c r="AN1007"/>
  <c r="AK1007"/>
  <c r="AH1007"/>
  <c r="AE1007"/>
  <c r="AB1007"/>
  <c r="Y1007"/>
  <c r="V1007"/>
  <c r="S1007"/>
  <c r="P1007"/>
  <c r="M1007"/>
  <c r="J1007"/>
  <c r="F1007"/>
  <c r="E1007"/>
  <c r="AP1006"/>
  <c r="AO1006"/>
  <c r="AM1006"/>
  <c r="AL1006"/>
  <c r="AJ1006"/>
  <c r="AI1006"/>
  <c r="AG1006"/>
  <c r="AF1006"/>
  <c r="AD1006"/>
  <c r="AC1006"/>
  <c r="AA1006"/>
  <c r="Z1006"/>
  <c r="X1006"/>
  <c r="W1006"/>
  <c r="U1006"/>
  <c r="T1006"/>
  <c r="R1006"/>
  <c r="Q1006"/>
  <c r="O1006"/>
  <c r="N1006"/>
  <c r="L1006"/>
  <c r="K1006"/>
  <c r="I1006"/>
  <c r="H1006"/>
  <c r="AQ1005"/>
  <c r="AN1005"/>
  <c r="AK1005"/>
  <c r="AH1005"/>
  <c r="AE1005"/>
  <c r="AB1005"/>
  <c r="Y1005"/>
  <c r="V1005"/>
  <c r="S1005"/>
  <c r="P1005"/>
  <c r="M1005"/>
  <c r="J1005"/>
  <c r="F1005"/>
  <c r="E1005"/>
  <c r="AQ1004"/>
  <c r="AN1004"/>
  <c r="AK1004"/>
  <c r="AH1004"/>
  <c r="AE1004"/>
  <c r="AB1004"/>
  <c r="Y1004"/>
  <c r="V1004"/>
  <c r="S1004"/>
  <c r="P1004"/>
  <c r="M1004"/>
  <c r="J1004"/>
  <c r="F1004"/>
  <c r="E1004"/>
  <c r="AQ1003"/>
  <c r="AN1003"/>
  <c r="AK1003"/>
  <c r="AH1003"/>
  <c r="AE1003"/>
  <c r="AB1003"/>
  <c r="Y1003"/>
  <c r="V1003"/>
  <c r="S1003"/>
  <c r="P1003"/>
  <c r="M1003"/>
  <c r="J1003"/>
  <c r="F1003"/>
  <c r="E1003"/>
  <c r="AQ1002"/>
  <c r="AN1002"/>
  <c r="AK1002"/>
  <c r="AH1002"/>
  <c r="AE1002"/>
  <c r="AB1002"/>
  <c r="Y1002"/>
  <c r="V1002"/>
  <c r="S1002"/>
  <c r="P1002"/>
  <c r="M1002"/>
  <c r="J1002"/>
  <c r="F1002"/>
  <c r="E1002"/>
  <c r="AQ1001"/>
  <c r="AN1001"/>
  <c r="AK1001"/>
  <c r="AH1001"/>
  <c r="AE1001"/>
  <c r="AB1001"/>
  <c r="Y1001"/>
  <c r="V1001"/>
  <c r="S1001"/>
  <c r="P1001"/>
  <c r="M1001"/>
  <c r="J1001"/>
  <c r="F1001"/>
  <c r="E1001"/>
  <c r="AQ1000"/>
  <c r="AN1000"/>
  <c r="AK1000"/>
  <c r="AH1000"/>
  <c r="AE1000"/>
  <c r="AB1000"/>
  <c r="Y1000"/>
  <c r="V1000"/>
  <c r="S1000"/>
  <c r="P1000"/>
  <c r="M1000"/>
  <c r="J1000"/>
  <c r="F1000"/>
  <c r="E1000"/>
  <c r="AP999"/>
  <c r="AO999"/>
  <c r="AM999"/>
  <c r="AL999"/>
  <c r="AJ999"/>
  <c r="AI999"/>
  <c r="AG999"/>
  <c r="AF999"/>
  <c r="AD999"/>
  <c r="AC999"/>
  <c r="AA999"/>
  <c r="Z999"/>
  <c r="X999"/>
  <c r="W999"/>
  <c r="U999"/>
  <c r="T999"/>
  <c r="R999"/>
  <c r="Q999"/>
  <c r="O999"/>
  <c r="N999"/>
  <c r="L999"/>
  <c r="K999"/>
  <c r="I999"/>
  <c r="H999"/>
  <c r="AQ998"/>
  <c r="AN998"/>
  <c r="AK998"/>
  <c r="AH998"/>
  <c r="AE998"/>
  <c r="AB998"/>
  <c r="Y998"/>
  <c r="V998"/>
  <c r="S998"/>
  <c r="P998"/>
  <c r="M998"/>
  <c r="J998"/>
  <c r="F998"/>
  <c r="E998"/>
  <c r="AQ997"/>
  <c r="AN997"/>
  <c r="AK997"/>
  <c r="AH997"/>
  <c r="AE997"/>
  <c r="AB997"/>
  <c r="Y997"/>
  <c r="V997"/>
  <c r="S997"/>
  <c r="P997"/>
  <c r="M997"/>
  <c r="J997"/>
  <c r="F997"/>
  <c r="E997"/>
  <c r="AQ996"/>
  <c r="AN996"/>
  <c r="AK996"/>
  <c r="AH996"/>
  <c r="AE996"/>
  <c r="AB996"/>
  <c r="Y996"/>
  <c r="V996"/>
  <c r="S996"/>
  <c r="P996"/>
  <c r="M996"/>
  <c r="J996"/>
  <c r="F996"/>
  <c r="E996"/>
  <c r="AQ995"/>
  <c r="AN995"/>
  <c r="AK995"/>
  <c r="AH995"/>
  <c r="AE995"/>
  <c r="AB995"/>
  <c r="Y995"/>
  <c r="V995"/>
  <c r="S995"/>
  <c r="P995"/>
  <c r="M995"/>
  <c r="J995"/>
  <c r="F995"/>
  <c r="E995"/>
  <c r="AQ994"/>
  <c r="AN994"/>
  <c r="AK994"/>
  <c r="AH994"/>
  <c r="AE994"/>
  <c r="AB994"/>
  <c r="Y994"/>
  <c r="V994"/>
  <c r="S994"/>
  <c r="P994"/>
  <c r="M994"/>
  <c r="J994"/>
  <c r="F994"/>
  <c r="E994"/>
  <c r="AQ993"/>
  <c r="AN993"/>
  <c r="AK993"/>
  <c r="AH993"/>
  <c r="AE993"/>
  <c r="AB993"/>
  <c r="Y993"/>
  <c r="V993"/>
  <c r="S993"/>
  <c r="P993"/>
  <c r="M993"/>
  <c r="J993"/>
  <c r="F993"/>
  <c r="E993"/>
  <c r="AP992"/>
  <c r="AO992"/>
  <c r="AM992"/>
  <c r="AL992"/>
  <c r="AJ992"/>
  <c r="AI992"/>
  <c r="AG992"/>
  <c r="AF992"/>
  <c r="AD992"/>
  <c r="AC992"/>
  <c r="AA992"/>
  <c r="Z992"/>
  <c r="X992"/>
  <c r="W992"/>
  <c r="U992"/>
  <c r="T992"/>
  <c r="R992"/>
  <c r="Q992"/>
  <c r="O992"/>
  <c r="N992"/>
  <c r="L992"/>
  <c r="K992"/>
  <c r="I992"/>
  <c r="H992"/>
  <c r="AQ991"/>
  <c r="AN991"/>
  <c r="AK991"/>
  <c r="AH991"/>
  <c r="AE991"/>
  <c r="AB991"/>
  <c r="Y991"/>
  <c r="V991"/>
  <c r="S991"/>
  <c r="P991"/>
  <c r="M991"/>
  <c r="J991"/>
  <c r="F991"/>
  <c r="E991"/>
  <c r="AQ990"/>
  <c r="AN990"/>
  <c r="AK990"/>
  <c r="AH990"/>
  <c r="AE990"/>
  <c r="AB990"/>
  <c r="Y990"/>
  <c r="V990"/>
  <c r="S990"/>
  <c r="P990"/>
  <c r="M990"/>
  <c r="J990"/>
  <c r="F990"/>
  <c r="E990"/>
  <c r="AQ989"/>
  <c r="AN989"/>
  <c r="AK989"/>
  <c r="AH989"/>
  <c r="AE989"/>
  <c r="AB989"/>
  <c r="Y989"/>
  <c r="V989"/>
  <c r="S989"/>
  <c r="P989"/>
  <c r="M989"/>
  <c r="J989"/>
  <c r="F989"/>
  <c r="E989"/>
  <c r="AQ988"/>
  <c r="AN988"/>
  <c r="AK988"/>
  <c r="AH988"/>
  <c r="AE988"/>
  <c r="AB988"/>
  <c r="Y988"/>
  <c r="V988"/>
  <c r="S988"/>
  <c r="P988"/>
  <c r="M988"/>
  <c r="J988"/>
  <c r="F988"/>
  <c r="E988"/>
  <c r="AQ987"/>
  <c r="AN987"/>
  <c r="AK987"/>
  <c r="AH987"/>
  <c r="AE987"/>
  <c r="AB987"/>
  <c r="Y987"/>
  <c r="V987"/>
  <c r="S987"/>
  <c r="P987"/>
  <c r="M987"/>
  <c r="J987"/>
  <c r="F987"/>
  <c r="E987"/>
  <c r="AQ986"/>
  <c r="AN986"/>
  <c r="AK986"/>
  <c r="AH986"/>
  <c r="AE986"/>
  <c r="AB986"/>
  <c r="Y986"/>
  <c r="V986"/>
  <c r="S986"/>
  <c r="P986"/>
  <c r="M986"/>
  <c r="J986"/>
  <c r="F986"/>
  <c r="E986"/>
  <c r="AP985"/>
  <c r="AO985"/>
  <c r="AM985"/>
  <c r="AL985"/>
  <c r="AJ985"/>
  <c r="AI985"/>
  <c r="AG985"/>
  <c r="AF985"/>
  <c r="AD985"/>
  <c r="AC985"/>
  <c r="AA985"/>
  <c r="Z985"/>
  <c r="X985"/>
  <c r="W985"/>
  <c r="U985"/>
  <c r="T985"/>
  <c r="R985"/>
  <c r="Q985"/>
  <c r="O985"/>
  <c r="N985"/>
  <c r="L985"/>
  <c r="K985"/>
  <c r="I985"/>
  <c r="H985"/>
  <c r="AQ984"/>
  <c r="AN984"/>
  <c r="AK984"/>
  <c r="AH984"/>
  <c r="AE984"/>
  <c r="AB984"/>
  <c r="Y984"/>
  <c r="V984"/>
  <c r="S984"/>
  <c r="P984"/>
  <c r="M984"/>
  <c r="J984"/>
  <c r="F984"/>
  <c r="E984"/>
  <c r="AQ983"/>
  <c r="AN983"/>
  <c r="AK983"/>
  <c r="AH983"/>
  <c r="AE983"/>
  <c r="AB983"/>
  <c r="Y983"/>
  <c r="V983"/>
  <c r="S983"/>
  <c r="P983"/>
  <c r="M983"/>
  <c r="J983"/>
  <c r="F983"/>
  <c r="E983"/>
  <c r="AQ982"/>
  <c r="AN982"/>
  <c r="AK982"/>
  <c r="AH982"/>
  <c r="AE982"/>
  <c r="AB982"/>
  <c r="Y982"/>
  <c r="V982"/>
  <c r="S982"/>
  <c r="P982"/>
  <c r="M982"/>
  <c r="J982"/>
  <c r="F982"/>
  <c r="E982"/>
  <c r="AQ981"/>
  <c r="AN981"/>
  <c r="AK981"/>
  <c r="AH981"/>
  <c r="AE981"/>
  <c r="AB981"/>
  <c r="Y981"/>
  <c r="V981"/>
  <c r="S981"/>
  <c r="P981"/>
  <c r="M981"/>
  <c r="J981"/>
  <c r="F981"/>
  <c r="E981"/>
  <c r="AQ980"/>
  <c r="AN980"/>
  <c r="AK980"/>
  <c r="AH980"/>
  <c r="AE980"/>
  <c r="AB980"/>
  <c r="Y980"/>
  <c r="V980"/>
  <c r="S980"/>
  <c r="P980"/>
  <c r="M980"/>
  <c r="J980"/>
  <c r="F980"/>
  <c r="E980"/>
  <c r="AQ979"/>
  <c r="AN979"/>
  <c r="AK979"/>
  <c r="AH979"/>
  <c r="AE979"/>
  <c r="AB979"/>
  <c r="Y979"/>
  <c r="V979"/>
  <c r="S979"/>
  <c r="P979"/>
  <c r="M979"/>
  <c r="J979"/>
  <c r="F979"/>
  <c r="E979"/>
  <c r="AP978"/>
  <c r="AO978"/>
  <c r="AM978"/>
  <c r="AL978"/>
  <c r="AJ978"/>
  <c r="AI978"/>
  <c r="AG978"/>
  <c r="AF978"/>
  <c r="AD978"/>
  <c r="AC978"/>
  <c r="AA978"/>
  <c r="Z978"/>
  <c r="X978"/>
  <c r="W978"/>
  <c r="U978"/>
  <c r="T978"/>
  <c r="R978"/>
  <c r="Q978"/>
  <c r="O978"/>
  <c r="N978"/>
  <c r="L978"/>
  <c r="K978"/>
  <c r="I978"/>
  <c r="H978"/>
  <c r="AG977"/>
  <c r="AG1061" s="1"/>
  <c r="AA977"/>
  <c r="I977"/>
  <c r="I1061" s="1"/>
  <c r="AF974"/>
  <c r="AF1058" s="1"/>
  <c r="AF1065" s="1"/>
  <c r="L974"/>
  <c r="H974"/>
  <c r="H1058" s="1"/>
  <c r="H1065" s="1"/>
  <c r="W973"/>
  <c r="W1057" s="1"/>
  <c r="W1064" s="1"/>
  <c r="Q973"/>
  <c r="Q1057" s="1"/>
  <c r="Q1064" s="1"/>
  <c r="W972"/>
  <c r="AQ955"/>
  <c r="AN955"/>
  <c r="AK955"/>
  <c r="AH955"/>
  <c r="AE955"/>
  <c r="AB955"/>
  <c r="Y955"/>
  <c r="V955"/>
  <c r="S955"/>
  <c r="P955"/>
  <c r="M955"/>
  <c r="J955"/>
  <c r="F955"/>
  <c r="E955"/>
  <c r="AQ954"/>
  <c r="AN954"/>
  <c r="AK954"/>
  <c r="AH954"/>
  <c r="AE954"/>
  <c r="AB954"/>
  <c r="Y954"/>
  <c r="V954"/>
  <c r="S954"/>
  <c r="P954"/>
  <c r="M954"/>
  <c r="J954"/>
  <c r="F954"/>
  <c r="E954"/>
  <c r="AQ953"/>
  <c r="AN953"/>
  <c r="AK953"/>
  <c r="AH953"/>
  <c r="AE953"/>
  <c r="AB953"/>
  <c r="Y953"/>
  <c r="V953"/>
  <c r="S953"/>
  <c r="P953"/>
  <c r="M953"/>
  <c r="J953"/>
  <c r="F953"/>
  <c r="E953"/>
  <c r="AQ952"/>
  <c r="AN952"/>
  <c r="AK952"/>
  <c r="AH952"/>
  <c r="AE952"/>
  <c r="AB952"/>
  <c r="Y952"/>
  <c r="V952"/>
  <c r="S952"/>
  <c r="P952"/>
  <c r="M952"/>
  <c r="J952"/>
  <c r="F952"/>
  <c r="E952"/>
  <c r="AQ951"/>
  <c r="AN951"/>
  <c r="AK951"/>
  <c r="AH951"/>
  <c r="AE951"/>
  <c r="AB951"/>
  <c r="Y951"/>
  <c r="V951"/>
  <c r="S951"/>
  <c r="P951"/>
  <c r="M951"/>
  <c r="J951"/>
  <c r="F951"/>
  <c r="E951"/>
  <c r="AQ950"/>
  <c r="AN950"/>
  <c r="AK950"/>
  <c r="AH950"/>
  <c r="AE950"/>
  <c r="AB950"/>
  <c r="Y950"/>
  <c r="V950"/>
  <c r="S950"/>
  <c r="P950"/>
  <c r="M950"/>
  <c r="J950"/>
  <c r="F950"/>
  <c r="E950"/>
  <c r="AP949"/>
  <c r="AO949"/>
  <c r="AM949"/>
  <c r="AL949"/>
  <c r="AJ949"/>
  <c r="AI949"/>
  <c r="AG949"/>
  <c r="AF949"/>
  <c r="AD949"/>
  <c r="AC949"/>
  <c r="AA949"/>
  <c r="Z949"/>
  <c r="X949"/>
  <c r="W949"/>
  <c r="U949"/>
  <c r="T949"/>
  <c r="R949"/>
  <c r="Q949"/>
  <c r="O949"/>
  <c r="N949"/>
  <c r="L949"/>
  <c r="K949"/>
  <c r="I949"/>
  <c r="H949"/>
  <c r="AQ948"/>
  <c r="AN948"/>
  <c r="AK948"/>
  <c r="AH948"/>
  <c r="AE948"/>
  <c r="AB948"/>
  <c r="Y948"/>
  <c r="V948"/>
  <c r="S948"/>
  <c r="P948"/>
  <c r="M948"/>
  <c r="J948"/>
  <c r="F948"/>
  <c r="E948"/>
  <c r="AQ947"/>
  <c r="AN947"/>
  <c r="AK947"/>
  <c r="AH947"/>
  <c r="AE947"/>
  <c r="AB947"/>
  <c r="Y947"/>
  <c r="V947"/>
  <c r="S947"/>
  <c r="P947"/>
  <c r="M947"/>
  <c r="J947"/>
  <c r="F947"/>
  <c r="E947"/>
  <c r="AQ946"/>
  <c r="AN946"/>
  <c r="AK946"/>
  <c r="AH946"/>
  <c r="AE946"/>
  <c r="AB946"/>
  <c r="Y946"/>
  <c r="V946"/>
  <c r="S946"/>
  <c r="P946"/>
  <c r="M946"/>
  <c r="J946"/>
  <c r="F946"/>
  <c r="E946"/>
  <c r="AQ945"/>
  <c r="AN945"/>
  <c r="AK945"/>
  <c r="AH945"/>
  <c r="AE945"/>
  <c r="AB945"/>
  <c r="Y945"/>
  <c r="V945"/>
  <c r="S945"/>
  <c r="P945"/>
  <c r="M945"/>
  <c r="J945"/>
  <c r="F945"/>
  <c r="E945"/>
  <c r="AQ944"/>
  <c r="AN944"/>
  <c r="AK944"/>
  <c r="AH944"/>
  <c r="AE944"/>
  <c r="AB944"/>
  <c r="Y944"/>
  <c r="V944"/>
  <c r="S944"/>
  <c r="P944"/>
  <c r="M944"/>
  <c r="J944"/>
  <c r="F944"/>
  <c r="E944"/>
  <c r="AQ943"/>
  <c r="AN943"/>
  <c r="AK943"/>
  <c r="AH943"/>
  <c r="AE943"/>
  <c r="AB943"/>
  <c r="Y943"/>
  <c r="V943"/>
  <c r="S943"/>
  <c r="P943"/>
  <c r="M943"/>
  <c r="J943"/>
  <c r="F943"/>
  <c r="E943"/>
  <c r="AP942"/>
  <c r="AO942"/>
  <c r="AM942"/>
  <c r="AL942"/>
  <c r="AJ942"/>
  <c r="AI942"/>
  <c r="AG942"/>
  <c r="AF942"/>
  <c r="AD942"/>
  <c r="AC942"/>
  <c r="AA942"/>
  <c r="Z942"/>
  <c r="X942"/>
  <c r="W942"/>
  <c r="U942"/>
  <c r="T942"/>
  <c r="R942"/>
  <c r="Q942"/>
  <c r="O942"/>
  <c r="N942"/>
  <c r="L942"/>
  <c r="K942"/>
  <c r="I942"/>
  <c r="H942"/>
  <c r="AQ941"/>
  <c r="AN941"/>
  <c r="AK941"/>
  <c r="AH941"/>
  <c r="AE941"/>
  <c r="AB941"/>
  <c r="Y941"/>
  <c r="V941"/>
  <c r="S941"/>
  <c r="P941"/>
  <c r="M941"/>
  <c r="J941"/>
  <c r="F941"/>
  <c r="E941"/>
  <c r="AQ940"/>
  <c r="AN940"/>
  <c r="AK940"/>
  <c r="AH940"/>
  <c r="AE940"/>
  <c r="AB940"/>
  <c r="Y940"/>
  <c r="V940"/>
  <c r="S940"/>
  <c r="P940"/>
  <c r="M940"/>
  <c r="J940"/>
  <c r="F940"/>
  <c r="E940"/>
  <c r="AQ939"/>
  <c r="AN939"/>
  <c r="AK939"/>
  <c r="AH939"/>
  <c r="AE939"/>
  <c r="AB939"/>
  <c r="Y939"/>
  <c r="V939"/>
  <c r="S939"/>
  <c r="P939"/>
  <c r="M939"/>
  <c r="J939"/>
  <c r="F939"/>
  <c r="E939"/>
  <c r="AQ938"/>
  <c r="AN938"/>
  <c r="AK938"/>
  <c r="AF938"/>
  <c r="AE938"/>
  <c r="AB938"/>
  <c r="Y938"/>
  <c r="V938"/>
  <c r="S938"/>
  <c r="P938"/>
  <c r="M938"/>
  <c r="J938"/>
  <c r="F938"/>
  <c r="AQ937"/>
  <c r="AN937"/>
  <c r="AK937"/>
  <c r="AH937"/>
  <c r="AE937"/>
  <c r="AB937"/>
  <c r="Y937"/>
  <c r="V937"/>
  <c r="S937"/>
  <c r="P937"/>
  <c r="M937"/>
  <c r="J937"/>
  <c r="F937"/>
  <c r="E937"/>
  <c r="AQ936"/>
  <c r="AN936"/>
  <c r="AK936"/>
  <c r="AH936"/>
  <c r="AE936"/>
  <c r="AB936"/>
  <c r="Y936"/>
  <c r="V936"/>
  <c r="S936"/>
  <c r="P936"/>
  <c r="M936"/>
  <c r="J936"/>
  <c r="F936"/>
  <c r="E936"/>
  <c r="AP935"/>
  <c r="AO935"/>
  <c r="AM935"/>
  <c r="AL935"/>
  <c r="AJ935"/>
  <c r="AI935"/>
  <c r="AG935"/>
  <c r="AD935"/>
  <c r="AC935"/>
  <c r="AA935"/>
  <c r="Z935"/>
  <c r="X935"/>
  <c r="W935"/>
  <c r="U935"/>
  <c r="T935"/>
  <c r="R935"/>
  <c r="Q935"/>
  <c r="O935"/>
  <c r="N935"/>
  <c r="L935"/>
  <c r="K935"/>
  <c r="I935"/>
  <c r="H935"/>
  <c r="AQ934"/>
  <c r="AN934"/>
  <c r="AK934"/>
  <c r="AH934"/>
  <c r="AE934"/>
  <c r="AB934"/>
  <c r="Y934"/>
  <c r="V934"/>
  <c r="S934"/>
  <c r="P934"/>
  <c r="M934"/>
  <c r="J934"/>
  <c r="F934"/>
  <c r="E934"/>
  <c r="AQ933"/>
  <c r="AN933"/>
  <c r="AK933"/>
  <c r="AH933"/>
  <c r="AE933"/>
  <c r="AB933"/>
  <c r="Y933"/>
  <c r="V933"/>
  <c r="S933"/>
  <c r="P933"/>
  <c r="M933"/>
  <c r="J933"/>
  <c r="F933"/>
  <c r="E933"/>
  <c r="AQ932"/>
  <c r="AN932"/>
  <c r="AK932"/>
  <c r="AH932"/>
  <c r="AE932"/>
  <c r="AB932"/>
  <c r="Y932"/>
  <c r="V932"/>
  <c r="S932"/>
  <c r="P932"/>
  <c r="M932"/>
  <c r="J932"/>
  <c r="F932"/>
  <c r="E932"/>
  <c r="AQ931"/>
  <c r="AN931"/>
  <c r="AK931"/>
  <c r="AH931"/>
  <c r="AE931"/>
  <c r="AB931"/>
  <c r="Y931"/>
  <c r="V931"/>
  <c r="S931"/>
  <c r="P931"/>
  <c r="M931"/>
  <c r="J931"/>
  <c r="F931"/>
  <c r="E931"/>
  <c r="AQ930"/>
  <c r="AN930"/>
  <c r="AK930"/>
  <c r="AH930"/>
  <c r="AE930"/>
  <c r="AB930"/>
  <c r="Y930"/>
  <c r="V930"/>
  <c r="S930"/>
  <c r="P930"/>
  <c r="M930"/>
  <c r="J930"/>
  <c r="F930"/>
  <c r="E930"/>
  <c r="AQ929"/>
  <c r="AN929"/>
  <c r="AK929"/>
  <c r="AH929"/>
  <c r="AE929"/>
  <c r="AB929"/>
  <c r="Y929"/>
  <c r="V929"/>
  <c r="S929"/>
  <c r="P929"/>
  <c r="M929"/>
  <c r="J929"/>
  <c r="F929"/>
  <c r="E929"/>
  <c r="AP928"/>
  <c r="AO928"/>
  <c r="AM928"/>
  <c r="AL928"/>
  <c r="AJ928"/>
  <c r="AI928"/>
  <c r="AG928"/>
  <c r="AF928"/>
  <c r="AD928"/>
  <c r="AC928"/>
  <c r="AA928"/>
  <c r="Z928"/>
  <c r="X928"/>
  <c r="W928"/>
  <c r="U928"/>
  <c r="T928"/>
  <c r="R928"/>
  <c r="Q928"/>
  <c r="S928" s="1"/>
  <c r="O928"/>
  <c r="N928"/>
  <c r="L928"/>
  <c r="K928"/>
  <c r="I928"/>
  <c r="H928"/>
  <c r="AQ927"/>
  <c r="AN927"/>
  <c r="AK927"/>
  <c r="AH927"/>
  <c r="AE927"/>
  <c r="AB927"/>
  <c r="Y927"/>
  <c r="V927"/>
  <c r="S927"/>
  <c r="P927"/>
  <c r="M927"/>
  <c r="J927"/>
  <c r="F927"/>
  <c r="E927"/>
  <c r="AQ926"/>
  <c r="AN926"/>
  <c r="AK926"/>
  <c r="AH926"/>
  <c r="AE926"/>
  <c r="AB926"/>
  <c r="Y926"/>
  <c r="V926"/>
  <c r="S926"/>
  <c r="P926"/>
  <c r="M926"/>
  <c r="J926"/>
  <c r="F926"/>
  <c r="E926"/>
  <c r="AQ925"/>
  <c r="AN925"/>
  <c r="AK925"/>
  <c r="AH925"/>
  <c r="AE925"/>
  <c r="AB925"/>
  <c r="Y925"/>
  <c r="V925"/>
  <c r="S925"/>
  <c r="P925"/>
  <c r="M925"/>
  <c r="J925"/>
  <c r="F925"/>
  <c r="E925"/>
  <c r="AQ924"/>
  <c r="AN924"/>
  <c r="AK924"/>
  <c r="AH924"/>
  <c r="AE924"/>
  <c r="AB924"/>
  <c r="Y924"/>
  <c r="V924"/>
  <c r="S924"/>
  <c r="P924"/>
  <c r="M924"/>
  <c r="J924"/>
  <c r="F924"/>
  <c r="E924"/>
  <c r="AQ923"/>
  <c r="AN923"/>
  <c r="AK923"/>
  <c r="AH923"/>
  <c r="AE923"/>
  <c r="AB923"/>
  <c r="Y923"/>
  <c r="V923"/>
  <c r="S923"/>
  <c r="P923"/>
  <c r="M923"/>
  <c r="J923"/>
  <c r="F923"/>
  <c r="E923"/>
  <c r="AQ922"/>
  <c r="AN922"/>
  <c r="AK922"/>
  <c r="AH922"/>
  <c r="AE922"/>
  <c r="AB922"/>
  <c r="Y922"/>
  <c r="V922"/>
  <c r="S922"/>
  <c r="P922"/>
  <c r="M922"/>
  <c r="J922"/>
  <c r="F922"/>
  <c r="E922"/>
  <c r="AP921"/>
  <c r="AO921"/>
  <c r="AM921"/>
  <c r="AL921"/>
  <c r="AJ921"/>
  <c r="AI921"/>
  <c r="AG921"/>
  <c r="AF921"/>
  <c r="AD921"/>
  <c r="AC921"/>
  <c r="AA921"/>
  <c r="Z921"/>
  <c r="X921"/>
  <c r="W921"/>
  <c r="U921"/>
  <c r="T921"/>
  <c r="R921"/>
  <c r="Q921"/>
  <c r="O921"/>
  <c r="N921"/>
  <c r="L921"/>
  <c r="K921"/>
  <c r="I921"/>
  <c r="H921"/>
  <c r="AQ920"/>
  <c r="AN920"/>
  <c r="AK920"/>
  <c r="AH920"/>
  <c r="AE920"/>
  <c r="AB920"/>
  <c r="Y920"/>
  <c r="V920"/>
  <c r="S920"/>
  <c r="P920"/>
  <c r="M920"/>
  <c r="J920"/>
  <c r="F920"/>
  <c r="E920"/>
  <c r="AQ919"/>
  <c r="AN919"/>
  <c r="AK919"/>
  <c r="AH919"/>
  <c r="AE919"/>
  <c r="AB919"/>
  <c r="Y919"/>
  <c r="V919"/>
  <c r="S919"/>
  <c r="P919"/>
  <c r="M919"/>
  <c r="J919"/>
  <c r="F919"/>
  <c r="E919"/>
  <c r="AQ918"/>
  <c r="AN918"/>
  <c r="AK918"/>
  <c r="AH918"/>
  <c r="AE918"/>
  <c r="AB918"/>
  <c r="Y918"/>
  <c r="V918"/>
  <c r="S918"/>
  <c r="P918"/>
  <c r="M918"/>
  <c r="J918"/>
  <c r="F918"/>
  <c r="E918"/>
  <c r="AQ917"/>
  <c r="AN917"/>
  <c r="AK917"/>
  <c r="AH917"/>
  <c r="AE917"/>
  <c r="AB917"/>
  <c r="Y917"/>
  <c r="V917"/>
  <c r="S917"/>
  <c r="P917"/>
  <c r="M917"/>
  <c r="J917"/>
  <c r="F917"/>
  <c r="E917"/>
  <c r="AQ916"/>
  <c r="AN916"/>
  <c r="AK916"/>
  <c r="AH916"/>
  <c r="AE916"/>
  <c r="AB916"/>
  <c r="Y916"/>
  <c r="V916"/>
  <c r="S916"/>
  <c r="P916"/>
  <c r="M916"/>
  <c r="J916"/>
  <c r="F916"/>
  <c r="E916"/>
  <c r="AQ915"/>
  <c r="AN915"/>
  <c r="AK915"/>
  <c r="AH915"/>
  <c r="AE915"/>
  <c r="AB915"/>
  <c r="Y915"/>
  <c r="V915"/>
  <c r="S915"/>
  <c r="P915"/>
  <c r="M915"/>
  <c r="J915"/>
  <c r="F915"/>
  <c r="E915"/>
  <c r="AP914"/>
  <c r="AO914"/>
  <c r="AM914"/>
  <c r="AL914"/>
  <c r="AJ914"/>
  <c r="AI914"/>
  <c r="AG914"/>
  <c r="AF914"/>
  <c r="AD914"/>
  <c r="AC914"/>
  <c r="AA914"/>
  <c r="Z914"/>
  <c r="X914"/>
  <c r="W914"/>
  <c r="U914"/>
  <c r="T914"/>
  <c r="R914"/>
  <c r="Q914"/>
  <c r="O914"/>
  <c r="N914"/>
  <c r="L914"/>
  <c r="K914"/>
  <c r="I914"/>
  <c r="H914"/>
  <c r="AQ913"/>
  <c r="AN913"/>
  <c r="AK913"/>
  <c r="AH913"/>
  <c r="AE913"/>
  <c r="AB913"/>
  <c r="Y913"/>
  <c r="V913"/>
  <c r="S913"/>
  <c r="P913"/>
  <c r="M913"/>
  <c r="J913"/>
  <c r="F913"/>
  <c r="E913"/>
  <c r="AQ912"/>
  <c r="AN912"/>
  <c r="AK912"/>
  <c r="AH912"/>
  <c r="AE912"/>
  <c r="AB912"/>
  <c r="Y912"/>
  <c r="V912"/>
  <c r="S912"/>
  <c r="P912"/>
  <c r="M912"/>
  <c r="J912"/>
  <c r="F912"/>
  <c r="E912"/>
  <c r="AQ911"/>
  <c r="AN911"/>
  <c r="AK911"/>
  <c r="AH911"/>
  <c r="AE911"/>
  <c r="AB911"/>
  <c r="Y911"/>
  <c r="V911"/>
  <c r="S911"/>
  <c r="P911"/>
  <c r="M911"/>
  <c r="J911"/>
  <c r="F911"/>
  <c r="E911"/>
  <c r="AQ910"/>
  <c r="AN910"/>
  <c r="AK910"/>
  <c r="AH910"/>
  <c r="AE910"/>
  <c r="AB910"/>
  <c r="Y910"/>
  <c r="V910"/>
  <c r="S910"/>
  <c r="P910"/>
  <c r="M910"/>
  <c r="J910"/>
  <c r="F910"/>
  <c r="E910"/>
  <c r="AQ909"/>
  <c r="AN909"/>
  <c r="AK909"/>
  <c r="AH909"/>
  <c r="AE909"/>
  <c r="AB909"/>
  <c r="Y909"/>
  <c r="V909"/>
  <c r="S909"/>
  <c r="P909"/>
  <c r="M909"/>
  <c r="J909"/>
  <c r="F909"/>
  <c r="E909"/>
  <c r="AQ908"/>
  <c r="AN908"/>
  <c r="AK908"/>
  <c r="AH908"/>
  <c r="AE908"/>
  <c r="AB908"/>
  <c r="Y908"/>
  <c r="V908"/>
  <c r="S908"/>
  <c r="P908"/>
  <c r="M908"/>
  <c r="J908"/>
  <c r="F908"/>
  <c r="E908"/>
  <c r="AP907"/>
  <c r="AO907"/>
  <c r="AM907"/>
  <c r="AL907"/>
  <c r="AJ907"/>
  <c r="AI907"/>
  <c r="AG907"/>
  <c r="AF907"/>
  <c r="AD907"/>
  <c r="AC907"/>
  <c r="AA907"/>
  <c r="Z907"/>
  <c r="X907"/>
  <c r="W907"/>
  <c r="U907"/>
  <c r="T907"/>
  <c r="R907"/>
  <c r="Q907"/>
  <c r="O907"/>
  <c r="N907"/>
  <c r="L907"/>
  <c r="K907"/>
  <c r="I907"/>
  <c r="H907"/>
  <c r="AP906"/>
  <c r="AO906"/>
  <c r="AM906"/>
  <c r="AL906"/>
  <c r="AJ906"/>
  <c r="AI906"/>
  <c r="AG906"/>
  <c r="AF906"/>
  <c r="AD906"/>
  <c r="AC906"/>
  <c r="AA906"/>
  <c r="Z906"/>
  <c r="X906"/>
  <c r="W906"/>
  <c r="U906"/>
  <c r="T906"/>
  <c r="R906"/>
  <c r="Q906"/>
  <c r="O906"/>
  <c r="N906"/>
  <c r="L906"/>
  <c r="K906"/>
  <c r="I906"/>
  <c r="H906"/>
  <c r="AP905"/>
  <c r="AO905"/>
  <c r="AM905"/>
  <c r="AL905"/>
  <c r="AJ905"/>
  <c r="AI905"/>
  <c r="AG905"/>
  <c r="AF905"/>
  <c r="AD905"/>
  <c r="AC905"/>
  <c r="AA905"/>
  <c r="Z905"/>
  <c r="X905"/>
  <c r="W905"/>
  <c r="U905"/>
  <c r="T905"/>
  <c r="R905"/>
  <c r="Q905"/>
  <c r="O905"/>
  <c r="N905"/>
  <c r="L905"/>
  <c r="K905"/>
  <c r="I905"/>
  <c r="H905"/>
  <c r="AP904"/>
  <c r="AO904"/>
  <c r="AM904"/>
  <c r="AL904"/>
  <c r="AJ904"/>
  <c r="AI904"/>
  <c r="AG904"/>
  <c r="AF904"/>
  <c r="AD904"/>
  <c r="AC904"/>
  <c r="AA904"/>
  <c r="Z904"/>
  <c r="X904"/>
  <c r="W904"/>
  <c r="U904"/>
  <c r="T904"/>
  <c r="R904"/>
  <c r="Q904"/>
  <c r="O904"/>
  <c r="N904"/>
  <c r="L904"/>
  <c r="K904"/>
  <c r="I904"/>
  <c r="H904"/>
  <c r="AP903"/>
  <c r="AO903"/>
  <c r="AM903"/>
  <c r="AL903"/>
  <c r="AJ903"/>
  <c r="AI903"/>
  <c r="AG903"/>
  <c r="AF903"/>
  <c r="AD903"/>
  <c r="AC903"/>
  <c r="AA903"/>
  <c r="AB903" s="1"/>
  <c r="X903"/>
  <c r="Y903" s="1"/>
  <c r="U903"/>
  <c r="T903"/>
  <c r="R903"/>
  <c r="S903" s="1"/>
  <c r="O903"/>
  <c r="N903"/>
  <c r="L903"/>
  <c r="K903"/>
  <c r="I903"/>
  <c r="H903"/>
  <c r="AP902"/>
  <c r="AO902"/>
  <c r="AM902"/>
  <c r="AL902"/>
  <c r="AJ902"/>
  <c r="AI902"/>
  <c r="AG902"/>
  <c r="AF902"/>
  <c r="AD902"/>
  <c r="AC902"/>
  <c r="AA902"/>
  <c r="Z902"/>
  <c r="X902"/>
  <c r="W902"/>
  <c r="U902"/>
  <c r="T902"/>
  <c r="R902"/>
  <c r="Q902"/>
  <c r="O902"/>
  <c r="N902"/>
  <c r="L902"/>
  <c r="K902"/>
  <c r="I902"/>
  <c r="H902"/>
  <c r="AP901"/>
  <c r="AP796" s="1"/>
  <c r="AO901"/>
  <c r="AM901"/>
  <c r="AL901"/>
  <c r="AJ901"/>
  <c r="AI901"/>
  <c r="AG901"/>
  <c r="AF901"/>
  <c r="AD901"/>
  <c r="AC901"/>
  <c r="AA901"/>
  <c r="Z901"/>
  <c r="X901"/>
  <c r="W901"/>
  <c r="U901"/>
  <c r="T901"/>
  <c r="R901"/>
  <c r="Q901"/>
  <c r="O901"/>
  <c r="N901"/>
  <c r="L901"/>
  <c r="K901"/>
  <c r="I901"/>
  <c r="H901"/>
  <c r="AQ899"/>
  <c r="AN899"/>
  <c r="AK899"/>
  <c r="AH899"/>
  <c r="AE899"/>
  <c r="AB899"/>
  <c r="Y899"/>
  <c r="V899"/>
  <c r="S899"/>
  <c r="P899"/>
  <c r="M899"/>
  <c r="J899"/>
  <c r="F899"/>
  <c r="E899"/>
  <c r="AQ898"/>
  <c r="AN898"/>
  <c r="AK898"/>
  <c r="AH898"/>
  <c r="AE898"/>
  <c r="AB898"/>
  <c r="Y898"/>
  <c r="V898"/>
  <c r="S898"/>
  <c r="P898"/>
  <c r="M898"/>
  <c r="J898"/>
  <c r="F898"/>
  <c r="E898"/>
  <c r="AQ897"/>
  <c r="AN897"/>
  <c r="AK897"/>
  <c r="AH897"/>
  <c r="AE897"/>
  <c r="AB897"/>
  <c r="Y897"/>
  <c r="V897"/>
  <c r="S897"/>
  <c r="P897"/>
  <c r="M897"/>
  <c r="J897"/>
  <c r="F897"/>
  <c r="E897"/>
  <c r="AQ896"/>
  <c r="AN896"/>
  <c r="AK896"/>
  <c r="AH896"/>
  <c r="AC896"/>
  <c r="AE896" s="1"/>
  <c r="AB896"/>
  <c r="Y896"/>
  <c r="V896"/>
  <c r="S896"/>
  <c r="P896"/>
  <c r="M896"/>
  <c r="J896"/>
  <c r="F896"/>
  <c r="AQ895"/>
  <c r="AN895"/>
  <c r="AK895"/>
  <c r="AH895"/>
  <c r="AE895"/>
  <c r="AB895"/>
  <c r="Y895"/>
  <c r="V895"/>
  <c r="S895"/>
  <c r="P895"/>
  <c r="M895"/>
  <c r="J895"/>
  <c r="F895"/>
  <c r="E895"/>
  <c r="AQ894"/>
  <c r="AN894"/>
  <c r="AK894"/>
  <c r="AH894"/>
  <c r="AE894"/>
  <c r="AB894"/>
  <c r="Y894"/>
  <c r="V894"/>
  <c r="S894"/>
  <c r="P894"/>
  <c r="M894"/>
  <c r="J894"/>
  <c r="F894"/>
  <c r="E894"/>
  <c r="AP893"/>
  <c r="AO893"/>
  <c r="AM893"/>
  <c r="AL893"/>
  <c r="AJ893"/>
  <c r="AI893"/>
  <c r="AG893"/>
  <c r="AF893"/>
  <c r="AD893"/>
  <c r="AA893"/>
  <c r="Z893"/>
  <c r="X893"/>
  <c r="W893"/>
  <c r="U893"/>
  <c r="T893"/>
  <c r="R893"/>
  <c r="Q893"/>
  <c r="O893"/>
  <c r="N893"/>
  <c r="L893"/>
  <c r="K893"/>
  <c r="I893"/>
  <c r="H893"/>
  <c r="AQ892"/>
  <c r="AN892"/>
  <c r="AK892"/>
  <c r="AH892"/>
  <c r="AE892"/>
  <c r="AB892"/>
  <c r="Y892"/>
  <c r="V892"/>
  <c r="S892"/>
  <c r="P892"/>
  <c r="M892"/>
  <c r="J892"/>
  <c r="F892"/>
  <c r="E892"/>
  <c r="AQ891"/>
  <c r="AN891"/>
  <c r="AK891"/>
  <c r="AH891"/>
  <c r="AE891"/>
  <c r="AB891"/>
  <c r="Y891"/>
  <c r="V891"/>
  <c r="S891"/>
  <c r="P891"/>
  <c r="M891"/>
  <c r="J891"/>
  <c r="F891"/>
  <c r="E891"/>
  <c r="AQ890"/>
  <c r="AN890"/>
  <c r="AK890"/>
  <c r="AH890"/>
  <c r="AE890"/>
  <c r="AB890"/>
  <c r="Y890"/>
  <c r="V890"/>
  <c r="S890"/>
  <c r="P890"/>
  <c r="M890"/>
  <c r="J890"/>
  <c r="F890"/>
  <c r="E890"/>
  <c r="AQ889"/>
  <c r="AN889"/>
  <c r="AK889"/>
  <c r="AH889"/>
  <c r="AE889"/>
  <c r="AB889"/>
  <c r="Y889"/>
  <c r="V889"/>
  <c r="S889"/>
  <c r="P889"/>
  <c r="M889"/>
  <c r="J889"/>
  <c r="F889"/>
  <c r="E889"/>
  <c r="AQ888"/>
  <c r="AN888"/>
  <c r="AK888"/>
  <c r="AH888"/>
  <c r="AE888"/>
  <c r="AB888"/>
  <c r="Y888"/>
  <c r="V888"/>
  <c r="S888"/>
  <c r="P888"/>
  <c r="M888"/>
  <c r="J888"/>
  <c r="F888"/>
  <c r="E888"/>
  <c r="AQ887"/>
  <c r="AN887"/>
  <c r="AK887"/>
  <c r="AH887"/>
  <c r="AE887"/>
  <c r="AB887"/>
  <c r="Y887"/>
  <c r="V887"/>
  <c r="S887"/>
  <c r="P887"/>
  <c r="M887"/>
  <c r="J887"/>
  <c r="F887"/>
  <c r="E887"/>
  <c r="AP886"/>
  <c r="AO886"/>
  <c r="AM886"/>
  <c r="AL886"/>
  <c r="AJ886"/>
  <c r="AI886"/>
  <c r="AG886"/>
  <c r="AF886"/>
  <c r="AD886"/>
  <c r="AC886"/>
  <c r="AA886"/>
  <c r="Z886"/>
  <c r="X886"/>
  <c r="W886"/>
  <c r="U886"/>
  <c r="T886"/>
  <c r="R886"/>
  <c r="Q886"/>
  <c r="O886"/>
  <c r="N886"/>
  <c r="L886"/>
  <c r="K886"/>
  <c r="I886"/>
  <c r="H886"/>
  <c r="AQ885"/>
  <c r="AN885"/>
  <c r="AK885"/>
  <c r="AH885"/>
  <c r="AE885"/>
  <c r="AB885"/>
  <c r="Y885"/>
  <c r="V885"/>
  <c r="S885"/>
  <c r="P885"/>
  <c r="M885"/>
  <c r="J885"/>
  <c r="F885"/>
  <c r="E885"/>
  <c r="AQ884"/>
  <c r="AN884"/>
  <c r="AK884"/>
  <c r="AH884"/>
  <c r="AE884"/>
  <c r="AB884"/>
  <c r="Y884"/>
  <c r="V884"/>
  <c r="S884"/>
  <c r="P884"/>
  <c r="M884"/>
  <c r="J884"/>
  <c r="F884"/>
  <c r="E884"/>
  <c r="AQ883"/>
  <c r="AN883"/>
  <c r="AK883"/>
  <c r="AH883"/>
  <c r="AE883"/>
  <c r="AB883"/>
  <c r="Y883"/>
  <c r="V883"/>
  <c r="S883"/>
  <c r="P883"/>
  <c r="M883"/>
  <c r="J883"/>
  <c r="F883"/>
  <c r="E883"/>
  <c r="AQ882"/>
  <c r="AN882"/>
  <c r="AK882"/>
  <c r="AH882"/>
  <c r="AC882"/>
  <c r="AB882"/>
  <c r="Y882"/>
  <c r="V882"/>
  <c r="S882"/>
  <c r="P882"/>
  <c r="M882"/>
  <c r="J882"/>
  <c r="F882"/>
  <c r="AQ881"/>
  <c r="AN881"/>
  <c r="AK881"/>
  <c r="AH881"/>
  <c r="AE881"/>
  <c r="AB881"/>
  <c r="Y881"/>
  <c r="V881"/>
  <c r="S881"/>
  <c r="P881"/>
  <c r="M881"/>
  <c r="J881"/>
  <c r="F881"/>
  <c r="E881"/>
  <c r="AQ880"/>
  <c r="AN880"/>
  <c r="AK880"/>
  <c r="AH880"/>
  <c r="AE880"/>
  <c r="AB880"/>
  <c r="Y880"/>
  <c r="V880"/>
  <c r="S880"/>
  <c r="P880"/>
  <c r="M880"/>
  <c r="J880"/>
  <c r="F880"/>
  <c r="E880"/>
  <c r="AP879"/>
  <c r="AO879"/>
  <c r="AM879"/>
  <c r="AL879"/>
  <c r="AJ879"/>
  <c r="AI879"/>
  <c r="AG879"/>
  <c r="AF879"/>
  <c r="AD879"/>
  <c r="AA879"/>
  <c r="Z879"/>
  <c r="X879"/>
  <c r="W879"/>
  <c r="U879"/>
  <c r="T879"/>
  <c r="R879"/>
  <c r="Q879"/>
  <c r="O879"/>
  <c r="N879"/>
  <c r="L879"/>
  <c r="K879"/>
  <c r="I879"/>
  <c r="H879"/>
  <c r="AQ878"/>
  <c r="AN878"/>
  <c r="AK878"/>
  <c r="AH878"/>
  <c r="AE878"/>
  <c r="AB878"/>
  <c r="Y878"/>
  <c r="V878"/>
  <c r="S878"/>
  <c r="P878"/>
  <c r="M878"/>
  <c r="J878"/>
  <c r="F878"/>
  <c r="E878"/>
  <c r="AQ877"/>
  <c r="AN877"/>
  <c r="AK877"/>
  <c r="AH877"/>
  <c r="AE877"/>
  <c r="AB877"/>
  <c r="Y877"/>
  <c r="V877"/>
  <c r="S877"/>
  <c r="P877"/>
  <c r="M877"/>
  <c r="J877"/>
  <c r="F877"/>
  <c r="E877"/>
  <c r="AQ876"/>
  <c r="AN876"/>
  <c r="AK876"/>
  <c r="AH876"/>
  <c r="AE876"/>
  <c r="AB876"/>
  <c r="Y876"/>
  <c r="V876"/>
  <c r="S876"/>
  <c r="P876"/>
  <c r="M876"/>
  <c r="J876"/>
  <c r="F876"/>
  <c r="E876"/>
  <c r="AQ875"/>
  <c r="AN875"/>
  <c r="AK875"/>
  <c r="AH875"/>
  <c r="AE875"/>
  <c r="AB875"/>
  <c r="Y875"/>
  <c r="V875"/>
  <c r="S875"/>
  <c r="P875"/>
  <c r="M875"/>
  <c r="J875"/>
  <c r="F875"/>
  <c r="E875"/>
  <c r="AQ874"/>
  <c r="AN874"/>
  <c r="AK874"/>
  <c r="AH874"/>
  <c r="AE874"/>
  <c r="AB874"/>
  <c r="Y874"/>
  <c r="V874"/>
  <c r="S874"/>
  <c r="P874"/>
  <c r="M874"/>
  <c r="J874"/>
  <c r="F874"/>
  <c r="E874"/>
  <c r="AQ873"/>
  <c r="AN873"/>
  <c r="AK873"/>
  <c r="AH873"/>
  <c r="AE873"/>
  <c r="AB873"/>
  <c r="Y873"/>
  <c r="V873"/>
  <c r="S873"/>
  <c r="P873"/>
  <c r="M873"/>
  <c r="J873"/>
  <c r="F873"/>
  <c r="E873"/>
  <c r="AP872"/>
  <c r="AO872"/>
  <c r="AM872"/>
  <c r="AL872"/>
  <c r="AJ872"/>
  <c r="AI872"/>
  <c r="AG872"/>
  <c r="AF872"/>
  <c r="AD872"/>
  <c r="AC872"/>
  <c r="AA872"/>
  <c r="Z872"/>
  <c r="X872"/>
  <c r="W872"/>
  <c r="U872"/>
  <c r="T872"/>
  <c r="R872"/>
  <c r="Q872"/>
  <c r="O872"/>
  <c r="N872"/>
  <c r="L872"/>
  <c r="K872"/>
  <c r="I872"/>
  <c r="H872"/>
  <c r="AQ871"/>
  <c r="AN871"/>
  <c r="AK871"/>
  <c r="AH871"/>
  <c r="AE871"/>
  <c r="AB871"/>
  <c r="Y871"/>
  <c r="V871"/>
  <c r="S871"/>
  <c r="P871"/>
  <c r="M871"/>
  <c r="J871"/>
  <c r="F871"/>
  <c r="E871"/>
  <c r="AQ870"/>
  <c r="AN870"/>
  <c r="AK870"/>
  <c r="AH870"/>
  <c r="AE870"/>
  <c r="AB870"/>
  <c r="Y870"/>
  <c r="V870"/>
  <c r="S870"/>
  <c r="P870"/>
  <c r="M870"/>
  <c r="J870"/>
  <c r="F870"/>
  <c r="E870"/>
  <c r="AQ869"/>
  <c r="AN869"/>
  <c r="AK869"/>
  <c r="AH869"/>
  <c r="AE869"/>
  <c r="AB869"/>
  <c r="Y869"/>
  <c r="V869"/>
  <c r="S869"/>
  <c r="P869"/>
  <c r="M869"/>
  <c r="J869"/>
  <c r="F869"/>
  <c r="E869"/>
  <c r="AQ868"/>
  <c r="AN868"/>
  <c r="AK868"/>
  <c r="AH868"/>
  <c r="AE868"/>
  <c r="Z868"/>
  <c r="Y868"/>
  <c r="V868"/>
  <c r="S868"/>
  <c r="P868"/>
  <c r="M868"/>
  <c r="J868"/>
  <c r="F868"/>
  <c r="AQ867"/>
  <c r="AN867"/>
  <c r="AK867"/>
  <c r="AH867"/>
  <c r="AE867"/>
  <c r="Z867"/>
  <c r="Z860" s="1"/>
  <c r="Y867"/>
  <c r="V867"/>
  <c r="S867"/>
  <c r="P867"/>
  <c r="M867"/>
  <c r="J867"/>
  <c r="F867"/>
  <c r="AQ866"/>
  <c r="AN866"/>
  <c r="AK866"/>
  <c r="AH866"/>
  <c r="AE866"/>
  <c r="AB866"/>
  <c r="Y866"/>
  <c r="V866"/>
  <c r="S866"/>
  <c r="P866"/>
  <c r="M866"/>
  <c r="J866"/>
  <c r="F866"/>
  <c r="E866"/>
  <c r="AP865"/>
  <c r="AO865"/>
  <c r="AM865"/>
  <c r="AL865"/>
  <c r="AJ865"/>
  <c r="AI865"/>
  <c r="AG865"/>
  <c r="AF865"/>
  <c r="AD865"/>
  <c r="AC865"/>
  <c r="AA865"/>
  <c r="X865"/>
  <c r="W865"/>
  <c r="U865"/>
  <c r="T865"/>
  <c r="R865"/>
  <c r="Q865"/>
  <c r="O865"/>
  <c r="N865"/>
  <c r="L865"/>
  <c r="K865"/>
  <c r="I865"/>
  <c r="H865"/>
  <c r="AP864"/>
  <c r="AO864"/>
  <c r="AM864"/>
  <c r="AL864"/>
  <c r="AJ864"/>
  <c r="AI864"/>
  <c r="AG864"/>
  <c r="AF864"/>
  <c r="AD864"/>
  <c r="AC864"/>
  <c r="AA864"/>
  <c r="Z864"/>
  <c r="X864"/>
  <c r="W864"/>
  <c r="U864"/>
  <c r="T864"/>
  <c r="R864"/>
  <c r="Q864"/>
  <c r="O864"/>
  <c r="N864"/>
  <c r="L864"/>
  <c r="K864"/>
  <c r="I864"/>
  <c r="H864"/>
  <c r="AP863"/>
  <c r="AO863"/>
  <c r="AM863"/>
  <c r="AL863"/>
  <c r="AJ863"/>
  <c r="AI863"/>
  <c r="AG863"/>
  <c r="AF863"/>
  <c r="AD863"/>
  <c r="AC863"/>
  <c r="AA863"/>
  <c r="Z863"/>
  <c r="X863"/>
  <c r="W863"/>
  <c r="U863"/>
  <c r="T863"/>
  <c r="R863"/>
  <c r="Q863"/>
  <c r="O863"/>
  <c r="N863"/>
  <c r="L863"/>
  <c r="K863"/>
  <c r="I863"/>
  <c r="H863"/>
  <c r="AP862"/>
  <c r="AO862"/>
  <c r="AM862"/>
  <c r="AL862"/>
  <c r="AJ862"/>
  <c r="AI862"/>
  <c r="AG862"/>
  <c r="AG799" s="1"/>
  <c r="AF862"/>
  <c r="AD862"/>
  <c r="AC862"/>
  <c r="AA862"/>
  <c r="Z862"/>
  <c r="X862"/>
  <c r="W862"/>
  <c r="U862"/>
  <c r="T862"/>
  <c r="R862"/>
  <c r="Q862"/>
  <c r="O862"/>
  <c r="N862"/>
  <c r="L862"/>
  <c r="K862"/>
  <c r="I862"/>
  <c r="H862"/>
  <c r="AP861"/>
  <c r="AO861"/>
  <c r="AM861"/>
  <c r="AL861"/>
  <c r="AJ861"/>
  <c r="AI861"/>
  <c r="AG861"/>
  <c r="AF861"/>
  <c r="AD861"/>
  <c r="AA861"/>
  <c r="Z861"/>
  <c r="X861"/>
  <c r="X798" s="1"/>
  <c r="X959" s="1"/>
  <c r="W861"/>
  <c r="U861"/>
  <c r="T861"/>
  <c r="R861"/>
  <c r="Q861"/>
  <c r="Q798" s="1"/>
  <c r="Q959" s="1"/>
  <c r="Q966" s="1"/>
  <c r="O861"/>
  <c r="N861"/>
  <c r="N798" s="1"/>
  <c r="N959" s="1"/>
  <c r="N966" s="1"/>
  <c r="L861"/>
  <c r="K861"/>
  <c r="I861"/>
  <c r="H861"/>
  <c r="AP860"/>
  <c r="AO860"/>
  <c r="AM860"/>
  <c r="AL860"/>
  <c r="AJ860"/>
  <c r="AI860"/>
  <c r="AG860"/>
  <c r="AG797" s="1"/>
  <c r="AF860"/>
  <c r="AF797" s="1"/>
  <c r="AF958" s="1"/>
  <c r="AF965" s="1"/>
  <c r="AD860"/>
  <c r="AC860"/>
  <c r="AC797" s="1"/>
  <c r="AC958" s="1"/>
  <c r="AC965" s="1"/>
  <c r="AA860"/>
  <c r="X860"/>
  <c r="W860"/>
  <c r="U860"/>
  <c r="T860"/>
  <c r="R860"/>
  <c r="Q860"/>
  <c r="O860"/>
  <c r="N860"/>
  <c r="L860"/>
  <c r="K860"/>
  <c r="I860"/>
  <c r="H860"/>
  <c r="AP859"/>
  <c r="AO859"/>
  <c r="AM859"/>
  <c r="AL859"/>
  <c r="AJ859"/>
  <c r="AI859"/>
  <c r="AG859"/>
  <c r="AF859"/>
  <c r="AD859"/>
  <c r="AC859"/>
  <c r="AA859"/>
  <c r="Z859"/>
  <c r="X859"/>
  <c r="W859"/>
  <c r="U859"/>
  <c r="T859"/>
  <c r="R859"/>
  <c r="Q859"/>
  <c r="O859"/>
  <c r="N859"/>
  <c r="L859"/>
  <c r="K859"/>
  <c r="I859"/>
  <c r="H859"/>
  <c r="AQ857"/>
  <c r="AN857"/>
  <c r="AK857"/>
  <c r="AH857"/>
  <c r="AE857"/>
  <c r="AB857"/>
  <c r="Y857"/>
  <c r="V857"/>
  <c r="S857"/>
  <c r="P857"/>
  <c r="M857"/>
  <c r="J857"/>
  <c r="F857"/>
  <c r="E857"/>
  <c r="AQ856"/>
  <c r="AN856"/>
  <c r="AK856"/>
  <c r="AH856"/>
  <c r="AE856"/>
  <c r="AB856"/>
  <c r="Y856"/>
  <c r="V856"/>
  <c r="S856"/>
  <c r="P856"/>
  <c r="M856"/>
  <c r="J856"/>
  <c r="F856"/>
  <c r="E856"/>
  <c r="AQ855"/>
  <c r="AN855"/>
  <c r="AK855"/>
  <c r="AH855"/>
  <c r="AE855"/>
  <c r="AB855"/>
  <c r="Y855"/>
  <c r="V855"/>
  <c r="S855"/>
  <c r="P855"/>
  <c r="M855"/>
  <c r="J855"/>
  <c r="F855"/>
  <c r="E855"/>
  <c r="AQ854"/>
  <c r="AN854"/>
  <c r="AK854"/>
  <c r="AH854"/>
  <c r="AE854"/>
  <c r="AB854"/>
  <c r="Y854"/>
  <c r="V854"/>
  <c r="S854"/>
  <c r="P854"/>
  <c r="M854"/>
  <c r="J854"/>
  <c r="F854"/>
  <c r="E854"/>
  <c r="AQ853"/>
  <c r="AN853"/>
  <c r="AK853"/>
  <c r="AH853"/>
  <c r="AE853"/>
  <c r="AB853"/>
  <c r="Y853"/>
  <c r="V853"/>
  <c r="S853"/>
  <c r="P853"/>
  <c r="M853"/>
  <c r="J853"/>
  <c r="F853"/>
  <c r="E853"/>
  <c r="AQ852"/>
  <c r="AN852"/>
  <c r="AK852"/>
  <c r="AH852"/>
  <c r="AE852"/>
  <c r="AB852"/>
  <c r="Y852"/>
  <c r="V852"/>
  <c r="S852"/>
  <c r="P852"/>
  <c r="M852"/>
  <c r="J852"/>
  <c r="F852"/>
  <c r="E852"/>
  <c r="AP851"/>
  <c r="AO851"/>
  <c r="AM851"/>
  <c r="AL851"/>
  <c r="AJ851"/>
  <c r="AI851"/>
  <c r="AG851"/>
  <c r="AF851"/>
  <c r="AD851"/>
  <c r="AC851"/>
  <c r="AA851"/>
  <c r="Z851"/>
  <c r="X851"/>
  <c r="W851"/>
  <c r="U851"/>
  <c r="T851"/>
  <c r="R851"/>
  <c r="Q851"/>
  <c r="O851"/>
  <c r="N851"/>
  <c r="L851"/>
  <c r="K851"/>
  <c r="I851"/>
  <c r="H851"/>
  <c r="AQ850"/>
  <c r="AN850"/>
  <c r="AK850"/>
  <c r="AH850"/>
  <c r="AE850"/>
  <c r="AB850"/>
  <c r="Y850"/>
  <c r="V850"/>
  <c r="S850"/>
  <c r="P850"/>
  <c r="M850"/>
  <c r="J850"/>
  <c r="F850"/>
  <c r="E850"/>
  <c r="AQ849"/>
  <c r="AN849"/>
  <c r="AK849"/>
  <c r="AH849"/>
  <c r="AE849"/>
  <c r="AB849"/>
  <c r="Y849"/>
  <c r="V849"/>
  <c r="S849"/>
  <c r="P849"/>
  <c r="M849"/>
  <c r="J849"/>
  <c r="F849"/>
  <c r="E849"/>
  <c r="AQ848"/>
  <c r="AN848"/>
  <c r="AK848"/>
  <c r="AH848"/>
  <c r="AE848"/>
  <c r="AB848"/>
  <c r="Y848"/>
  <c r="V848"/>
  <c r="S848"/>
  <c r="P848"/>
  <c r="M848"/>
  <c r="J848"/>
  <c r="F848"/>
  <c r="E848"/>
  <c r="AQ847"/>
  <c r="AN847"/>
  <c r="AK847"/>
  <c r="AH847"/>
  <c r="AE847"/>
  <c r="AB847"/>
  <c r="Y847"/>
  <c r="V847"/>
  <c r="S847"/>
  <c r="P847"/>
  <c r="M847"/>
  <c r="J847"/>
  <c r="F847"/>
  <c r="E847"/>
  <c r="AQ846"/>
  <c r="AN846"/>
  <c r="AK846"/>
  <c r="AH846"/>
  <c r="AE846"/>
  <c r="AB846"/>
  <c r="Y846"/>
  <c r="V846"/>
  <c r="S846"/>
  <c r="P846"/>
  <c r="M846"/>
  <c r="J846"/>
  <c r="F846"/>
  <c r="E846"/>
  <c r="AQ845"/>
  <c r="AN845"/>
  <c r="AK845"/>
  <c r="AH845"/>
  <c r="AE845"/>
  <c r="AB845"/>
  <c r="Y845"/>
  <c r="V845"/>
  <c r="S845"/>
  <c r="P845"/>
  <c r="M845"/>
  <c r="J845"/>
  <c r="F845"/>
  <c r="E845"/>
  <c r="AP844"/>
  <c r="AO844"/>
  <c r="AM844"/>
  <c r="AL844"/>
  <c r="AJ844"/>
  <c r="AI844"/>
  <c r="AG844"/>
  <c r="AF844"/>
  <c r="AD844"/>
  <c r="AC844"/>
  <c r="AA844"/>
  <c r="Z844"/>
  <c r="X844"/>
  <c r="W844"/>
  <c r="U844"/>
  <c r="T844"/>
  <c r="R844"/>
  <c r="Q844"/>
  <c r="O844"/>
  <c r="N844"/>
  <c r="L844"/>
  <c r="K844"/>
  <c r="I844"/>
  <c r="H844"/>
  <c r="AQ843"/>
  <c r="AN843"/>
  <c r="AK843"/>
  <c r="AH843"/>
  <c r="AE843"/>
  <c r="AB843"/>
  <c r="Y843"/>
  <c r="V843"/>
  <c r="S843"/>
  <c r="P843"/>
  <c r="M843"/>
  <c r="J843"/>
  <c r="F843"/>
  <c r="E843"/>
  <c r="AQ842"/>
  <c r="AN842"/>
  <c r="AK842"/>
  <c r="AH842"/>
  <c r="AE842"/>
  <c r="AB842"/>
  <c r="Y842"/>
  <c r="V842"/>
  <c r="S842"/>
  <c r="P842"/>
  <c r="M842"/>
  <c r="J842"/>
  <c r="F842"/>
  <c r="E842"/>
  <c r="AQ841"/>
  <c r="AN841"/>
  <c r="AK841"/>
  <c r="AH841"/>
  <c r="AE841"/>
  <c r="AB841"/>
  <c r="Y841"/>
  <c r="V841"/>
  <c r="S841"/>
  <c r="P841"/>
  <c r="M841"/>
  <c r="J841"/>
  <c r="F841"/>
  <c r="E841"/>
  <c r="AQ840"/>
  <c r="AN840"/>
  <c r="AK840"/>
  <c r="AH840"/>
  <c r="AE840"/>
  <c r="Z840"/>
  <c r="W840"/>
  <c r="V840"/>
  <c r="S840"/>
  <c r="P840"/>
  <c r="M840"/>
  <c r="J840"/>
  <c r="F840"/>
  <c r="AQ839"/>
  <c r="AN839"/>
  <c r="AK839"/>
  <c r="AH839"/>
  <c r="AE839"/>
  <c r="AB839"/>
  <c r="Y839"/>
  <c r="V839"/>
  <c r="S839"/>
  <c r="P839"/>
  <c r="M839"/>
  <c r="J839"/>
  <c r="F839"/>
  <c r="E839"/>
  <c r="AQ838"/>
  <c r="AN838"/>
  <c r="AK838"/>
  <c r="AH838"/>
  <c r="AE838"/>
  <c r="AB838"/>
  <c r="Y838"/>
  <c r="V838"/>
  <c r="S838"/>
  <c r="P838"/>
  <c r="M838"/>
  <c r="J838"/>
  <c r="F838"/>
  <c r="E838"/>
  <c r="AP837"/>
  <c r="AO837"/>
  <c r="AM837"/>
  <c r="AL837"/>
  <c r="AJ837"/>
  <c r="AI837"/>
  <c r="AG837"/>
  <c r="AF837"/>
  <c r="AD837"/>
  <c r="AC837"/>
  <c r="AA837"/>
  <c r="X837"/>
  <c r="U837"/>
  <c r="T837"/>
  <c r="R837"/>
  <c r="Q837"/>
  <c r="O837"/>
  <c r="N837"/>
  <c r="L837"/>
  <c r="K837"/>
  <c r="I837"/>
  <c r="H837"/>
  <c r="AQ836"/>
  <c r="AN836"/>
  <c r="AK836"/>
  <c r="AH836"/>
  <c r="AE836"/>
  <c r="AB836"/>
  <c r="Y836"/>
  <c r="V836"/>
  <c r="S836"/>
  <c r="P836"/>
  <c r="M836"/>
  <c r="J836"/>
  <c r="F836"/>
  <c r="E836"/>
  <c r="AQ835"/>
  <c r="AN835"/>
  <c r="AK835"/>
  <c r="AH835"/>
  <c r="AE835"/>
  <c r="AB835"/>
  <c r="Y835"/>
  <c r="V835"/>
  <c r="S835"/>
  <c r="P835"/>
  <c r="M835"/>
  <c r="J835"/>
  <c r="F835"/>
  <c r="E835"/>
  <c r="AQ834"/>
  <c r="AN834"/>
  <c r="AK834"/>
  <c r="AH834"/>
  <c r="AE834"/>
  <c r="AB834"/>
  <c r="Y834"/>
  <c r="V834"/>
  <c r="S834"/>
  <c r="P834"/>
  <c r="M834"/>
  <c r="J834"/>
  <c r="F834"/>
  <c r="E834"/>
  <c r="AQ833"/>
  <c r="AN833"/>
  <c r="AK833"/>
  <c r="AH833"/>
  <c r="AE833"/>
  <c r="AB833"/>
  <c r="Y833"/>
  <c r="V833"/>
  <c r="S833"/>
  <c r="P833"/>
  <c r="M833"/>
  <c r="J833"/>
  <c r="F833"/>
  <c r="E833"/>
  <c r="AQ832"/>
  <c r="AN832"/>
  <c r="AK832"/>
  <c r="AH832"/>
  <c r="AE832"/>
  <c r="AB832"/>
  <c r="Y832"/>
  <c r="V832"/>
  <c r="S832"/>
  <c r="P832"/>
  <c r="M832"/>
  <c r="J832"/>
  <c r="F832"/>
  <c r="E832"/>
  <c r="AQ831"/>
  <c r="AN831"/>
  <c r="AK831"/>
  <c r="AH831"/>
  <c r="AE831"/>
  <c r="AB831"/>
  <c r="Y831"/>
  <c r="V831"/>
  <c r="S831"/>
  <c r="P831"/>
  <c r="M831"/>
  <c r="J831"/>
  <c r="F831"/>
  <c r="E831"/>
  <c r="AP830"/>
  <c r="AO830"/>
  <c r="AM830"/>
  <c r="AL830"/>
  <c r="AJ830"/>
  <c r="AI830"/>
  <c r="AG830"/>
  <c r="AF830"/>
  <c r="AD830"/>
  <c r="AC830"/>
  <c r="AA830"/>
  <c r="Z830"/>
  <c r="X830"/>
  <c r="W830"/>
  <c r="U830"/>
  <c r="T830"/>
  <c r="R830"/>
  <c r="Q830"/>
  <c r="O830"/>
  <c r="N830"/>
  <c r="L830"/>
  <c r="K830"/>
  <c r="I830"/>
  <c r="H830"/>
  <c r="AQ829"/>
  <c r="AN829"/>
  <c r="AK829"/>
  <c r="AH829"/>
  <c r="AE829"/>
  <c r="AB829"/>
  <c r="Y829"/>
  <c r="V829"/>
  <c r="S829"/>
  <c r="P829"/>
  <c r="M829"/>
  <c r="J829"/>
  <c r="F829"/>
  <c r="E829"/>
  <c r="AQ828"/>
  <c r="AN828"/>
  <c r="AK828"/>
  <c r="AH828"/>
  <c r="AE828"/>
  <c r="AB828"/>
  <c r="Y828"/>
  <c r="V828"/>
  <c r="S828"/>
  <c r="P828"/>
  <c r="M828"/>
  <c r="J828"/>
  <c r="F828"/>
  <c r="E828"/>
  <c r="AQ827"/>
  <c r="AN827"/>
  <c r="AK827"/>
  <c r="AH827"/>
  <c r="AE827"/>
  <c r="AB827"/>
  <c r="Y827"/>
  <c r="V827"/>
  <c r="S827"/>
  <c r="P827"/>
  <c r="M827"/>
  <c r="J827"/>
  <c r="F827"/>
  <c r="E827"/>
  <c r="AQ826"/>
  <c r="AN826"/>
  <c r="AK826"/>
  <c r="AH826"/>
  <c r="AE826"/>
  <c r="AB826"/>
  <c r="Y826"/>
  <c r="V826"/>
  <c r="S826"/>
  <c r="P826"/>
  <c r="M826"/>
  <c r="J826"/>
  <c r="F826"/>
  <c r="E826"/>
  <c r="AQ825"/>
  <c r="AN825"/>
  <c r="AK825"/>
  <c r="AH825"/>
  <c r="AE825"/>
  <c r="AB825"/>
  <c r="Y825"/>
  <c r="V825"/>
  <c r="S825"/>
  <c r="P825"/>
  <c r="M825"/>
  <c r="J825"/>
  <c r="F825"/>
  <c r="E825"/>
  <c r="AQ824"/>
  <c r="AN824"/>
  <c r="AK824"/>
  <c r="AH824"/>
  <c r="AE824"/>
  <c r="AB824"/>
  <c r="Y824"/>
  <c r="V824"/>
  <c r="S824"/>
  <c r="P824"/>
  <c r="M824"/>
  <c r="J824"/>
  <c r="F824"/>
  <c r="E824"/>
  <c r="AP823"/>
  <c r="AO823"/>
  <c r="AM823"/>
  <c r="AL823"/>
  <c r="AJ823"/>
  <c r="AI823"/>
  <c r="AG823"/>
  <c r="AF823"/>
  <c r="AD823"/>
  <c r="AC823"/>
  <c r="AA823"/>
  <c r="Z823"/>
  <c r="X823"/>
  <c r="W823"/>
  <c r="U823"/>
  <c r="T823"/>
  <c r="R823"/>
  <c r="Q823"/>
  <c r="O823"/>
  <c r="N823"/>
  <c r="L823"/>
  <c r="K823"/>
  <c r="I823"/>
  <c r="H823"/>
  <c r="AQ822"/>
  <c r="AN822"/>
  <c r="AK822"/>
  <c r="AH822"/>
  <c r="AE822"/>
  <c r="AB822"/>
  <c r="Y822"/>
  <c r="V822"/>
  <c r="S822"/>
  <c r="P822"/>
  <c r="M822"/>
  <c r="J822"/>
  <c r="F822"/>
  <c r="E822"/>
  <c r="AQ821"/>
  <c r="AN821"/>
  <c r="AK821"/>
  <c r="AH821"/>
  <c r="AE821"/>
  <c r="AB821"/>
  <c r="Y821"/>
  <c r="V821"/>
  <c r="S821"/>
  <c r="P821"/>
  <c r="M821"/>
  <c r="J821"/>
  <c r="F821"/>
  <c r="E821"/>
  <c r="AQ820"/>
  <c r="AN820"/>
  <c r="AK820"/>
  <c r="AH820"/>
  <c r="AE820"/>
  <c r="AB820"/>
  <c r="Y820"/>
  <c r="V820"/>
  <c r="S820"/>
  <c r="P820"/>
  <c r="M820"/>
  <c r="J820"/>
  <c r="F820"/>
  <c r="E820"/>
  <c r="AQ819"/>
  <c r="AN819"/>
  <c r="AK819"/>
  <c r="AH819"/>
  <c r="AE819"/>
  <c r="AB819"/>
  <c r="Y819"/>
  <c r="V819"/>
  <c r="S819"/>
  <c r="P819"/>
  <c r="M819"/>
  <c r="J819"/>
  <c r="F819"/>
  <c r="E819"/>
  <c r="AQ818"/>
  <c r="AN818"/>
  <c r="AK818"/>
  <c r="AH818"/>
  <c r="AE818"/>
  <c r="AB818"/>
  <c r="Y818"/>
  <c r="V818"/>
  <c r="S818"/>
  <c r="P818"/>
  <c r="M818"/>
  <c r="J818"/>
  <c r="F818"/>
  <c r="E818"/>
  <c r="AQ817"/>
  <c r="AN817"/>
  <c r="AK817"/>
  <c r="AH817"/>
  <c r="AE817"/>
  <c r="AB817"/>
  <c r="Y817"/>
  <c r="V817"/>
  <c r="S817"/>
  <c r="P817"/>
  <c r="M817"/>
  <c r="J817"/>
  <c r="F817"/>
  <c r="E817"/>
  <c r="AP816"/>
  <c r="AO816"/>
  <c r="AM816"/>
  <c r="AL816"/>
  <c r="AJ816"/>
  <c r="AI816"/>
  <c r="AG816"/>
  <c r="AF816"/>
  <c r="AD816"/>
  <c r="AC816"/>
  <c r="AA816"/>
  <c r="Z816"/>
  <c r="X816"/>
  <c r="W816"/>
  <c r="U816"/>
  <c r="T816"/>
  <c r="R816"/>
  <c r="Q816"/>
  <c r="O816"/>
  <c r="N816"/>
  <c r="L816"/>
  <c r="K816"/>
  <c r="I816"/>
  <c r="H816"/>
  <c r="AQ815"/>
  <c r="AN815"/>
  <c r="AK815"/>
  <c r="AH815"/>
  <c r="AE815"/>
  <c r="AB815"/>
  <c r="Y815"/>
  <c r="V815"/>
  <c r="S815"/>
  <c r="P815"/>
  <c r="M815"/>
  <c r="J815"/>
  <c r="F815"/>
  <c r="E815"/>
  <c r="AQ814"/>
  <c r="AN814"/>
  <c r="AK814"/>
  <c r="AH814"/>
  <c r="AE814"/>
  <c r="AB814"/>
  <c r="Y814"/>
  <c r="V814"/>
  <c r="S814"/>
  <c r="P814"/>
  <c r="M814"/>
  <c r="J814"/>
  <c r="F814"/>
  <c r="E814"/>
  <c r="AQ813"/>
  <c r="AN813"/>
  <c r="AK813"/>
  <c r="AH813"/>
  <c r="AE813"/>
  <c r="AB813"/>
  <c r="Y813"/>
  <c r="V813"/>
  <c r="S813"/>
  <c r="P813"/>
  <c r="M813"/>
  <c r="J813"/>
  <c r="F813"/>
  <c r="E813"/>
  <c r="AQ812"/>
  <c r="AN812"/>
  <c r="AK812"/>
  <c r="AH812"/>
  <c r="AE812"/>
  <c r="Z812"/>
  <c r="Y812"/>
  <c r="V812"/>
  <c r="S812"/>
  <c r="P812"/>
  <c r="M812"/>
  <c r="J812"/>
  <c r="F812"/>
  <c r="AQ811"/>
  <c r="AN811"/>
  <c r="AK811"/>
  <c r="AH811"/>
  <c r="AE811"/>
  <c r="AB811"/>
  <c r="Y811"/>
  <c r="V811"/>
  <c r="S811"/>
  <c r="P811"/>
  <c r="M811"/>
  <c r="J811"/>
  <c r="F811"/>
  <c r="E811"/>
  <c r="AQ810"/>
  <c r="AN810"/>
  <c r="AK810"/>
  <c r="AH810"/>
  <c r="AE810"/>
  <c r="AB810"/>
  <c r="Y810"/>
  <c r="V810"/>
  <c r="S810"/>
  <c r="P810"/>
  <c r="M810"/>
  <c r="J810"/>
  <c r="F810"/>
  <c r="E810"/>
  <c r="AP809"/>
  <c r="AO809"/>
  <c r="AM809"/>
  <c r="AL809"/>
  <c r="AJ809"/>
  <c r="AI809"/>
  <c r="AG809"/>
  <c r="AF809"/>
  <c r="AD809"/>
  <c r="AC809"/>
  <c r="AA809"/>
  <c r="X809"/>
  <c r="W809"/>
  <c r="U809"/>
  <c r="T809"/>
  <c r="R809"/>
  <c r="Q809"/>
  <c r="O809"/>
  <c r="N809"/>
  <c r="L809"/>
  <c r="K809"/>
  <c r="I809"/>
  <c r="H809"/>
  <c r="AQ808"/>
  <c r="AN808"/>
  <c r="AK808"/>
  <c r="AH808"/>
  <c r="AE808"/>
  <c r="AB808"/>
  <c r="Y808"/>
  <c r="V808"/>
  <c r="S808"/>
  <c r="P808"/>
  <c r="M808"/>
  <c r="J808"/>
  <c r="F808"/>
  <c r="E808"/>
  <c r="AQ807"/>
  <c r="AN807"/>
  <c r="AK807"/>
  <c r="AH807"/>
  <c r="AE807"/>
  <c r="AB807"/>
  <c r="Y807"/>
  <c r="V807"/>
  <c r="S807"/>
  <c r="P807"/>
  <c r="M807"/>
  <c r="J807"/>
  <c r="F807"/>
  <c r="E807"/>
  <c r="AQ806"/>
  <c r="AN806"/>
  <c r="AK806"/>
  <c r="AH806"/>
  <c r="AE806"/>
  <c r="AB806"/>
  <c r="Y806"/>
  <c r="V806"/>
  <c r="S806"/>
  <c r="P806"/>
  <c r="M806"/>
  <c r="J806"/>
  <c r="F806"/>
  <c r="E806"/>
  <c r="AQ805"/>
  <c r="AN805"/>
  <c r="AK805"/>
  <c r="AH805"/>
  <c r="AE805"/>
  <c r="AB805"/>
  <c r="Y805"/>
  <c r="V805"/>
  <c r="S805"/>
  <c r="P805"/>
  <c r="M805"/>
  <c r="J805"/>
  <c r="F805"/>
  <c r="E805"/>
  <c r="AQ804"/>
  <c r="AN804"/>
  <c r="AK804"/>
  <c r="AH804"/>
  <c r="AE804"/>
  <c r="AB804"/>
  <c r="Y804"/>
  <c r="V804"/>
  <c r="S804"/>
  <c r="P804"/>
  <c r="M804"/>
  <c r="J804"/>
  <c r="F804"/>
  <c r="E804"/>
  <c r="AQ803"/>
  <c r="AN803"/>
  <c r="AK803"/>
  <c r="AH803"/>
  <c r="AE803"/>
  <c r="AB803"/>
  <c r="Y803"/>
  <c r="V803"/>
  <c r="S803"/>
  <c r="P803"/>
  <c r="M803"/>
  <c r="J803"/>
  <c r="F803"/>
  <c r="E803"/>
  <c r="AP802"/>
  <c r="AO802"/>
  <c r="AM802"/>
  <c r="AL802"/>
  <c r="AJ802"/>
  <c r="AI802"/>
  <c r="AG802"/>
  <c r="AF802"/>
  <c r="AD802"/>
  <c r="AC802"/>
  <c r="AA802"/>
  <c r="Z802"/>
  <c r="X802"/>
  <c r="W802"/>
  <c r="U802"/>
  <c r="T802"/>
  <c r="R802"/>
  <c r="Q802"/>
  <c r="O802"/>
  <c r="N802"/>
  <c r="L802"/>
  <c r="K802"/>
  <c r="I802"/>
  <c r="H802"/>
  <c r="AI797"/>
  <c r="AI958" s="1"/>
  <c r="AI965" s="1"/>
  <c r="L796"/>
  <c r="AQ779"/>
  <c r="AN779"/>
  <c r="AK779"/>
  <c r="AH779"/>
  <c r="AE779"/>
  <c r="AB779"/>
  <c r="Y779"/>
  <c r="V779"/>
  <c r="S779"/>
  <c r="P779"/>
  <c r="M779"/>
  <c r="J779"/>
  <c r="F779"/>
  <c r="E779"/>
  <c r="AQ778"/>
  <c r="AN778"/>
  <c r="AK778"/>
  <c r="AH778"/>
  <c r="AE778"/>
  <c r="AB778"/>
  <c r="Y778"/>
  <c r="V778"/>
  <c r="S778"/>
  <c r="P778"/>
  <c r="M778"/>
  <c r="J778"/>
  <c r="F778"/>
  <c r="E778"/>
  <c r="AQ777"/>
  <c r="AN777"/>
  <c r="AK777"/>
  <c r="AH777"/>
  <c r="AE777"/>
  <c r="AB777"/>
  <c r="Y777"/>
  <c r="V777"/>
  <c r="S777"/>
  <c r="P777"/>
  <c r="M777"/>
  <c r="J777"/>
  <c r="F777"/>
  <c r="E777"/>
  <c r="AQ776"/>
  <c r="AN776"/>
  <c r="AK776"/>
  <c r="AH776"/>
  <c r="AE776"/>
  <c r="AB776"/>
  <c r="Y776"/>
  <c r="V776"/>
  <c r="S776"/>
  <c r="P776"/>
  <c r="M776"/>
  <c r="J776"/>
  <c r="F776"/>
  <c r="E776"/>
  <c r="AQ775"/>
  <c r="AN775"/>
  <c r="AK775"/>
  <c r="AH775"/>
  <c r="AE775"/>
  <c r="AB775"/>
  <c r="Y775"/>
  <c r="V775"/>
  <c r="S775"/>
  <c r="P775"/>
  <c r="M775"/>
  <c r="J775"/>
  <c r="F775"/>
  <c r="E775"/>
  <c r="AQ774"/>
  <c r="AN774"/>
  <c r="AK774"/>
  <c r="AH774"/>
  <c r="AE774"/>
  <c r="AB774"/>
  <c r="Y774"/>
  <c r="V774"/>
  <c r="S774"/>
  <c r="P774"/>
  <c r="M774"/>
  <c r="J774"/>
  <c r="F774"/>
  <c r="E774"/>
  <c r="AP773"/>
  <c r="AO773"/>
  <c r="AM773"/>
  <c r="AL773"/>
  <c r="AJ773"/>
  <c r="AI773"/>
  <c r="AG773"/>
  <c r="AF773"/>
  <c r="AD773"/>
  <c r="AC773"/>
  <c r="AA773"/>
  <c r="Z773"/>
  <c r="AB773" s="1"/>
  <c r="X773"/>
  <c r="W773"/>
  <c r="U773"/>
  <c r="T773"/>
  <c r="R773"/>
  <c r="Q773"/>
  <c r="O773"/>
  <c r="N773"/>
  <c r="L773"/>
  <c r="K773"/>
  <c r="I773"/>
  <c r="H773"/>
  <c r="AQ772"/>
  <c r="AN772"/>
  <c r="AK772"/>
  <c r="AH772"/>
  <c r="AE772"/>
  <c r="AB772"/>
  <c r="Y772"/>
  <c r="V772"/>
  <c r="S772"/>
  <c r="P772"/>
  <c r="M772"/>
  <c r="J772"/>
  <c r="F772"/>
  <c r="E772"/>
  <c r="AQ771"/>
  <c r="AN771"/>
  <c r="AK771"/>
  <c r="AH771"/>
  <c r="AE771"/>
  <c r="AB771"/>
  <c r="Y771"/>
  <c r="V771"/>
  <c r="S771"/>
  <c r="P771"/>
  <c r="M771"/>
  <c r="J771"/>
  <c r="F771"/>
  <c r="E771"/>
  <c r="AQ770"/>
  <c r="AN770"/>
  <c r="AK770"/>
  <c r="AH770"/>
  <c r="AE770"/>
  <c r="AB770"/>
  <c r="Y770"/>
  <c r="V770"/>
  <c r="S770"/>
  <c r="P770"/>
  <c r="M770"/>
  <c r="J770"/>
  <c r="F770"/>
  <c r="E770"/>
  <c r="AQ769"/>
  <c r="AN769"/>
  <c r="AK769"/>
  <c r="AH769"/>
  <c r="AE769"/>
  <c r="AB769"/>
  <c r="Y769"/>
  <c r="V769"/>
  <c r="S769"/>
  <c r="P769"/>
  <c r="M769"/>
  <c r="J769"/>
  <c r="F769"/>
  <c r="E769"/>
  <c r="G769" s="1"/>
  <c r="AQ768"/>
  <c r="AN768"/>
  <c r="AK768"/>
  <c r="AH768"/>
  <c r="AE768"/>
  <c r="AB768"/>
  <c r="Y768"/>
  <c r="V768"/>
  <c r="S768"/>
  <c r="P768"/>
  <c r="M768"/>
  <c r="J768"/>
  <c r="F768"/>
  <c r="E768"/>
  <c r="AQ767"/>
  <c r="AN767"/>
  <c r="AK767"/>
  <c r="AH767"/>
  <c r="AE767"/>
  <c r="AB767"/>
  <c r="Y767"/>
  <c r="V767"/>
  <c r="S767"/>
  <c r="P767"/>
  <c r="M767"/>
  <c r="J767"/>
  <c r="F767"/>
  <c r="E767"/>
  <c r="AP766"/>
  <c r="AO766"/>
  <c r="AM766"/>
  <c r="AL766"/>
  <c r="AJ766"/>
  <c r="AI766"/>
  <c r="AG766"/>
  <c r="AF766"/>
  <c r="AD766"/>
  <c r="AC766"/>
  <c r="AA766"/>
  <c r="Z766"/>
  <c r="AB766" s="1"/>
  <c r="X766"/>
  <c r="W766"/>
  <c r="U766"/>
  <c r="T766"/>
  <c r="R766"/>
  <c r="Q766"/>
  <c r="O766"/>
  <c r="N766"/>
  <c r="L766"/>
  <c r="K766"/>
  <c r="I766"/>
  <c r="H766"/>
  <c r="AQ765"/>
  <c r="AN765"/>
  <c r="AK765"/>
  <c r="AH765"/>
  <c r="AE765"/>
  <c r="AB765"/>
  <c r="Y765"/>
  <c r="V765"/>
  <c r="S765"/>
  <c r="P765"/>
  <c r="M765"/>
  <c r="J765"/>
  <c r="F765"/>
  <c r="E765"/>
  <c r="AQ764"/>
  <c r="AN764"/>
  <c r="AK764"/>
  <c r="AH764"/>
  <c r="AE764"/>
  <c r="AB764"/>
  <c r="Y764"/>
  <c r="V764"/>
  <c r="S764"/>
  <c r="P764"/>
  <c r="M764"/>
  <c r="J764"/>
  <c r="F764"/>
  <c r="E764"/>
  <c r="AQ763"/>
  <c r="AN763"/>
  <c r="AK763"/>
  <c r="AH763"/>
  <c r="AE763"/>
  <c r="AB763"/>
  <c r="Y763"/>
  <c r="V763"/>
  <c r="S763"/>
  <c r="P763"/>
  <c r="M763"/>
  <c r="J763"/>
  <c r="F763"/>
  <c r="E763"/>
  <c r="AQ762"/>
  <c r="AN762"/>
  <c r="AK762"/>
  <c r="AH762"/>
  <c r="AE762"/>
  <c r="AB762"/>
  <c r="Y762"/>
  <c r="V762"/>
  <c r="S762"/>
  <c r="P762"/>
  <c r="M762"/>
  <c r="J762"/>
  <c r="F762"/>
  <c r="E762"/>
  <c r="AQ761"/>
  <c r="AN761"/>
  <c r="AK761"/>
  <c r="AH761"/>
  <c r="AE761"/>
  <c r="AB761"/>
  <c r="Y761"/>
  <c r="V761"/>
  <c r="S761"/>
  <c r="P761"/>
  <c r="M761"/>
  <c r="J761"/>
  <c r="F761"/>
  <c r="E761"/>
  <c r="AQ760"/>
  <c r="AN760"/>
  <c r="AK760"/>
  <c r="AH760"/>
  <c r="AE760"/>
  <c r="AB760"/>
  <c r="Y760"/>
  <c r="V760"/>
  <c r="S760"/>
  <c r="P760"/>
  <c r="M760"/>
  <c r="J760"/>
  <c r="F760"/>
  <c r="E760"/>
  <c r="AP759"/>
  <c r="AO759"/>
  <c r="AM759"/>
  <c r="AL759"/>
  <c r="AJ759"/>
  <c r="AI759"/>
  <c r="AG759"/>
  <c r="AF759"/>
  <c r="AD759"/>
  <c r="AC759"/>
  <c r="AA759"/>
  <c r="Z759"/>
  <c r="X759"/>
  <c r="W759"/>
  <c r="U759"/>
  <c r="T759"/>
  <c r="R759"/>
  <c r="Q759"/>
  <c r="O759"/>
  <c r="N759"/>
  <c r="L759"/>
  <c r="K759"/>
  <c r="I759"/>
  <c r="H759"/>
  <c r="AQ758"/>
  <c r="AN758"/>
  <c r="AK758"/>
  <c r="AH758"/>
  <c r="AE758"/>
  <c r="AB758"/>
  <c r="Y758"/>
  <c r="V758"/>
  <c r="S758"/>
  <c r="P758"/>
  <c r="M758"/>
  <c r="J758"/>
  <c r="F758"/>
  <c r="E758"/>
  <c r="AQ757"/>
  <c r="AN757"/>
  <c r="AK757"/>
  <c r="AH757"/>
  <c r="AE757"/>
  <c r="AB757"/>
  <c r="Y757"/>
  <c r="V757"/>
  <c r="S757"/>
  <c r="P757"/>
  <c r="M757"/>
  <c r="J757"/>
  <c r="F757"/>
  <c r="E757"/>
  <c r="AQ756"/>
  <c r="AN756"/>
  <c r="AK756"/>
  <c r="AH756"/>
  <c r="AE756"/>
  <c r="AB756"/>
  <c r="Y756"/>
  <c r="V756"/>
  <c r="S756"/>
  <c r="P756"/>
  <c r="M756"/>
  <c r="J756"/>
  <c r="F756"/>
  <c r="E756"/>
  <c r="AQ755"/>
  <c r="AN755"/>
  <c r="AK755"/>
  <c r="AH755"/>
  <c r="AE755"/>
  <c r="AB755"/>
  <c r="Y755"/>
  <c r="V755"/>
  <c r="S755"/>
  <c r="P755"/>
  <c r="M755"/>
  <c r="J755"/>
  <c r="F755"/>
  <c r="E755"/>
  <c r="AQ754"/>
  <c r="AN754"/>
  <c r="AK754"/>
  <c r="AH754"/>
  <c r="AE754"/>
  <c r="AB754"/>
  <c r="Y754"/>
  <c r="V754"/>
  <c r="S754"/>
  <c r="P754"/>
  <c r="M754"/>
  <c r="J754"/>
  <c r="F754"/>
  <c r="E754"/>
  <c r="AQ753"/>
  <c r="AN753"/>
  <c r="AK753"/>
  <c r="AH753"/>
  <c r="AE753"/>
  <c r="AB753"/>
  <c r="Y753"/>
  <c r="V753"/>
  <c r="S753"/>
  <c r="P753"/>
  <c r="M753"/>
  <c r="J753"/>
  <c r="F753"/>
  <c r="E753"/>
  <c r="AP752"/>
  <c r="AO752"/>
  <c r="AM752"/>
  <c r="AL752"/>
  <c r="AJ752"/>
  <c r="AI752"/>
  <c r="AG752"/>
  <c r="AF752"/>
  <c r="AD752"/>
  <c r="AC752"/>
  <c r="AA752"/>
  <c r="Z752"/>
  <c r="X752"/>
  <c r="W752"/>
  <c r="U752"/>
  <c r="T752"/>
  <c r="R752"/>
  <c r="Q752"/>
  <c r="O752"/>
  <c r="N752"/>
  <c r="L752"/>
  <c r="K752"/>
  <c r="I752"/>
  <c r="H752"/>
  <c r="AQ751"/>
  <c r="AN751"/>
  <c r="AK751"/>
  <c r="AH751"/>
  <c r="AE751"/>
  <c r="AB751"/>
  <c r="Y751"/>
  <c r="V751"/>
  <c r="S751"/>
  <c r="P751"/>
  <c r="M751"/>
  <c r="J751"/>
  <c r="F751"/>
  <c r="E751"/>
  <c r="AQ750"/>
  <c r="AN750"/>
  <c r="AK750"/>
  <c r="AH750"/>
  <c r="AE750"/>
  <c r="AB750"/>
  <c r="Y750"/>
  <c r="V750"/>
  <c r="S750"/>
  <c r="P750"/>
  <c r="M750"/>
  <c r="J750"/>
  <c r="F750"/>
  <c r="E750"/>
  <c r="AQ749"/>
  <c r="AN749"/>
  <c r="AK749"/>
  <c r="AH749"/>
  <c r="AE749"/>
  <c r="AB749"/>
  <c r="Y749"/>
  <c r="V749"/>
  <c r="S749"/>
  <c r="P749"/>
  <c r="M749"/>
  <c r="J749"/>
  <c r="F749"/>
  <c r="E749"/>
  <c r="AQ748"/>
  <c r="AN748"/>
  <c r="AK748"/>
  <c r="AH748"/>
  <c r="AE748"/>
  <c r="AB748"/>
  <c r="Y748"/>
  <c r="V748"/>
  <c r="S748"/>
  <c r="P748"/>
  <c r="M748"/>
  <c r="J748"/>
  <c r="F748"/>
  <c r="E748"/>
  <c r="AQ747"/>
  <c r="AN747"/>
  <c r="AK747"/>
  <c r="AH747"/>
  <c r="AE747"/>
  <c r="AB747"/>
  <c r="Y747"/>
  <c r="V747"/>
  <c r="S747"/>
  <c r="P747"/>
  <c r="M747"/>
  <c r="J747"/>
  <c r="F747"/>
  <c r="E747"/>
  <c r="AQ746"/>
  <c r="AN746"/>
  <c r="AK746"/>
  <c r="AH746"/>
  <c r="AE746"/>
  <c r="AB746"/>
  <c r="Y746"/>
  <c r="V746"/>
  <c r="S746"/>
  <c r="P746"/>
  <c r="M746"/>
  <c r="J746"/>
  <c r="F746"/>
  <c r="E746"/>
  <c r="AP745"/>
  <c r="AO745"/>
  <c r="AM745"/>
  <c r="AL745"/>
  <c r="AJ745"/>
  <c r="AI745"/>
  <c r="AG745"/>
  <c r="AF745"/>
  <c r="AD745"/>
  <c r="AC745"/>
  <c r="AA745"/>
  <c r="Z745"/>
  <c r="X745"/>
  <c r="W745"/>
  <c r="U745"/>
  <c r="T745"/>
  <c r="R745"/>
  <c r="Q745"/>
  <c r="O745"/>
  <c r="N745"/>
  <c r="L745"/>
  <c r="K745"/>
  <c r="I745"/>
  <c r="H745"/>
  <c r="AQ744"/>
  <c r="AN744"/>
  <c r="AK744"/>
  <c r="AH744"/>
  <c r="AE744"/>
  <c r="AB744"/>
  <c r="Y744"/>
  <c r="V744"/>
  <c r="S744"/>
  <c r="P744"/>
  <c r="M744"/>
  <c r="J744"/>
  <c r="F744"/>
  <c r="E744"/>
  <c r="AQ743"/>
  <c r="AN743"/>
  <c r="AK743"/>
  <c r="AH743"/>
  <c r="AE743"/>
  <c r="AB743"/>
  <c r="Y743"/>
  <c r="V743"/>
  <c r="S743"/>
  <c r="P743"/>
  <c r="M743"/>
  <c r="J743"/>
  <c r="F743"/>
  <c r="E743"/>
  <c r="AQ742"/>
  <c r="AN742"/>
  <c r="AK742"/>
  <c r="AH742"/>
  <c r="AE742"/>
  <c r="AB742"/>
  <c r="Y742"/>
  <c r="V742"/>
  <c r="S742"/>
  <c r="P742"/>
  <c r="M742"/>
  <c r="J742"/>
  <c r="F742"/>
  <c r="E742"/>
  <c r="AQ741"/>
  <c r="AN741"/>
  <c r="AK741"/>
  <c r="AH741"/>
  <c r="AE741"/>
  <c r="AB741"/>
  <c r="Y741"/>
  <c r="V741"/>
  <c r="S741"/>
  <c r="P741"/>
  <c r="M741"/>
  <c r="J741"/>
  <c r="F741"/>
  <c r="E741"/>
  <c r="AQ740"/>
  <c r="AN740"/>
  <c r="AK740"/>
  <c r="AH740"/>
  <c r="AE740"/>
  <c r="AB740"/>
  <c r="Y740"/>
  <c r="V740"/>
  <c r="S740"/>
  <c r="P740"/>
  <c r="M740"/>
  <c r="J740"/>
  <c r="F740"/>
  <c r="E740"/>
  <c r="AQ739"/>
  <c r="AN739"/>
  <c r="AK739"/>
  <c r="AH739"/>
  <c r="AE739"/>
  <c r="AB739"/>
  <c r="Y739"/>
  <c r="V739"/>
  <c r="S739"/>
  <c r="P739"/>
  <c r="M739"/>
  <c r="J739"/>
  <c r="F739"/>
  <c r="E739"/>
  <c r="AP738"/>
  <c r="AO738"/>
  <c r="AM738"/>
  <c r="AL738"/>
  <c r="AJ738"/>
  <c r="AI738"/>
  <c r="AG738"/>
  <c r="AF738"/>
  <c r="AD738"/>
  <c r="AC738"/>
  <c r="AA738"/>
  <c r="Z738"/>
  <c r="AB738" s="1"/>
  <c r="X738"/>
  <c r="W738"/>
  <c r="U738"/>
  <c r="T738"/>
  <c r="R738"/>
  <c r="Q738"/>
  <c r="O738"/>
  <c r="N738"/>
  <c r="P738" s="1"/>
  <c r="L738"/>
  <c r="K738"/>
  <c r="I738"/>
  <c r="H738"/>
  <c r="AQ737"/>
  <c r="AN737"/>
  <c r="AK737"/>
  <c r="AH737"/>
  <c r="AE737"/>
  <c r="AB737"/>
  <c r="Y737"/>
  <c r="V737"/>
  <c r="S737"/>
  <c r="P737"/>
  <c r="M737"/>
  <c r="J737"/>
  <c r="F737"/>
  <c r="E737"/>
  <c r="AQ736"/>
  <c r="AN736"/>
  <c r="AK736"/>
  <c r="AH736"/>
  <c r="AE736"/>
  <c r="AB736"/>
  <c r="Y736"/>
  <c r="V736"/>
  <c r="S736"/>
  <c r="P736"/>
  <c r="M736"/>
  <c r="J736"/>
  <c r="F736"/>
  <c r="E736"/>
  <c r="AQ735"/>
  <c r="AN735"/>
  <c r="AK735"/>
  <c r="AH735"/>
  <c r="AE735"/>
  <c r="AB735"/>
  <c r="Y735"/>
  <c r="V735"/>
  <c r="S735"/>
  <c r="P735"/>
  <c r="M735"/>
  <c r="J735"/>
  <c r="F735"/>
  <c r="E735"/>
  <c r="AQ734"/>
  <c r="AN734"/>
  <c r="AK734"/>
  <c r="AH734"/>
  <c r="AE734"/>
  <c r="AB734"/>
  <c r="Y734"/>
  <c r="V734"/>
  <c r="S734"/>
  <c r="P734"/>
  <c r="M734"/>
  <c r="J734"/>
  <c r="F734"/>
  <c r="E734"/>
  <c r="AQ733"/>
  <c r="AN733"/>
  <c r="AK733"/>
  <c r="AH733"/>
  <c r="AE733"/>
  <c r="AB733"/>
  <c r="Y733"/>
  <c r="V733"/>
  <c r="S733"/>
  <c r="P733"/>
  <c r="M733"/>
  <c r="J733"/>
  <c r="F733"/>
  <c r="E733"/>
  <c r="AQ732"/>
  <c r="AN732"/>
  <c r="AK732"/>
  <c r="AH732"/>
  <c r="AE732"/>
  <c r="AB732"/>
  <c r="Y732"/>
  <c r="V732"/>
  <c r="S732"/>
  <c r="P732"/>
  <c r="M732"/>
  <c r="J732"/>
  <c r="F732"/>
  <c r="E732"/>
  <c r="AP731"/>
  <c r="AO731"/>
  <c r="AM731"/>
  <c r="AL731"/>
  <c r="AJ731"/>
  <c r="AI731"/>
  <c r="AG731"/>
  <c r="AF731"/>
  <c r="AD731"/>
  <c r="AC731"/>
  <c r="AA731"/>
  <c r="Z731"/>
  <c r="X731"/>
  <c r="W731"/>
  <c r="U731"/>
  <c r="T731"/>
  <c r="R731"/>
  <c r="Q731"/>
  <c r="O731"/>
  <c r="N731"/>
  <c r="L731"/>
  <c r="K731"/>
  <c r="I731"/>
  <c r="H731"/>
  <c r="AQ730"/>
  <c r="AN730"/>
  <c r="AK730"/>
  <c r="AH730"/>
  <c r="AE730"/>
  <c r="AB730"/>
  <c r="Y730"/>
  <c r="V730"/>
  <c r="S730"/>
  <c r="P730"/>
  <c r="M730"/>
  <c r="J730"/>
  <c r="F730"/>
  <c r="E730"/>
  <c r="AQ729"/>
  <c r="AN729"/>
  <c r="AK729"/>
  <c r="AH729"/>
  <c r="AE729"/>
  <c r="AB729"/>
  <c r="Y729"/>
  <c r="V729"/>
  <c r="S729"/>
  <c r="P729"/>
  <c r="M729"/>
  <c r="J729"/>
  <c r="F729"/>
  <c r="E729"/>
  <c r="AQ728"/>
  <c r="AN728"/>
  <c r="AK728"/>
  <c r="AH728"/>
  <c r="AE728"/>
  <c r="AB728"/>
  <c r="Y728"/>
  <c r="V728"/>
  <c r="S728"/>
  <c r="P728"/>
  <c r="M728"/>
  <c r="J728"/>
  <c r="F728"/>
  <c r="E728"/>
  <c r="AQ727"/>
  <c r="AN727"/>
  <c r="AK727"/>
  <c r="AH727"/>
  <c r="AE727"/>
  <c r="AB727"/>
  <c r="Y727"/>
  <c r="V727"/>
  <c r="S727"/>
  <c r="P727"/>
  <c r="M727"/>
  <c r="J727"/>
  <c r="F727"/>
  <c r="E727"/>
  <c r="AQ726"/>
  <c r="AN726"/>
  <c r="AK726"/>
  <c r="AH726"/>
  <c r="AE726"/>
  <c r="AB726"/>
  <c r="Y726"/>
  <c r="V726"/>
  <c r="S726"/>
  <c r="P726"/>
  <c r="M726"/>
  <c r="J726"/>
  <c r="F726"/>
  <c r="E726"/>
  <c r="AQ725"/>
  <c r="AN725"/>
  <c r="AK725"/>
  <c r="AH725"/>
  <c r="AE725"/>
  <c r="AB725"/>
  <c r="Y725"/>
  <c r="V725"/>
  <c r="S725"/>
  <c r="P725"/>
  <c r="M725"/>
  <c r="J725"/>
  <c r="F725"/>
  <c r="E725"/>
  <c r="AP724"/>
  <c r="AO724"/>
  <c r="AM724"/>
  <c r="AL724"/>
  <c r="AJ724"/>
  <c r="AI724"/>
  <c r="AG724"/>
  <c r="AF724"/>
  <c r="AD724"/>
  <c r="AC724"/>
  <c r="AA724"/>
  <c r="Z724"/>
  <c r="X724"/>
  <c r="W724"/>
  <c r="U724"/>
  <c r="T724"/>
  <c r="R724"/>
  <c r="Q724"/>
  <c r="O724"/>
  <c r="N724"/>
  <c r="L724"/>
  <c r="K724"/>
  <c r="I724"/>
  <c r="H724"/>
  <c r="AQ723"/>
  <c r="AN723"/>
  <c r="AK723"/>
  <c r="AH723"/>
  <c r="AE723"/>
  <c r="AB723"/>
  <c r="Y723"/>
  <c r="V723"/>
  <c r="S723"/>
  <c r="P723"/>
  <c r="M723"/>
  <c r="J723"/>
  <c r="F723"/>
  <c r="E723"/>
  <c r="AQ722"/>
  <c r="AN722"/>
  <c r="AK722"/>
  <c r="AH722"/>
  <c r="AE722"/>
  <c r="AB722"/>
  <c r="Y722"/>
  <c r="V722"/>
  <c r="S722"/>
  <c r="P722"/>
  <c r="M722"/>
  <c r="J722"/>
  <c r="F722"/>
  <c r="E722"/>
  <c r="AQ721"/>
  <c r="AN721"/>
  <c r="AK721"/>
  <c r="AH721"/>
  <c r="AE721"/>
  <c r="AB721"/>
  <c r="Y721"/>
  <c r="V721"/>
  <c r="S721"/>
  <c r="P721"/>
  <c r="M721"/>
  <c r="J721"/>
  <c r="F721"/>
  <c r="E721"/>
  <c r="AQ720"/>
  <c r="AN720"/>
  <c r="AK720"/>
  <c r="AH720"/>
  <c r="AE720"/>
  <c r="AB720"/>
  <c r="Y720"/>
  <c r="V720"/>
  <c r="S720"/>
  <c r="P720"/>
  <c r="M720"/>
  <c r="J720"/>
  <c r="F720"/>
  <c r="E720"/>
  <c r="AQ719"/>
  <c r="AN719"/>
  <c r="AK719"/>
  <c r="AH719"/>
  <c r="AE719"/>
  <c r="AB719"/>
  <c r="Y719"/>
  <c r="V719"/>
  <c r="S719"/>
  <c r="P719"/>
  <c r="M719"/>
  <c r="J719"/>
  <c r="F719"/>
  <c r="E719"/>
  <c r="AQ718"/>
  <c r="AN718"/>
  <c r="AK718"/>
  <c r="AH718"/>
  <c r="AE718"/>
  <c r="AB718"/>
  <c r="Y718"/>
  <c r="V718"/>
  <c r="S718"/>
  <c r="P718"/>
  <c r="M718"/>
  <c r="J718"/>
  <c r="F718"/>
  <c r="E718"/>
  <c r="AP717"/>
  <c r="AO717"/>
  <c r="AM717"/>
  <c r="AL717"/>
  <c r="AJ717"/>
  <c r="AI717"/>
  <c r="AG717"/>
  <c r="AF717"/>
  <c r="AD717"/>
  <c r="AC717"/>
  <c r="AA717"/>
  <c r="Z717"/>
  <c r="X717"/>
  <c r="W717"/>
  <c r="U717"/>
  <c r="T717"/>
  <c r="R717"/>
  <c r="Q717"/>
  <c r="O717"/>
  <c r="N717"/>
  <c r="L717"/>
  <c r="K717"/>
  <c r="I717"/>
  <c r="H717"/>
  <c r="AQ716"/>
  <c r="AN716"/>
  <c r="AK716"/>
  <c r="AH716"/>
  <c r="AE716"/>
  <c r="AB716"/>
  <c r="Y716"/>
  <c r="V716"/>
  <c r="S716"/>
  <c r="P716"/>
  <c r="M716"/>
  <c r="J716"/>
  <c r="F716"/>
  <c r="E716"/>
  <c r="AQ715"/>
  <c r="AN715"/>
  <c r="AK715"/>
  <c r="AH715"/>
  <c r="AE715"/>
  <c r="AB715"/>
  <c r="Y715"/>
  <c r="V715"/>
  <c r="S715"/>
  <c r="P715"/>
  <c r="M715"/>
  <c r="J715"/>
  <c r="F715"/>
  <c r="E715"/>
  <c r="AQ714"/>
  <c r="AN714"/>
  <c r="AK714"/>
  <c r="AH714"/>
  <c r="AE714"/>
  <c r="AB714"/>
  <c r="Y714"/>
  <c r="V714"/>
  <c r="S714"/>
  <c r="P714"/>
  <c r="M714"/>
  <c r="J714"/>
  <c r="F714"/>
  <c r="E714"/>
  <c r="AQ713"/>
  <c r="AN713"/>
  <c r="AK713"/>
  <c r="AH713"/>
  <c r="AE713"/>
  <c r="AB713"/>
  <c r="Y713"/>
  <c r="V713"/>
  <c r="S713"/>
  <c r="P713"/>
  <c r="M713"/>
  <c r="J713"/>
  <c r="F713"/>
  <c r="E713"/>
  <c r="AQ712"/>
  <c r="AN712"/>
  <c r="AK712"/>
  <c r="AH712"/>
  <c r="AE712"/>
  <c r="AB712"/>
  <c r="Y712"/>
  <c r="V712"/>
  <c r="S712"/>
  <c r="P712"/>
  <c r="M712"/>
  <c r="J712"/>
  <c r="F712"/>
  <c r="E712"/>
  <c r="AQ711"/>
  <c r="AN711"/>
  <c r="AK711"/>
  <c r="AH711"/>
  <c r="AE711"/>
  <c r="AB711"/>
  <c r="Y711"/>
  <c r="V711"/>
  <c r="S711"/>
  <c r="P711"/>
  <c r="M711"/>
  <c r="J711"/>
  <c r="F711"/>
  <c r="E711"/>
  <c r="AP710"/>
  <c r="AO710"/>
  <c r="AM710"/>
  <c r="AL710"/>
  <c r="AJ710"/>
  <c r="AI710"/>
  <c r="AG710"/>
  <c r="AF710"/>
  <c r="AD710"/>
  <c r="AC710"/>
  <c r="AA710"/>
  <c r="Z710"/>
  <c r="X710"/>
  <c r="W710"/>
  <c r="U710"/>
  <c r="T710"/>
  <c r="R710"/>
  <c r="Q710"/>
  <c r="O710"/>
  <c r="N710"/>
  <c r="L710"/>
  <c r="K710"/>
  <c r="I710"/>
  <c r="H710"/>
  <c r="AQ709"/>
  <c r="AN709"/>
  <c r="AK709"/>
  <c r="AH709"/>
  <c r="AE709"/>
  <c r="AB709"/>
  <c r="Y709"/>
  <c r="V709"/>
  <c r="S709"/>
  <c r="P709"/>
  <c r="M709"/>
  <c r="J709"/>
  <c r="F709"/>
  <c r="E709"/>
  <c r="AQ708"/>
  <c r="AN708"/>
  <c r="AK708"/>
  <c r="AH708"/>
  <c r="AE708"/>
  <c r="AB708"/>
  <c r="Y708"/>
  <c r="V708"/>
  <c r="S708"/>
  <c r="P708"/>
  <c r="M708"/>
  <c r="J708"/>
  <c r="F708"/>
  <c r="E708"/>
  <c r="AQ707"/>
  <c r="AN707"/>
  <c r="AK707"/>
  <c r="AH707"/>
  <c r="AE707"/>
  <c r="AB707"/>
  <c r="Y707"/>
  <c r="V707"/>
  <c r="S707"/>
  <c r="P707"/>
  <c r="M707"/>
  <c r="J707"/>
  <c r="F707"/>
  <c r="E707"/>
  <c r="AQ706"/>
  <c r="AN706"/>
  <c r="AK706"/>
  <c r="AH706"/>
  <c r="AE706"/>
  <c r="AB706"/>
  <c r="Y706"/>
  <c r="V706"/>
  <c r="S706"/>
  <c r="P706"/>
  <c r="M706"/>
  <c r="J706"/>
  <c r="F706"/>
  <c r="E706"/>
  <c r="AQ705"/>
  <c r="AN705"/>
  <c r="AK705"/>
  <c r="AH705"/>
  <c r="AE705"/>
  <c r="AB705"/>
  <c r="Y705"/>
  <c r="V705"/>
  <c r="S705"/>
  <c r="P705"/>
  <c r="M705"/>
  <c r="J705"/>
  <c r="F705"/>
  <c r="E705"/>
  <c r="AQ704"/>
  <c r="AN704"/>
  <c r="AK704"/>
  <c r="AH704"/>
  <c r="AE704"/>
  <c r="AB704"/>
  <c r="Y704"/>
  <c r="V704"/>
  <c r="S704"/>
  <c r="P704"/>
  <c r="M704"/>
  <c r="J704"/>
  <c r="F704"/>
  <c r="E704"/>
  <c r="AP703"/>
  <c r="AO703"/>
  <c r="AM703"/>
  <c r="AL703"/>
  <c r="AJ703"/>
  <c r="AI703"/>
  <c r="AG703"/>
  <c r="AF703"/>
  <c r="AD703"/>
  <c r="AC703"/>
  <c r="AA703"/>
  <c r="Z703"/>
  <c r="X703"/>
  <c r="W703"/>
  <c r="U703"/>
  <c r="T703"/>
  <c r="R703"/>
  <c r="Q703"/>
  <c r="O703"/>
  <c r="N703"/>
  <c r="L703"/>
  <c r="K703"/>
  <c r="I703"/>
  <c r="H703"/>
  <c r="AQ702"/>
  <c r="AN702"/>
  <c r="AK702"/>
  <c r="AH702"/>
  <c r="AE702"/>
  <c r="AB702"/>
  <c r="Y702"/>
  <c r="V702"/>
  <c r="S702"/>
  <c r="P702"/>
  <c r="M702"/>
  <c r="J702"/>
  <c r="F702"/>
  <c r="E702"/>
  <c r="AQ701"/>
  <c r="AN701"/>
  <c r="AK701"/>
  <c r="AH701"/>
  <c r="AE701"/>
  <c r="AB701"/>
  <c r="Y701"/>
  <c r="V701"/>
  <c r="S701"/>
  <c r="P701"/>
  <c r="M701"/>
  <c r="J701"/>
  <c r="F701"/>
  <c r="E701"/>
  <c r="AQ700"/>
  <c r="AN700"/>
  <c r="AK700"/>
  <c r="AH700"/>
  <c r="AE700"/>
  <c r="AB700"/>
  <c r="Y700"/>
  <c r="V700"/>
  <c r="S700"/>
  <c r="P700"/>
  <c r="M700"/>
  <c r="J700"/>
  <c r="F700"/>
  <c r="E700"/>
  <c r="AQ699"/>
  <c r="AN699"/>
  <c r="AK699"/>
  <c r="AH699"/>
  <c r="AE699"/>
  <c r="AB699"/>
  <c r="Y699"/>
  <c r="V699"/>
  <c r="S699"/>
  <c r="P699"/>
  <c r="M699"/>
  <c r="J699"/>
  <c r="F699"/>
  <c r="E699"/>
  <c r="AQ698"/>
  <c r="AN698"/>
  <c r="AK698"/>
  <c r="AH698"/>
  <c r="AE698"/>
  <c r="AB698"/>
  <c r="Y698"/>
  <c r="V698"/>
  <c r="S698"/>
  <c r="P698"/>
  <c r="M698"/>
  <c r="J698"/>
  <c r="F698"/>
  <c r="E698"/>
  <c r="AQ697"/>
  <c r="AN697"/>
  <c r="AK697"/>
  <c r="AH697"/>
  <c r="AE697"/>
  <c r="AB697"/>
  <c r="Y697"/>
  <c r="V697"/>
  <c r="S697"/>
  <c r="P697"/>
  <c r="M697"/>
  <c r="J697"/>
  <c r="F697"/>
  <c r="E697"/>
  <c r="AP696"/>
  <c r="AO696"/>
  <c r="AM696"/>
  <c r="AL696"/>
  <c r="AJ696"/>
  <c r="AI696"/>
  <c r="AG696"/>
  <c r="AF696"/>
  <c r="AD696"/>
  <c r="AC696"/>
  <c r="AA696"/>
  <c r="Z696"/>
  <c r="X696"/>
  <c r="W696"/>
  <c r="U696"/>
  <c r="T696"/>
  <c r="R696"/>
  <c r="Q696"/>
  <c r="O696"/>
  <c r="N696"/>
  <c r="L696"/>
  <c r="K696"/>
  <c r="I696"/>
  <c r="H696"/>
  <c r="AP695"/>
  <c r="AO695"/>
  <c r="AO786" s="1"/>
  <c r="AO793" s="1"/>
  <c r="AO1090" s="1"/>
  <c r="AM695"/>
  <c r="AL695"/>
  <c r="AL786" s="1"/>
  <c r="AL793" s="1"/>
  <c r="AL1090" s="1"/>
  <c r="AJ695"/>
  <c r="AJ786" s="1"/>
  <c r="AJ793" s="1"/>
  <c r="AI695"/>
  <c r="AI786" s="1"/>
  <c r="AI793" s="1"/>
  <c r="AI1090" s="1"/>
  <c r="AG695"/>
  <c r="AF695"/>
  <c r="AF786" s="1"/>
  <c r="AF793" s="1"/>
  <c r="AF1090" s="1"/>
  <c r="AD695"/>
  <c r="AC695"/>
  <c r="AC786" s="1"/>
  <c r="AC793" s="1"/>
  <c r="AC1090" s="1"/>
  <c r="AA695"/>
  <c r="Z695"/>
  <c r="Z786" s="1"/>
  <c r="Z793" s="1"/>
  <c r="Z1090" s="1"/>
  <c r="X695"/>
  <c r="X786" s="1"/>
  <c r="W695"/>
  <c r="W786" s="1"/>
  <c r="W793" s="1"/>
  <c r="W1090" s="1"/>
  <c r="U695"/>
  <c r="T695"/>
  <c r="T786" s="1"/>
  <c r="T793" s="1"/>
  <c r="T1090" s="1"/>
  <c r="R695"/>
  <c r="R786" s="1"/>
  <c r="Q695"/>
  <c r="O695"/>
  <c r="N695"/>
  <c r="N786" s="1"/>
  <c r="N793" s="1"/>
  <c r="N1090" s="1"/>
  <c r="L695"/>
  <c r="L786" s="1"/>
  <c r="L793" s="1"/>
  <c r="L1090" s="1"/>
  <c r="K695"/>
  <c r="I695"/>
  <c r="I786" s="1"/>
  <c r="H695"/>
  <c r="AP694"/>
  <c r="AO694"/>
  <c r="AO785" s="1"/>
  <c r="AO792" s="1"/>
  <c r="AO1089" s="1"/>
  <c r="AM694"/>
  <c r="AM785" s="1"/>
  <c r="AL694"/>
  <c r="AJ694"/>
  <c r="AJ785" s="1"/>
  <c r="AI694"/>
  <c r="AI785" s="1"/>
  <c r="AI792" s="1"/>
  <c r="AI1089" s="1"/>
  <c r="AG694"/>
  <c r="AG785" s="1"/>
  <c r="AF694"/>
  <c r="AF785" s="1"/>
  <c r="AF792" s="1"/>
  <c r="AF1089" s="1"/>
  <c r="AD694"/>
  <c r="AC694"/>
  <c r="AC785" s="1"/>
  <c r="AC792" s="1"/>
  <c r="AC1089" s="1"/>
  <c r="AA694"/>
  <c r="Z694"/>
  <c r="Z785" s="1"/>
  <c r="Z792" s="1"/>
  <c r="Z1089" s="1"/>
  <c r="X694"/>
  <c r="W694"/>
  <c r="W785" s="1"/>
  <c r="W792" s="1"/>
  <c r="W1089" s="1"/>
  <c r="U694"/>
  <c r="T694"/>
  <c r="T785" s="1"/>
  <c r="T792" s="1"/>
  <c r="T1089" s="1"/>
  <c r="R694"/>
  <c r="Q694"/>
  <c r="Q785" s="1"/>
  <c r="Q792" s="1"/>
  <c r="Q1089" s="1"/>
  <c r="O694"/>
  <c r="O785" s="1"/>
  <c r="N694"/>
  <c r="N785" s="1"/>
  <c r="N792" s="1"/>
  <c r="N1089" s="1"/>
  <c r="L694"/>
  <c r="K694"/>
  <c r="K785" s="1"/>
  <c r="K792" s="1"/>
  <c r="K1089" s="1"/>
  <c r="I694"/>
  <c r="I785" s="1"/>
  <c r="I792" s="1"/>
  <c r="H694"/>
  <c r="AP693"/>
  <c r="AP784" s="1"/>
  <c r="AP791" s="1"/>
  <c r="AO693"/>
  <c r="AM693"/>
  <c r="AM784" s="1"/>
  <c r="AL693"/>
  <c r="AL784" s="1"/>
  <c r="AL791" s="1"/>
  <c r="AL1088" s="1"/>
  <c r="AJ693"/>
  <c r="AJ784" s="1"/>
  <c r="AI693"/>
  <c r="AI784" s="1"/>
  <c r="AI791" s="1"/>
  <c r="AI1088" s="1"/>
  <c r="AG693"/>
  <c r="AF693"/>
  <c r="AF784" s="1"/>
  <c r="AF791" s="1"/>
  <c r="AF1088" s="1"/>
  <c r="AD693"/>
  <c r="AD784" s="1"/>
  <c r="AC693"/>
  <c r="AA693"/>
  <c r="Z693"/>
  <c r="Z784" s="1"/>
  <c r="Z791" s="1"/>
  <c r="Z1088" s="1"/>
  <c r="X693"/>
  <c r="W693"/>
  <c r="W784" s="1"/>
  <c r="W791" s="1"/>
  <c r="W1088" s="1"/>
  <c r="U693"/>
  <c r="T693"/>
  <c r="T784" s="1"/>
  <c r="T791" s="1"/>
  <c r="T1088" s="1"/>
  <c r="R693"/>
  <c r="R784" s="1"/>
  <c r="Q693"/>
  <c r="Q784" s="1"/>
  <c r="Q791" s="1"/>
  <c r="Q1088" s="1"/>
  <c r="O693"/>
  <c r="N693"/>
  <c r="N784" s="1"/>
  <c r="N791" s="1"/>
  <c r="N1088" s="1"/>
  <c r="L693"/>
  <c r="K693"/>
  <c r="K784" s="1"/>
  <c r="K791" s="1"/>
  <c r="K1088" s="1"/>
  <c r="I693"/>
  <c r="H693"/>
  <c r="H784" s="1"/>
  <c r="AP692"/>
  <c r="AO692"/>
  <c r="AO783" s="1"/>
  <c r="AO790" s="1"/>
  <c r="AO1087" s="1"/>
  <c r="AM692"/>
  <c r="AM783" s="1"/>
  <c r="AM790" s="1"/>
  <c r="AL692"/>
  <c r="AL783" s="1"/>
  <c r="AL790" s="1"/>
  <c r="AL1087" s="1"/>
  <c r="AJ692"/>
  <c r="AI692"/>
  <c r="AI783" s="1"/>
  <c r="AI790" s="1"/>
  <c r="AI1087" s="1"/>
  <c r="AG692"/>
  <c r="AG783" s="1"/>
  <c r="AG790" s="1"/>
  <c r="AG1087" s="1"/>
  <c r="AF692"/>
  <c r="AD692"/>
  <c r="AD783" s="1"/>
  <c r="AC692"/>
  <c r="AC783" s="1"/>
  <c r="AC790" s="1"/>
  <c r="AC1087" s="1"/>
  <c r="AA692"/>
  <c r="AA783" s="1"/>
  <c r="Z692"/>
  <c r="Z783" s="1"/>
  <c r="Z790" s="1"/>
  <c r="Z1087" s="1"/>
  <c r="X692"/>
  <c r="W692"/>
  <c r="U692"/>
  <c r="U783" s="1"/>
  <c r="T692"/>
  <c r="T783" s="1"/>
  <c r="T790" s="1"/>
  <c r="T1087" s="1"/>
  <c r="R692"/>
  <c r="R783" s="1"/>
  <c r="Q692"/>
  <c r="Q783" s="1"/>
  <c r="Q790" s="1"/>
  <c r="Q1087" s="1"/>
  <c r="O692"/>
  <c r="N692"/>
  <c r="N783" s="1"/>
  <c r="N790" s="1"/>
  <c r="N1087" s="1"/>
  <c r="L692"/>
  <c r="K692"/>
  <c r="K783" s="1"/>
  <c r="K790" s="1"/>
  <c r="K1087" s="1"/>
  <c r="I692"/>
  <c r="I783" s="1"/>
  <c r="I790" s="1"/>
  <c r="H692"/>
  <c r="AP691"/>
  <c r="AP782" s="1"/>
  <c r="AO691"/>
  <c r="AO782" s="1"/>
  <c r="AO789" s="1"/>
  <c r="AO1086" s="1"/>
  <c r="AM691"/>
  <c r="AL691"/>
  <c r="AJ691"/>
  <c r="AJ782" s="1"/>
  <c r="AI691"/>
  <c r="AG691"/>
  <c r="AF691"/>
  <c r="AD691"/>
  <c r="AD782" s="1"/>
  <c r="AD789" s="1"/>
  <c r="AC691"/>
  <c r="AC782" s="1"/>
  <c r="AC789" s="1"/>
  <c r="AC1086" s="1"/>
  <c r="AA691"/>
  <c r="Z691"/>
  <c r="Z782" s="1"/>
  <c r="Z789" s="1"/>
  <c r="Z1086" s="1"/>
  <c r="X691"/>
  <c r="W691"/>
  <c r="W782" s="1"/>
  <c r="W789" s="1"/>
  <c r="W1086" s="1"/>
  <c r="U691"/>
  <c r="U782" s="1"/>
  <c r="T691"/>
  <c r="T782" s="1"/>
  <c r="T789" s="1"/>
  <c r="T1086" s="1"/>
  <c r="R691"/>
  <c r="Q691"/>
  <c r="Q782" s="1"/>
  <c r="Q789" s="1"/>
  <c r="Q1086" s="1"/>
  <c r="O691"/>
  <c r="N691"/>
  <c r="N782" s="1"/>
  <c r="N789" s="1"/>
  <c r="N1086" s="1"/>
  <c r="L691"/>
  <c r="L782" s="1"/>
  <c r="K691"/>
  <c r="I691"/>
  <c r="H691"/>
  <c r="H782" s="1"/>
  <c r="H789" s="1"/>
  <c r="AP690"/>
  <c r="AO690"/>
  <c r="AO781" s="1"/>
  <c r="AM690"/>
  <c r="AM781" s="1"/>
  <c r="AM788" s="1"/>
  <c r="AL690"/>
  <c r="AJ690"/>
  <c r="AJ781" s="1"/>
  <c r="AI690"/>
  <c r="AI781" s="1"/>
  <c r="AG690"/>
  <c r="AG781" s="1"/>
  <c r="AF690"/>
  <c r="AF781" s="1"/>
  <c r="AD690"/>
  <c r="AC690"/>
  <c r="AA690"/>
  <c r="AA781" s="1"/>
  <c r="Z690"/>
  <c r="X690"/>
  <c r="X781" s="1"/>
  <c r="W690"/>
  <c r="W781" s="1"/>
  <c r="W788" s="1"/>
  <c r="U690"/>
  <c r="T690"/>
  <c r="R690"/>
  <c r="Q690"/>
  <c r="O690"/>
  <c r="O781" s="1"/>
  <c r="O788" s="1"/>
  <c r="N690"/>
  <c r="L690"/>
  <c r="K690"/>
  <c r="K781" s="1"/>
  <c r="I690"/>
  <c r="H690"/>
  <c r="AQ671"/>
  <c r="AN671"/>
  <c r="AK671"/>
  <c r="AH671"/>
  <c r="AE671"/>
  <c r="AB671"/>
  <c r="Y671"/>
  <c r="V671"/>
  <c r="S671"/>
  <c r="P671"/>
  <c r="M671"/>
  <c r="J671"/>
  <c r="F671"/>
  <c r="E671"/>
  <c r="AQ670"/>
  <c r="AN670"/>
  <c r="AK670"/>
  <c r="AH670"/>
  <c r="AE670"/>
  <c r="AB670"/>
  <c r="Y670"/>
  <c r="V670"/>
  <c r="S670"/>
  <c r="P670"/>
  <c r="M670"/>
  <c r="J670"/>
  <c r="F670"/>
  <c r="E670"/>
  <c r="AQ669"/>
  <c r="AN669"/>
  <c r="AK669"/>
  <c r="AH669"/>
  <c r="AE669"/>
  <c r="AB669"/>
  <c r="Y669"/>
  <c r="V669"/>
  <c r="S669"/>
  <c r="P669"/>
  <c r="M669"/>
  <c r="J669"/>
  <c r="F669"/>
  <c r="E669"/>
  <c r="AQ668"/>
  <c r="AN668"/>
  <c r="AK668"/>
  <c r="AH668"/>
  <c r="AE668"/>
  <c r="AB668"/>
  <c r="Y668"/>
  <c r="V668"/>
  <c r="S668"/>
  <c r="P668"/>
  <c r="M668"/>
  <c r="J668"/>
  <c r="F668"/>
  <c r="E668"/>
  <c r="AQ667"/>
  <c r="AN667"/>
  <c r="AK667"/>
  <c r="AH667"/>
  <c r="AE667"/>
  <c r="AB667"/>
  <c r="Y667"/>
  <c r="V667"/>
  <c r="S667"/>
  <c r="P667"/>
  <c r="M667"/>
  <c r="J667"/>
  <c r="F667"/>
  <c r="E667"/>
  <c r="AQ666"/>
  <c r="AN666"/>
  <c r="AK666"/>
  <c r="AH666"/>
  <c r="AE666"/>
  <c r="AB666"/>
  <c r="Y666"/>
  <c r="V666"/>
  <c r="S666"/>
  <c r="P666"/>
  <c r="M666"/>
  <c r="J666"/>
  <c r="F666"/>
  <c r="E666"/>
  <c r="AP665"/>
  <c r="AO665"/>
  <c r="AM665"/>
  <c r="AL665"/>
  <c r="AJ665"/>
  <c r="AI665"/>
  <c r="AG665"/>
  <c r="AF665"/>
  <c r="AD665"/>
  <c r="AC665"/>
  <c r="AA665"/>
  <c r="Z665"/>
  <c r="X665"/>
  <c r="W665"/>
  <c r="U665"/>
  <c r="T665"/>
  <c r="R665"/>
  <c r="Q665"/>
  <c r="O665"/>
  <c r="N665"/>
  <c r="L665"/>
  <c r="K665"/>
  <c r="I665"/>
  <c r="H665"/>
  <c r="AQ664"/>
  <c r="AN664"/>
  <c r="AK664"/>
  <c r="AH664"/>
  <c r="AE664"/>
  <c r="AB664"/>
  <c r="Y664"/>
  <c r="V664"/>
  <c r="S664"/>
  <c r="P664"/>
  <c r="M664"/>
  <c r="J664"/>
  <c r="F664"/>
  <c r="E664"/>
  <c r="AQ663"/>
  <c r="AN663"/>
  <c r="AK663"/>
  <c r="AH663"/>
  <c r="AE663"/>
  <c r="AB663"/>
  <c r="Y663"/>
  <c r="V663"/>
  <c r="S663"/>
  <c r="P663"/>
  <c r="M663"/>
  <c r="J663"/>
  <c r="F663"/>
  <c r="E663"/>
  <c r="AQ662"/>
  <c r="AN662"/>
  <c r="AK662"/>
  <c r="AH662"/>
  <c r="AE662"/>
  <c r="AB662"/>
  <c r="Y662"/>
  <c r="V662"/>
  <c r="S662"/>
  <c r="P662"/>
  <c r="M662"/>
  <c r="J662"/>
  <c r="F662"/>
  <c r="E662"/>
  <c r="AQ661"/>
  <c r="AN661"/>
  <c r="AK661"/>
  <c r="AH661"/>
  <c r="AE661"/>
  <c r="AB661"/>
  <c r="Y661"/>
  <c r="V661"/>
  <c r="S661"/>
  <c r="P661"/>
  <c r="M661"/>
  <c r="J661"/>
  <c r="F661"/>
  <c r="E661"/>
  <c r="AQ660"/>
  <c r="AN660"/>
  <c r="AK660"/>
  <c r="AH660"/>
  <c r="AE660"/>
  <c r="AB660"/>
  <c r="Y660"/>
  <c r="V660"/>
  <c r="S660"/>
  <c r="P660"/>
  <c r="M660"/>
  <c r="J660"/>
  <c r="F660"/>
  <c r="E660"/>
  <c r="AQ659"/>
  <c r="AN659"/>
  <c r="AK659"/>
  <c r="AH659"/>
  <c r="AE659"/>
  <c r="AB659"/>
  <c r="Y659"/>
  <c r="V659"/>
  <c r="S659"/>
  <c r="P659"/>
  <c r="M659"/>
  <c r="J659"/>
  <c r="F659"/>
  <c r="E659"/>
  <c r="AP658"/>
  <c r="AO658"/>
  <c r="AM658"/>
  <c r="AL658"/>
  <c r="AJ658"/>
  <c r="AI658"/>
  <c r="AG658"/>
  <c r="AF658"/>
  <c r="AD658"/>
  <c r="AC658"/>
  <c r="AA658"/>
  <c r="Z658"/>
  <c r="X658"/>
  <c r="W658"/>
  <c r="U658"/>
  <c r="T658"/>
  <c r="R658"/>
  <c r="Q658"/>
  <c r="O658"/>
  <c r="N658"/>
  <c r="L658"/>
  <c r="K658"/>
  <c r="I658"/>
  <c r="H658"/>
  <c r="AP657"/>
  <c r="AP678" s="1"/>
  <c r="AO657"/>
  <c r="AO678" s="1"/>
  <c r="AO685" s="1"/>
  <c r="AM657"/>
  <c r="AL657"/>
  <c r="AL678" s="1"/>
  <c r="AL685" s="1"/>
  <c r="AJ657"/>
  <c r="AI657"/>
  <c r="AI678" s="1"/>
  <c r="AI685" s="1"/>
  <c r="AG657"/>
  <c r="AG678" s="1"/>
  <c r="AF657"/>
  <c r="AD657"/>
  <c r="AC657"/>
  <c r="AC678" s="1"/>
  <c r="AC685" s="1"/>
  <c r="AA657"/>
  <c r="Z657"/>
  <c r="Z678" s="1"/>
  <c r="Z685" s="1"/>
  <c r="X657"/>
  <c r="W657"/>
  <c r="W678" s="1"/>
  <c r="W685" s="1"/>
  <c r="U657"/>
  <c r="U678" s="1"/>
  <c r="T657"/>
  <c r="R657"/>
  <c r="R678" s="1"/>
  <c r="Q657"/>
  <c r="Q678" s="1"/>
  <c r="Q685" s="1"/>
  <c r="O657"/>
  <c r="N657"/>
  <c r="N678" s="1"/>
  <c r="N685" s="1"/>
  <c r="L657"/>
  <c r="K657"/>
  <c r="K678" s="1"/>
  <c r="K685" s="1"/>
  <c r="I657"/>
  <c r="I678" s="1"/>
  <c r="H657"/>
  <c r="H678" s="1"/>
  <c r="H685" s="1"/>
  <c r="AP656"/>
  <c r="AO656"/>
  <c r="AO677" s="1"/>
  <c r="AO684" s="1"/>
  <c r="AM656"/>
  <c r="AL656"/>
  <c r="AL677" s="1"/>
  <c r="AL684" s="1"/>
  <c r="AJ656"/>
  <c r="AJ677" s="1"/>
  <c r="AI656"/>
  <c r="AG656"/>
  <c r="AF656"/>
  <c r="AF677" s="1"/>
  <c r="AF684" s="1"/>
  <c r="AD656"/>
  <c r="AC656"/>
  <c r="AC677" s="1"/>
  <c r="AC684" s="1"/>
  <c r="AA656"/>
  <c r="Z656"/>
  <c r="Z677" s="1"/>
  <c r="Z684" s="1"/>
  <c r="X656"/>
  <c r="X677" s="1"/>
  <c r="W656"/>
  <c r="U656"/>
  <c r="U677" s="1"/>
  <c r="T656"/>
  <c r="T677" s="1"/>
  <c r="T684" s="1"/>
  <c r="R656"/>
  <c r="Q656"/>
  <c r="Q677" s="1"/>
  <c r="Q684" s="1"/>
  <c r="O656"/>
  <c r="N656"/>
  <c r="N677" s="1"/>
  <c r="N684" s="1"/>
  <c r="L656"/>
  <c r="L677" s="1"/>
  <c r="K656"/>
  <c r="K677" s="1"/>
  <c r="K684" s="1"/>
  <c r="I656"/>
  <c r="I677" s="1"/>
  <c r="H656"/>
  <c r="H677" s="1"/>
  <c r="H684" s="1"/>
  <c r="AP655"/>
  <c r="AP676" s="1"/>
  <c r="AO655"/>
  <c r="AO676" s="1"/>
  <c r="AO683" s="1"/>
  <c r="AM655"/>
  <c r="AM676" s="1"/>
  <c r="AL655"/>
  <c r="AJ655"/>
  <c r="AI655"/>
  <c r="AI676" s="1"/>
  <c r="AI683" s="1"/>
  <c r="AG655"/>
  <c r="AG676" s="1"/>
  <c r="AG683" s="1"/>
  <c r="AF655"/>
  <c r="AD655"/>
  <c r="AD676" s="1"/>
  <c r="AC655"/>
  <c r="AC676" s="1"/>
  <c r="AC683" s="1"/>
  <c r="AA655"/>
  <c r="AA676" s="1"/>
  <c r="Z655"/>
  <c r="X655"/>
  <c r="X676" s="1"/>
  <c r="W655"/>
  <c r="W676" s="1"/>
  <c r="W683" s="1"/>
  <c r="U655"/>
  <c r="U676" s="1"/>
  <c r="U683" s="1"/>
  <c r="T655"/>
  <c r="T676" s="1"/>
  <c r="R655"/>
  <c r="R676" s="1"/>
  <c r="Q655"/>
  <c r="Q676" s="1"/>
  <c r="Q683" s="1"/>
  <c r="O655"/>
  <c r="O676" s="1"/>
  <c r="N655"/>
  <c r="L655"/>
  <c r="L676" s="1"/>
  <c r="K655"/>
  <c r="K676" s="1"/>
  <c r="K683" s="1"/>
  <c r="I655"/>
  <c r="I676" s="1"/>
  <c r="I683" s="1"/>
  <c r="H655"/>
  <c r="AP654"/>
  <c r="AP675" s="1"/>
  <c r="AO654"/>
  <c r="AM654"/>
  <c r="AM675" s="1"/>
  <c r="AL654"/>
  <c r="AL675" s="1"/>
  <c r="AL682" s="1"/>
  <c r="AJ654"/>
  <c r="AJ675" s="1"/>
  <c r="AJ682" s="1"/>
  <c r="AI654"/>
  <c r="AI675" s="1"/>
  <c r="AG654"/>
  <c r="AG675" s="1"/>
  <c r="AF654"/>
  <c r="AF675" s="1"/>
  <c r="AF682" s="1"/>
  <c r="AD654"/>
  <c r="AD675" s="1"/>
  <c r="AC654"/>
  <c r="AA654"/>
  <c r="AA675" s="1"/>
  <c r="Z654"/>
  <c r="Z675" s="1"/>
  <c r="Z682" s="1"/>
  <c r="X654"/>
  <c r="W654"/>
  <c r="W675" s="1"/>
  <c r="W682" s="1"/>
  <c r="U654"/>
  <c r="U675" s="1"/>
  <c r="U682" s="1"/>
  <c r="T654"/>
  <c r="T675" s="1"/>
  <c r="T682" s="1"/>
  <c r="R654"/>
  <c r="R675" s="1"/>
  <c r="Q654"/>
  <c r="Q675" s="1"/>
  <c r="Q682" s="1"/>
  <c r="O654"/>
  <c r="O675" s="1"/>
  <c r="N654"/>
  <c r="N675" s="1"/>
  <c r="N682" s="1"/>
  <c r="L654"/>
  <c r="L675" s="1"/>
  <c r="L682" s="1"/>
  <c r="K654"/>
  <c r="K675" s="1"/>
  <c r="I654"/>
  <c r="I675" s="1"/>
  <c r="H654"/>
  <c r="AP653"/>
  <c r="AP674" s="1"/>
  <c r="AO653"/>
  <c r="AO674" s="1"/>
  <c r="AO681" s="1"/>
  <c r="AM653"/>
  <c r="AL653"/>
  <c r="AL674" s="1"/>
  <c r="AL681" s="1"/>
  <c r="AJ653"/>
  <c r="AI653"/>
  <c r="AI674" s="1"/>
  <c r="AI681" s="1"/>
  <c r="AG653"/>
  <c r="AG674" s="1"/>
  <c r="AF653"/>
  <c r="AF674" s="1"/>
  <c r="AF681" s="1"/>
  <c r="AD653"/>
  <c r="AD674" s="1"/>
  <c r="AC653"/>
  <c r="AC674" s="1"/>
  <c r="AC681" s="1"/>
  <c r="AA653"/>
  <c r="Z653"/>
  <c r="Z674" s="1"/>
  <c r="Z681" s="1"/>
  <c r="X653"/>
  <c r="W653"/>
  <c r="W674" s="1"/>
  <c r="W681" s="1"/>
  <c r="U653"/>
  <c r="U674" s="1"/>
  <c r="T653"/>
  <c r="T674" s="1"/>
  <c r="T681" s="1"/>
  <c r="R653"/>
  <c r="Q653"/>
  <c r="Q674" s="1"/>
  <c r="Q681" s="1"/>
  <c r="O653"/>
  <c r="N653"/>
  <c r="N674" s="1"/>
  <c r="N681" s="1"/>
  <c r="L653"/>
  <c r="K653"/>
  <c r="K674" s="1"/>
  <c r="K681" s="1"/>
  <c r="I653"/>
  <c r="I674" s="1"/>
  <c r="H653"/>
  <c r="H674" s="1"/>
  <c r="H681" s="1"/>
  <c r="AP652"/>
  <c r="AO652"/>
  <c r="AO673" s="1"/>
  <c r="AM652"/>
  <c r="AM673" s="1"/>
  <c r="AL652"/>
  <c r="AL673" s="1"/>
  <c r="AL680" s="1"/>
  <c r="AJ652"/>
  <c r="AJ673" s="1"/>
  <c r="AI652"/>
  <c r="AI673" s="1"/>
  <c r="AI680" s="1"/>
  <c r="AG652"/>
  <c r="AG673" s="1"/>
  <c r="AF652"/>
  <c r="AF673" s="1"/>
  <c r="AD652"/>
  <c r="AC652"/>
  <c r="AC673" s="1"/>
  <c r="AA652"/>
  <c r="Z652"/>
  <c r="Z673" s="1"/>
  <c r="Z680" s="1"/>
  <c r="X652"/>
  <c r="X673" s="1"/>
  <c r="W652"/>
  <c r="W673" s="1"/>
  <c r="U652"/>
  <c r="T652"/>
  <c r="T673" s="1"/>
  <c r="R652"/>
  <c r="Q652"/>
  <c r="Q673" s="1"/>
  <c r="O652"/>
  <c r="O673" s="1"/>
  <c r="N652"/>
  <c r="N673" s="1"/>
  <c r="N680" s="1"/>
  <c r="L652"/>
  <c r="L673" s="1"/>
  <c r="K652"/>
  <c r="K673" s="1"/>
  <c r="K680" s="1"/>
  <c r="I652"/>
  <c r="I673" s="1"/>
  <c r="H652"/>
  <c r="H673" s="1"/>
  <c r="AP1083"/>
  <c r="AO1083"/>
  <c r="AJ1083"/>
  <c r="AG1083"/>
  <c r="AC1083"/>
  <c r="X1083"/>
  <c r="U1083"/>
  <c r="L1083"/>
  <c r="I1083"/>
  <c r="AJ1082"/>
  <c r="AI1082"/>
  <c r="AC1082"/>
  <c r="X1082"/>
  <c r="W1082"/>
  <c r="Q1082"/>
  <c r="L1082"/>
  <c r="K1082"/>
  <c r="AP1081"/>
  <c r="AL1081"/>
  <c r="AI1081"/>
  <c r="X1081"/>
  <c r="W1081"/>
  <c r="R1081"/>
  <c r="L1081"/>
  <c r="K1081"/>
  <c r="AP1080"/>
  <c r="AM1080"/>
  <c r="AI1080"/>
  <c r="AG1080"/>
  <c r="AC1080"/>
  <c r="AA1080"/>
  <c r="U1080"/>
  <c r="Q1080"/>
  <c r="N1080"/>
  <c r="AL1079"/>
  <c r="AG1079"/>
  <c r="AF1079"/>
  <c r="Z1079"/>
  <c r="U1079"/>
  <c r="I1079"/>
  <c r="AO1078"/>
  <c r="AM1078"/>
  <c r="AF1078"/>
  <c r="W1078"/>
  <c r="U1078"/>
  <c r="T1078"/>
  <c r="O1078"/>
  <c r="I1078"/>
  <c r="H1078"/>
  <c r="Y528" l="1"/>
  <c r="AN475"/>
  <c r="AB489"/>
  <c r="G476"/>
  <c r="AB461"/>
  <c r="AN405"/>
  <c r="S616"/>
  <c r="S608"/>
  <c r="E401"/>
  <c r="AF398"/>
  <c r="M307"/>
  <c r="AN209"/>
  <c r="AH209"/>
  <c r="AB209"/>
  <c r="AN203"/>
  <c r="J203"/>
  <c r="G200"/>
  <c r="S188"/>
  <c r="G187"/>
  <c r="G183"/>
  <c r="AO132"/>
  <c r="J604"/>
  <c r="AQ526"/>
  <c r="AQ515"/>
  <c r="AH475"/>
  <c r="V461"/>
  <c r="AQ992"/>
  <c r="AQ629"/>
  <c r="AK629"/>
  <c r="P621"/>
  <c r="V620"/>
  <c r="AN618"/>
  <c r="AH618"/>
  <c r="AB618"/>
  <c r="P618"/>
  <c r="AN617"/>
  <c r="AB617"/>
  <c r="P617"/>
  <c r="P608"/>
  <c r="G508"/>
  <c r="G506"/>
  <c r="AN426"/>
  <c r="AQ398"/>
  <c r="AK398"/>
  <c r="S398"/>
  <c r="M398"/>
  <c r="AQ391"/>
  <c r="J314"/>
  <c r="G312"/>
  <c r="AB307"/>
  <c r="S302"/>
  <c r="AQ301"/>
  <c r="AN292"/>
  <c r="G287"/>
  <c r="AN274"/>
  <c r="AN271"/>
  <c r="S265"/>
  <c r="AH195"/>
  <c r="V195"/>
  <c r="P188"/>
  <c r="G184"/>
  <c r="AN181"/>
  <c r="AB181"/>
  <c r="J167"/>
  <c r="G159"/>
  <c r="G155"/>
  <c r="AQ153"/>
  <c r="Y153"/>
  <c r="S153"/>
  <c r="G150"/>
  <c r="G148"/>
  <c r="AE146"/>
  <c r="Y146"/>
  <c r="J134"/>
  <c r="V118"/>
  <c r="J118"/>
  <c r="G116"/>
  <c r="AQ229"/>
  <c r="AO223"/>
  <c r="E229"/>
  <c r="E223" s="1"/>
  <c r="AJ20"/>
  <c r="G633"/>
  <c r="N615"/>
  <c r="V619"/>
  <c r="P619"/>
  <c r="AH616"/>
  <c r="Y606"/>
  <c r="G585"/>
  <c r="V566"/>
  <c r="AN440"/>
  <c r="Z796"/>
  <c r="AF796"/>
  <c r="AF957" s="1"/>
  <c r="H797"/>
  <c r="T797"/>
  <c r="T958" s="1"/>
  <c r="T965" s="1"/>
  <c r="AC799"/>
  <c r="AC960" s="1"/>
  <c r="AC967" s="1"/>
  <c r="AO799"/>
  <c r="AO960" s="1"/>
  <c r="AO967" s="1"/>
  <c r="K800"/>
  <c r="K961" s="1"/>
  <c r="K968" s="1"/>
  <c r="V872"/>
  <c r="G936"/>
  <c r="AH608"/>
  <c r="S503"/>
  <c r="AQ264"/>
  <c r="E264"/>
  <c r="O1081"/>
  <c r="AG1082"/>
  <c r="AD798"/>
  <c r="L799"/>
  <c r="L960" s="1"/>
  <c r="X799"/>
  <c r="X960" s="1"/>
  <c r="L800"/>
  <c r="AD800"/>
  <c r="L801"/>
  <c r="L962" s="1"/>
  <c r="R801"/>
  <c r="R962" s="1"/>
  <c r="AD801"/>
  <c r="AD962" s="1"/>
  <c r="AP801"/>
  <c r="AP962" s="1"/>
  <c r="AM798"/>
  <c r="AM959" s="1"/>
  <c r="AA800"/>
  <c r="AA961" s="1"/>
  <c r="AM801"/>
  <c r="G632"/>
  <c r="AB622"/>
  <c r="V622"/>
  <c r="AB621"/>
  <c r="AQ616"/>
  <c r="AQ608"/>
  <c r="AE608"/>
  <c r="V603"/>
  <c r="J603"/>
  <c r="AN602"/>
  <c r="G581"/>
  <c r="J580"/>
  <c r="G574"/>
  <c r="G569"/>
  <c r="G542"/>
  <c r="AQ538"/>
  <c r="G537"/>
  <c r="G533"/>
  <c r="AK531"/>
  <c r="Y531"/>
  <c r="V529"/>
  <c r="AH528"/>
  <c r="AB528"/>
  <c r="AQ412"/>
  <c r="AK412"/>
  <c r="Y412"/>
  <c r="M412"/>
  <c r="G401"/>
  <c r="AH398"/>
  <c r="AB398"/>
  <c r="AK342"/>
  <c r="M342"/>
  <c r="AB328"/>
  <c r="AB303"/>
  <c r="P303"/>
  <c r="S293"/>
  <c r="M265"/>
  <c r="AK206"/>
  <c r="Y206"/>
  <c r="M206"/>
  <c r="G115"/>
  <c r="AK76"/>
  <c r="M76"/>
  <c r="AE41"/>
  <c r="Y41"/>
  <c r="AE34"/>
  <c r="G553"/>
  <c r="AN552"/>
  <c r="G550"/>
  <c r="V516"/>
  <c r="P514"/>
  <c r="M496"/>
  <c r="AQ482"/>
  <c r="AK482"/>
  <c r="AE482"/>
  <c r="AE440"/>
  <c r="S440"/>
  <c r="AN314"/>
  <c r="AB306"/>
  <c r="AH305"/>
  <c r="V305"/>
  <c r="G283"/>
  <c r="AB274"/>
  <c r="AL244"/>
  <c r="S238"/>
  <c r="G172"/>
  <c r="AH125"/>
  <c r="V125"/>
  <c r="J125"/>
  <c r="AH97"/>
  <c r="G78"/>
  <c r="P606"/>
  <c r="AN605"/>
  <c r="Y602"/>
  <c r="M602"/>
  <c r="G600"/>
  <c r="Y594"/>
  <c r="M594"/>
  <c r="M587"/>
  <c r="G584"/>
  <c r="S573"/>
  <c r="G561"/>
  <c r="AK552"/>
  <c r="Y552"/>
  <c r="G549"/>
  <c r="AQ545"/>
  <c r="J545"/>
  <c r="G543"/>
  <c r="AN538"/>
  <c r="P538"/>
  <c r="J538"/>
  <c r="AN531"/>
  <c r="P531"/>
  <c r="M528"/>
  <c r="S525"/>
  <c r="AQ517"/>
  <c r="AE517"/>
  <c r="S517"/>
  <c r="AK516"/>
  <c r="Y516"/>
  <c r="AB503"/>
  <c r="G465"/>
  <c r="G455"/>
  <c r="AN454"/>
  <c r="G451"/>
  <c r="AQ447"/>
  <c r="S447"/>
  <c r="AH433"/>
  <c r="G432"/>
  <c r="V384"/>
  <c r="AH376"/>
  <c r="J376"/>
  <c r="AQ335"/>
  <c r="AH321"/>
  <c r="AK314"/>
  <c r="S306"/>
  <c r="M306"/>
  <c r="AQ305"/>
  <c r="M304"/>
  <c r="AE277"/>
  <c r="AE276"/>
  <c r="AE273"/>
  <c r="S273"/>
  <c r="V265"/>
  <c r="P239"/>
  <c r="AN238"/>
  <c r="Y174"/>
  <c r="M174"/>
  <c r="G173"/>
  <c r="AQ167"/>
  <c r="AK167"/>
  <c r="S138"/>
  <c r="E136"/>
  <c r="AK133"/>
  <c r="M133"/>
  <c r="AK125"/>
  <c r="Y125"/>
  <c r="M104"/>
  <c r="G101"/>
  <c r="Y97"/>
  <c r="AE90"/>
  <c r="S90"/>
  <c r="G89"/>
  <c r="AE83"/>
  <c r="AB61"/>
  <c r="AK58"/>
  <c r="AH48"/>
  <c r="G44"/>
  <c r="V34"/>
  <c r="R798"/>
  <c r="R959" s="1"/>
  <c r="K796"/>
  <c r="K957" s="1"/>
  <c r="AI796"/>
  <c r="K797"/>
  <c r="K958" s="1"/>
  <c r="K965" s="1"/>
  <c r="W797"/>
  <c r="W958" s="1"/>
  <c r="W965" s="1"/>
  <c r="G952"/>
  <c r="AK861"/>
  <c r="Q800"/>
  <c r="Q961" s="1"/>
  <c r="Q968" s="1"/>
  <c r="W800"/>
  <c r="W961" s="1"/>
  <c r="W968" s="1"/>
  <c r="AI800"/>
  <c r="AI961" s="1"/>
  <c r="AI968" s="1"/>
  <c r="AO800"/>
  <c r="AO961" s="1"/>
  <c r="AO968" s="1"/>
  <c r="K801"/>
  <c r="K962" s="1"/>
  <c r="K969" s="1"/>
  <c r="F587"/>
  <c r="AE447"/>
  <c r="G416"/>
  <c r="X796"/>
  <c r="AJ796"/>
  <c r="L797"/>
  <c r="AN621"/>
  <c r="G596"/>
  <c r="AE594"/>
  <c r="V587"/>
  <c r="P587"/>
  <c r="V573"/>
  <c r="J573"/>
  <c r="AE566"/>
  <c r="Y566"/>
  <c r="AB559"/>
  <c r="AB527"/>
  <c r="E464"/>
  <c r="E461" s="1"/>
  <c r="AL799"/>
  <c r="AL960" s="1"/>
  <c r="AL967" s="1"/>
  <c r="H801"/>
  <c r="H962" s="1"/>
  <c r="H969" s="1"/>
  <c r="Z801"/>
  <c r="Z962" s="1"/>
  <c r="Z969" s="1"/>
  <c r="G954"/>
  <c r="AN629"/>
  <c r="G624"/>
  <c r="Y622"/>
  <c r="M622"/>
  <c r="AH620"/>
  <c r="AB620"/>
  <c r="M619"/>
  <c r="AK618"/>
  <c r="Y618"/>
  <c r="M618"/>
  <c r="AQ617"/>
  <c r="V616"/>
  <c r="V607"/>
  <c r="AB605"/>
  <c r="AH604"/>
  <c r="V604"/>
  <c r="G597"/>
  <c r="AN594"/>
  <c r="AH594"/>
  <c r="G589"/>
  <c r="AK587"/>
  <c r="Y587"/>
  <c r="S587"/>
  <c r="AH580"/>
  <c r="AB580"/>
  <c r="V580"/>
  <c r="AH552"/>
  <c r="AE545"/>
  <c r="S545"/>
  <c r="G544"/>
  <c r="AB538"/>
  <c r="P530"/>
  <c r="AE525"/>
  <c r="AH517"/>
  <c r="V517"/>
  <c r="J517"/>
  <c r="AN516"/>
  <c r="AN515"/>
  <c r="AB515"/>
  <c r="P515"/>
  <c r="AH513"/>
  <c r="AB513"/>
  <c r="P513"/>
  <c r="M512"/>
  <c r="AF510"/>
  <c r="V503"/>
  <c r="J503"/>
  <c r="G501"/>
  <c r="AK496"/>
  <c r="AK489"/>
  <c r="Y489"/>
  <c r="G484"/>
  <c r="S482"/>
  <c r="Y475"/>
  <c r="M475"/>
  <c r="AH464"/>
  <c r="AK461"/>
  <c r="AH457"/>
  <c r="AF454"/>
  <c r="E457"/>
  <c r="G457" s="1"/>
  <c r="Y823"/>
  <c r="AK823"/>
  <c r="G825"/>
  <c r="AH844"/>
  <c r="AN844"/>
  <c r="P851"/>
  <c r="AB851"/>
  <c r="AN851"/>
  <c r="AO1026"/>
  <c r="AO977" s="1"/>
  <c r="AO1061" s="1"/>
  <c r="AO1068" s="1"/>
  <c r="AO1034"/>
  <c r="E1040"/>
  <c r="E1044"/>
  <c r="G635"/>
  <c r="AN622"/>
  <c r="AH622"/>
  <c r="Y621"/>
  <c r="J619"/>
  <c r="S617"/>
  <c r="G613"/>
  <c r="G609"/>
  <c r="AN608"/>
  <c r="Y607"/>
  <c r="M607"/>
  <c r="AK606"/>
  <c r="AE605"/>
  <c r="S605"/>
  <c r="AF601"/>
  <c r="T601"/>
  <c r="AE580"/>
  <c r="G578"/>
  <c r="AE573"/>
  <c r="P566"/>
  <c r="G564"/>
  <c r="AK559"/>
  <c r="AQ552"/>
  <c r="J552"/>
  <c r="AQ529"/>
  <c r="AE529"/>
  <c r="V528"/>
  <c r="AF384"/>
  <c r="AH384" s="1"/>
  <c r="AH387"/>
  <c r="G436"/>
  <c r="J419"/>
  <c r="G348"/>
  <c r="G340"/>
  <c r="AK307"/>
  <c r="P559"/>
  <c r="J559"/>
  <c r="G557"/>
  <c r="M552"/>
  <c r="V545"/>
  <c r="P545"/>
  <c r="AE538"/>
  <c r="S538"/>
  <c r="M538"/>
  <c r="AB531"/>
  <c r="V531"/>
  <c r="AE530"/>
  <c r="S530"/>
  <c r="M530"/>
  <c r="J529"/>
  <c r="AK527"/>
  <c r="M527"/>
  <c r="AE526"/>
  <c r="Y526"/>
  <c r="M526"/>
  <c r="J525"/>
  <c r="G520"/>
  <c r="AK515"/>
  <c r="AQ514"/>
  <c r="AE514"/>
  <c r="S514"/>
  <c r="AQ513"/>
  <c r="AE513"/>
  <c r="S513"/>
  <c r="M513"/>
  <c r="AK512"/>
  <c r="AN511"/>
  <c r="G502"/>
  <c r="AN496"/>
  <c r="AH496"/>
  <c r="AB496"/>
  <c r="P496"/>
  <c r="G490"/>
  <c r="AH489"/>
  <c r="P489"/>
  <c r="V482"/>
  <c r="G478"/>
  <c r="V475"/>
  <c r="P475"/>
  <c r="AE468"/>
  <c r="Y468"/>
  <c r="V454"/>
  <c r="J454"/>
  <c r="G452"/>
  <c r="G450"/>
  <c r="P447"/>
  <c r="J447"/>
  <c r="AB405"/>
  <c r="G403"/>
  <c r="AE391"/>
  <c r="M391"/>
  <c r="G386"/>
  <c r="S377"/>
  <c r="Y376"/>
  <c r="AE373"/>
  <c r="Y372"/>
  <c r="AK371"/>
  <c r="Y371"/>
  <c r="G355"/>
  <c r="Y342"/>
  <c r="S342"/>
  <c r="G339"/>
  <c r="M328"/>
  <c r="AO303"/>
  <c r="AQ306"/>
  <c r="AK304"/>
  <c r="Y304"/>
  <c r="AN303"/>
  <c r="P302"/>
  <c r="Z239"/>
  <c r="AB239" s="1"/>
  <c r="AB246"/>
  <c r="Z244"/>
  <c r="AF204"/>
  <c r="E204" s="1"/>
  <c r="AH218"/>
  <c r="E218"/>
  <c r="G442"/>
  <c r="AK440"/>
  <c r="AQ426"/>
  <c r="G425"/>
  <c r="J398"/>
  <c r="G396"/>
  <c r="G394"/>
  <c r="G392"/>
  <c r="P391"/>
  <c r="S374"/>
  <c r="J372"/>
  <c r="AH371"/>
  <c r="G344"/>
  <c r="E338"/>
  <c r="G338" s="1"/>
  <c r="AF335"/>
  <c r="J304"/>
  <c r="AE302"/>
  <c r="Y302"/>
  <c r="V301"/>
  <c r="G255"/>
  <c r="AQ218"/>
  <c r="AO216"/>
  <c r="AQ216" s="1"/>
  <c r="AE188"/>
  <c r="G291"/>
  <c r="AL286"/>
  <c r="AH276"/>
  <c r="J276"/>
  <c r="Y275"/>
  <c r="M275"/>
  <c r="G270"/>
  <c r="Y258"/>
  <c r="V251"/>
  <c r="Y243"/>
  <c r="Y216"/>
  <c r="G210"/>
  <c r="AB205"/>
  <c r="P205"/>
  <c r="AE204"/>
  <c r="M204"/>
  <c r="AB136"/>
  <c r="AN135"/>
  <c r="P104"/>
  <c r="G99"/>
  <c r="AE97"/>
  <c r="AB76"/>
  <c r="J76"/>
  <c r="M62"/>
  <c r="Y61"/>
  <c r="AB58"/>
  <c r="P34"/>
  <c r="G30"/>
  <c r="AN27"/>
  <c r="AH27"/>
  <c r="P27"/>
  <c r="J27"/>
  <c r="AN26"/>
  <c r="AB26"/>
  <c r="P26"/>
  <c r="AQ22"/>
  <c r="M21"/>
  <c r="V258"/>
  <c r="Y251"/>
  <c r="G248"/>
  <c r="M244"/>
  <c r="P243"/>
  <c r="AE241"/>
  <c r="M239"/>
  <c r="AE230"/>
  <c r="G221"/>
  <c r="E219"/>
  <c r="G219" s="1"/>
  <c r="AB216"/>
  <c r="AO208"/>
  <c r="AQ208" s="1"/>
  <c r="AK208"/>
  <c r="M207"/>
  <c r="S205"/>
  <c r="AK204"/>
  <c r="V204"/>
  <c r="S195"/>
  <c r="AH167"/>
  <c r="V167"/>
  <c r="P167"/>
  <c r="G154"/>
  <c r="AN153"/>
  <c r="V153"/>
  <c r="P153"/>
  <c r="G151"/>
  <c r="AH146"/>
  <c r="AB146"/>
  <c r="J146"/>
  <c r="G142"/>
  <c r="AN139"/>
  <c r="AK137"/>
  <c r="Y137"/>
  <c r="AE136"/>
  <c r="M136"/>
  <c r="AQ135"/>
  <c r="AE135"/>
  <c r="S135"/>
  <c r="AH133"/>
  <c r="AN335"/>
  <c r="G331"/>
  <c r="AN328"/>
  <c r="P328"/>
  <c r="G326"/>
  <c r="V321"/>
  <c r="G318"/>
  <c r="AB314"/>
  <c r="V314"/>
  <c r="P306"/>
  <c r="AN305"/>
  <c r="AH304"/>
  <c r="AN302"/>
  <c r="AH302"/>
  <c r="S301"/>
  <c r="AQ286"/>
  <c r="V286"/>
  <c r="J286"/>
  <c r="Y278"/>
  <c r="AH275"/>
  <c r="V275"/>
  <c r="P275"/>
  <c r="J275"/>
  <c r="AN273"/>
  <c r="G269"/>
  <c r="G262"/>
  <c r="G252"/>
  <c r="AK251"/>
  <c r="AO243"/>
  <c r="AH241"/>
  <c r="J241"/>
  <c r="V239"/>
  <c r="AE238"/>
  <c r="G225"/>
  <c r="AE223"/>
  <c r="Y223"/>
  <c r="S223"/>
  <c r="AN216"/>
  <c r="AN207"/>
  <c r="Y181"/>
  <c r="G180"/>
  <c r="G178"/>
  <c r="AK174"/>
  <c r="AE174"/>
  <c r="AN160"/>
  <c r="AH160"/>
  <c r="AB118"/>
  <c r="AK111"/>
  <c r="Y104"/>
  <c r="S104"/>
  <c r="G94"/>
  <c r="AQ83"/>
  <c r="AK83"/>
  <c r="AH69"/>
  <c r="AN62"/>
  <c r="P61"/>
  <c r="AN60"/>
  <c r="AB60"/>
  <c r="Y58"/>
  <c r="Y57"/>
  <c r="AQ48"/>
  <c r="AK48"/>
  <c r="AH41"/>
  <c r="G33"/>
  <c r="G29"/>
  <c r="Y27"/>
  <c r="AE26"/>
  <c r="J24"/>
  <c r="AN23"/>
  <c r="G708"/>
  <c r="G719"/>
  <c r="G721"/>
  <c r="Y724"/>
  <c r="AE724"/>
  <c r="G728"/>
  <c r="G768"/>
  <c r="AD615"/>
  <c r="AH471"/>
  <c r="AF468"/>
  <c r="E471"/>
  <c r="E468" s="1"/>
  <c r="G660"/>
  <c r="V904"/>
  <c r="G924"/>
  <c r="J928"/>
  <c r="V928"/>
  <c r="AH928"/>
  <c r="S942"/>
  <c r="AE620"/>
  <c r="Y620"/>
  <c r="U615"/>
  <c r="AD524"/>
  <c r="Z524"/>
  <c r="J717"/>
  <c r="P717"/>
  <c r="AN766"/>
  <c r="AI798"/>
  <c r="AI959" s="1"/>
  <c r="AI966" s="1"/>
  <c r="AK809"/>
  <c r="G811"/>
  <c r="W798"/>
  <c r="Y798" s="1"/>
  <c r="M844"/>
  <c r="AQ851"/>
  <c r="Y860"/>
  <c r="M861"/>
  <c r="N799"/>
  <c r="N960" s="1"/>
  <c r="N967" s="1"/>
  <c r="T799"/>
  <c r="T960" s="1"/>
  <c r="T967" s="1"/>
  <c r="Z799"/>
  <c r="Z960" s="1"/>
  <c r="Z967" s="1"/>
  <c r="AF800"/>
  <c r="AF961" s="1"/>
  <c r="AF968" s="1"/>
  <c r="AL800"/>
  <c r="AL961" s="1"/>
  <c r="AL968" s="1"/>
  <c r="N801"/>
  <c r="N962" s="1"/>
  <c r="N969" s="1"/>
  <c r="T801"/>
  <c r="AF801"/>
  <c r="AF962" s="1"/>
  <c r="AF969" s="1"/>
  <c r="P1034"/>
  <c r="G634"/>
  <c r="X601"/>
  <c r="Y601" s="1"/>
  <c r="E559"/>
  <c r="G551"/>
  <c r="F503"/>
  <c r="S752"/>
  <c r="I799"/>
  <c r="I960" s="1"/>
  <c r="I967" s="1"/>
  <c r="AN862"/>
  <c r="U800"/>
  <c r="U961" s="1"/>
  <c r="AG800"/>
  <c r="AG961" s="1"/>
  <c r="AM800"/>
  <c r="AN800" s="1"/>
  <c r="I801"/>
  <c r="O801"/>
  <c r="O962" s="1"/>
  <c r="O969" s="1"/>
  <c r="P969" s="1"/>
  <c r="AG801"/>
  <c r="AH879"/>
  <c r="Y907"/>
  <c r="G996"/>
  <c r="G1001"/>
  <c r="AK1006"/>
  <c r="AE1013"/>
  <c r="G625"/>
  <c r="AQ621"/>
  <c r="J620"/>
  <c r="AH619"/>
  <c r="J616"/>
  <c r="AK608"/>
  <c r="G592"/>
  <c r="G588"/>
  <c r="G582"/>
  <c r="AK580"/>
  <c r="AB566"/>
  <c r="G558"/>
  <c r="G554"/>
  <c r="R524"/>
  <c r="E267"/>
  <c r="AQ267"/>
  <c r="M545"/>
  <c r="S531"/>
  <c r="AE527"/>
  <c r="S526"/>
  <c r="AQ525"/>
  <c r="AB516"/>
  <c r="AE515"/>
  <c r="Y515"/>
  <c r="S515"/>
  <c r="M515"/>
  <c r="V513"/>
  <c r="AN503"/>
  <c r="AH503"/>
  <c r="M482"/>
  <c r="AH468"/>
  <c r="G381"/>
  <c r="AN349"/>
  <c r="AH349"/>
  <c r="AB349"/>
  <c r="V349"/>
  <c r="O240"/>
  <c r="P240" s="1"/>
  <c r="P268"/>
  <c r="O265"/>
  <c r="P265" s="1"/>
  <c r="S629"/>
  <c r="G626"/>
  <c r="E622"/>
  <c r="AB607"/>
  <c r="AE606"/>
  <c r="AH605"/>
  <c r="H601"/>
  <c r="E602"/>
  <c r="G598"/>
  <c r="E594"/>
  <c r="AN587"/>
  <c r="Y573"/>
  <c r="AE559"/>
  <c r="P552"/>
  <c r="AH538"/>
  <c r="AH530"/>
  <c r="S527"/>
  <c r="G522"/>
  <c r="P516"/>
  <c r="J516"/>
  <c r="Y511"/>
  <c r="M511"/>
  <c r="G492"/>
  <c r="AN468"/>
  <c r="AF426"/>
  <c r="AH426" s="1"/>
  <c r="E429"/>
  <c r="G429" s="1"/>
  <c r="G353"/>
  <c r="E345"/>
  <c r="G345" s="1"/>
  <c r="AO342"/>
  <c r="AQ342" s="1"/>
  <c r="AQ345"/>
  <c r="AO321"/>
  <c r="E324"/>
  <c r="G324" s="1"/>
  <c r="AF265"/>
  <c r="AH265" s="1"/>
  <c r="AH271"/>
  <c r="G913"/>
  <c r="AN985"/>
  <c r="G997"/>
  <c r="G1009"/>
  <c r="AH1013"/>
  <c r="G1016"/>
  <c r="AB629"/>
  <c r="P629"/>
  <c r="G627"/>
  <c r="AK622"/>
  <c r="P622"/>
  <c r="S621"/>
  <c r="AL615"/>
  <c r="AK619"/>
  <c r="G614"/>
  <c r="G612"/>
  <c r="V608"/>
  <c r="M608"/>
  <c r="AK607"/>
  <c r="AE607"/>
  <c r="J607"/>
  <c r="AN606"/>
  <c r="AH606"/>
  <c r="M606"/>
  <c r="AQ605"/>
  <c r="AK605"/>
  <c r="P605"/>
  <c r="AE604"/>
  <c r="AH603"/>
  <c r="M603"/>
  <c r="AK602"/>
  <c r="P602"/>
  <c r="G599"/>
  <c r="AK594"/>
  <c r="P594"/>
  <c r="J594"/>
  <c r="AQ587"/>
  <c r="G586"/>
  <c r="G577"/>
  <c r="AH573"/>
  <c r="AB573"/>
  <c r="G570"/>
  <c r="AN566"/>
  <c r="G565"/>
  <c r="AN559"/>
  <c r="AH559"/>
  <c r="M559"/>
  <c r="F552"/>
  <c r="S552"/>
  <c r="AK545"/>
  <c r="AK538"/>
  <c r="E531"/>
  <c r="AQ531"/>
  <c r="AK530"/>
  <c r="Y529"/>
  <c r="AP524"/>
  <c r="V527"/>
  <c r="AK526"/>
  <c r="V525"/>
  <c r="G521"/>
  <c r="AB517"/>
  <c r="P517"/>
  <c r="M516"/>
  <c r="AN514"/>
  <c r="AH514"/>
  <c r="AB514"/>
  <c r="V514"/>
  <c r="AN513"/>
  <c r="Y512"/>
  <c r="J512"/>
  <c r="AB511"/>
  <c r="P511"/>
  <c r="Y496"/>
  <c r="S496"/>
  <c r="AQ489"/>
  <c r="V489"/>
  <c r="G488"/>
  <c r="G486"/>
  <c r="Y482"/>
  <c r="G480"/>
  <c r="AB475"/>
  <c r="G474"/>
  <c r="G472"/>
  <c r="G470"/>
  <c r="P468"/>
  <c r="G464"/>
  <c r="AN461"/>
  <c r="P461"/>
  <c r="AH454"/>
  <c r="Y440"/>
  <c r="M440"/>
  <c r="G439"/>
  <c r="G437"/>
  <c r="G435"/>
  <c r="P433"/>
  <c r="J426"/>
  <c r="E422"/>
  <c r="G422" s="1"/>
  <c r="AN419"/>
  <c r="AF419"/>
  <c r="AH419" s="1"/>
  <c r="G410"/>
  <c r="S391"/>
  <c r="V377"/>
  <c r="Y375"/>
  <c r="S375"/>
  <c r="Y374"/>
  <c r="AK372"/>
  <c r="AE372"/>
  <c r="E317"/>
  <c r="G317" s="1"/>
  <c r="AQ317"/>
  <c r="AF251"/>
  <c r="AH251" s="1"/>
  <c r="AH257"/>
  <c r="E257"/>
  <c r="G257"/>
  <c r="AO209"/>
  <c r="AQ209" s="1"/>
  <c r="AO204"/>
  <c r="AQ211"/>
  <c r="E211"/>
  <c r="AP55"/>
  <c r="P349"/>
  <c r="G347"/>
  <c r="V342"/>
  <c r="AB335"/>
  <c r="V335"/>
  <c r="G334"/>
  <c r="G330"/>
  <c r="AQ328"/>
  <c r="G320"/>
  <c r="G316"/>
  <c r="M314"/>
  <c r="AN307"/>
  <c r="AH307"/>
  <c r="AE306"/>
  <c r="Y306"/>
  <c r="J305"/>
  <c r="AN304"/>
  <c r="M303"/>
  <c r="AH301"/>
  <c r="G295"/>
  <c r="AH286"/>
  <c r="AE279"/>
  <c r="V276"/>
  <c r="AN275"/>
  <c r="AL265"/>
  <c r="AN265" s="1"/>
  <c r="AN253"/>
  <c r="M251"/>
  <c r="AH246"/>
  <c r="G245"/>
  <c r="V241"/>
  <c r="AN240"/>
  <c r="AH240"/>
  <c r="J240"/>
  <c r="P238"/>
  <c r="G235"/>
  <c r="AQ233"/>
  <c r="P216"/>
  <c r="AK209"/>
  <c r="AE209"/>
  <c r="Y209"/>
  <c r="S209"/>
  <c r="AE208"/>
  <c r="AH203"/>
  <c r="P203"/>
  <c r="G198"/>
  <c r="AE195"/>
  <c r="AB188"/>
  <c r="M137"/>
  <c r="M24"/>
  <c r="Z272"/>
  <c r="AO230"/>
  <c r="AQ230" s="1"/>
  <c r="AO205"/>
  <c r="E205" s="1"/>
  <c r="AB27"/>
  <c r="G460"/>
  <c r="G458"/>
  <c r="G456"/>
  <c r="AE454"/>
  <c r="Y454"/>
  <c r="P454"/>
  <c r="M447"/>
  <c r="AQ440"/>
  <c r="AB440"/>
  <c r="V440"/>
  <c r="P440"/>
  <c r="G438"/>
  <c r="G434"/>
  <c r="S433"/>
  <c r="M433"/>
  <c r="G430"/>
  <c r="G421"/>
  <c r="AQ419"/>
  <c r="AK419"/>
  <c r="S412"/>
  <c r="AQ405"/>
  <c r="AH405"/>
  <c r="P405"/>
  <c r="J405"/>
  <c r="G399"/>
  <c r="V398"/>
  <c r="G397"/>
  <c r="G393"/>
  <c r="J384"/>
  <c r="AN377"/>
  <c r="AQ376"/>
  <c r="AN374"/>
  <c r="V373"/>
  <c r="AH372"/>
  <c r="P371"/>
  <c r="AE349"/>
  <c r="G346"/>
  <c r="G343"/>
  <c r="AE335"/>
  <c r="J321"/>
  <c r="S314"/>
  <c r="P307"/>
  <c r="J307"/>
  <c r="AN306"/>
  <c r="AH306"/>
  <c r="AE305"/>
  <c r="Y305"/>
  <c r="S305"/>
  <c r="M305"/>
  <c r="AK303"/>
  <c r="AE303"/>
  <c r="AB302"/>
  <c r="J301"/>
  <c r="AB293"/>
  <c r="P293"/>
  <c r="J293"/>
  <c r="E292"/>
  <c r="G292" s="1"/>
  <c r="S286"/>
  <c r="AI275"/>
  <c r="AK275" s="1"/>
  <c r="AO279"/>
  <c r="AH279"/>
  <c r="AB277"/>
  <c r="P277"/>
  <c r="AO274"/>
  <c r="E274" s="1"/>
  <c r="Y274"/>
  <c r="M274"/>
  <c r="AQ273"/>
  <c r="AB265"/>
  <c r="G264"/>
  <c r="AE251"/>
  <c r="P251"/>
  <c r="G249"/>
  <c r="AL239"/>
  <c r="AN239" s="1"/>
  <c r="AH244"/>
  <c r="Y244"/>
  <c r="AB242"/>
  <c r="P242"/>
  <c r="AK240"/>
  <c r="Y240"/>
  <c r="AF239"/>
  <c r="G236"/>
  <c r="Y230"/>
  <c r="M230"/>
  <c r="AK216"/>
  <c r="S216"/>
  <c r="E212"/>
  <c r="V205"/>
  <c r="Y204"/>
  <c r="AK181"/>
  <c r="J174"/>
  <c r="G168"/>
  <c r="AN167"/>
  <c r="G164"/>
  <c r="AK160"/>
  <c r="AE160"/>
  <c r="AK153"/>
  <c r="M153"/>
  <c r="G143"/>
  <c r="AQ139"/>
  <c r="AC132"/>
  <c r="Y133"/>
  <c r="Q132"/>
  <c r="J97"/>
  <c r="G95"/>
  <c r="G71"/>
  <c r="AK69"/>
  <c r="V59"/>
  <c r="V48"/>
  <c r="F203"/>
  <c r="G192"/>
  <c r="AQ188"/>
  <c r="M181"/>
  <c r="G176"/>
  <c r="P160"/>
  <c r="AH134"/>
  <c r="V134"/>
  <c r="AA132"/>
  <c r="G131"/>
  <c r="G127"/>
  <c r="G122"/>
  <c r="AQ118"/>
  <c r="S69"/>
  <c r="AK59"/>
  <c r="Y59"/>
  <c r="S34"/>
  <c r="AH24"/>
  <c r="Y23"/>
  <c r="V22"/>
  <c r="AF216"/>
  <c r="P209"/>
  <c r="AN208"/>
  <c r="AH208"/>
  <c r="AH206"/>
  <c r="AB206"/>
  <c r="V206"/>
  <c r="P206"/>
  <c r="G196"/>
  <c r="AB195"/>
  <c r="J195"/>
  <c r="G191"/>
  <c r="AN188"/>
  <c r="P181"/>
  <c r="G179"/>
  <c r="G177"/>
  <c r="AH174"/>
  <c r="AB174"/>
  <c r="S167"/>
  <c r="M167"/>
  <c r="G163"/>
  <c r="Y160"/>
  <c r="M160"/>
  <c r="V146"/>
  <c r="AB139"/>
  <c r="AQ138"/>
  <c r="AE138"/>
  <c r="AQ137"/>
  <c r="P136"/>
  <c r="AQ134"/>
  <c r="AE134"/>
  <c r="S134"/>
  <c r="G130"/>
  <c r="G123"/>
  <c r="G119"/>
  <c r="S118"/>
  <c r="M118"/>
  <c r="G117"/>
  <c r="G106"/>
  <c r="AQ104"/>
  <c r="AQ90"/>
  <c r="G86"/>
  <c r="AH76"/>
  <c r="G75"/>
  <c r="V69"/>
  <c r="P69"/>
  <c r="J69"/>
  <c r="G65"/>
  <c r="AH62"/>
  <c r="AQ61"/>
  <c r="AH59"/>
  <c r="AL55"/>
  <c r="E41"/>
  <c r="G45"/>
  <c r="G43"/>
  <c r="AN34"/>
  <c r="AH34"/>
  <c r="AE27"/>
  <c r="M27"/>
  <c r="S26"/>
  <c r="AE25"/>
  <c r="S25"/>
  <c r="AL20"/>
  <c r="Q510"/>
  <c r="AC615"/>
  <c r="AE615" s="1"/>
  <c r="AJ601"/>
  <c r="F580"/>
  <c r="S622"/>
  <c r="V621"/>
  <c r="R615"/>
  <c r="AN619"/>
  <c r="AE618"/>
  <c r="Y608"/>
  <c r="AB587"/>
  <c r="AN580"/>
  <c r="P580"/>
  <c r="G571"/>
  <c r="AH566"/>
  <c r="J566"/>
  <c r="G555"/>
  <c r="AB552"/>
  <c r="E538"/>
  <c r="V538"/>
  <c r="F531"/>
  <c r="G531" s="1"/>
  <c r="V530"/>
  <c r="AN528"/>
  <c r="P528"/>
  <c r="AQ527"/>
  <c r="AI524"/>
  <c r="N524"/>
  <c r="E513"/>
  <c r="L601"/>
  <c r="J629"/>
  <c r="AQ622"/>
  <c r="AK620"/>
  <c r="AB619"/>
  <c r="S618"/>
  <c r="E618"/>
  <c r="AP615"/>
  <c r="AB608"/>
  <c r="AN607"/>
  <c r="AQ606"/>
  <c r="S606"/>
  <c r="V605"/>
  <c r="AQ594"/>
  <c r="S594"/>
  <c r="G591"/>
  <c r="AE587"/>
  <c r="AQ580"/>
  <c r="S580"/>
  <c r="G579"/>
  <c r="AK573"/>
  <c r="M573"/>
  <c r="G572"/>
  <c r="AK566"/>
  <c r="M566"/>
  <c r="AQ559"/>
  <c r="S559"/>
  <c r="G556"/>
  <c r="AE552"/>
  <c r="E545"/>
  <c r="Y545"/>
  <c r="G540"/>
  <c r="Y538"/>
  <c r="G535"/>
  <c r="AE531"/>
  <c r="Y530"/>
  <c r="AK529"/>
  <c r="E529"/>
  <c r="AQ528"/>
  <c r="S528"/>
  <c r="F527"/>
  <c r="W524"/>
  <c r="E514"/>
  <c r="Z510"/>
  <c r="AO510"/>
  <c r="AJ510"/>
  <c r="V629"/>
  <c r="AH629"/>
  <c r="M629"/>
  <c r="G628"/>
  <c r="AE622"/>
  <c r="J622"/>
  <c r="AH621"/>
  <c r="AE619"/>
  <c r="AQ618"/>
  <c r="V618"/>
  <c r="AE616"/>
  <c r="Z615"/>
  <c r="AQ607"/>
  <c r="S607"/>
  <c r="V606"/>
  <c r="Y605"/>
  <c r="V594"/>
  <c r="G583"/>
  <c r="AN573"/>
  <c r="P573"/>
  <c r="F559"/>
  <c r="V559"/>
  <c r="G548"/>
  <c r="AB545"/>
  <c r="G536"/>
  <c r="AH531"/>
  <c r="J531"/>
  <c r="E530"/>
  <c r="AN529"/>
  <c r="P529"/>
  <c r="Y527"/>
  <c r="AL524"/>
  <c r="K524"/>
  <c r="J513"/>
  <c r="E512"/>
  <c r="AC510"/>
  <c r="G469"/>
  <c r="S56"/>
  <c r="R55"/>
  <c r="T524"/>
  <c r="AA524"/>
  <c r="G523"/>
  <c r="AK517"/>
  <c r="M517"/>
  <c r="AQ516"/>
  <c r="S516"/>
  <c r="V515"/>
  <c r="Y514"/>
  <c r="AK513"/>
  <c r="K510"/>
  <c r="AQ512"/>
  <c r="AB512"/>
  <c r="W510"/>
  <c r="S512"/>
  <c r="AD510"/>
  <c r="V511"/>
  <c r="AK503"/>
  <c r="G500"/>
  <c r="V496"/>
  <c r="G495"/>
  <c r="G493"/>
  <c r="G491"/>
  <c r="AN489"/>
  <c r="J489"/>
  <c r="G487"/>
  <c r="G485"/>
  <c r="P482"/>
  <c r="J482"/>
  <c r="AQ475"/>
  <c r="AK475"/>
  <c r="AE475"/>
  <c r="S468"/>
  <c r="M468"/>
  <c r="AQ461"/>
  <c r="AH461"/>
  <c r="S454"/>
  <c r="M454"/>
  <c r="AK447"/>
  <c r="G445"/>
  <c r="AN433"/>
  <c r="F433"/>
  <c r="G423"/>
  <c r="AB419"/>
  <c r="G418"/>
  <c r="P398"/>
  <c r="AK391"/>
  <c r="P377"/>
  <c r="J377"/>
  <c r="E374"/>
  <c r="F251"/>
  <c r="V137"/>
  <c r="U132"/>
  <c r="E454"/>
  <c r="AN447"/>
  <c r="AH447"/>
  <c r="Y447"/>
  <c r="G446"/>
  <c r="G444"/>
  <c r="J440"/>
  <c r="AQ433"/>
  <c r="AK433"/>
  <c r="AB433"/>
  <c r="AK426"/>
  <c r="AE426"/>
  <c r="V426"/>
  <c r="AE412"/>
  <c r="M405"/>
  <c r="AE398"/>
  <c r="Y398"/>
  <c r="E391"/>
  <c r="G390"/>
  <c r="S384"/>
  <c r="G382"/>
  <c r="G380"/>
  <c r="Y377"/>
  <c r="P375"/>
  <c r="AQ372"/>
  <c r="I300"/>
  <c r="K272"/>
  <c r="G259"/>
  <c r="AB243"/>
  <c r="E230"/>
  <c r="AK223"/>
  <c r="F209"/>
  <c r="V209"/>
  <c r="AA202"/>
  <c r="E146"/>
  <c r="G147"/>
  <c r="AF524"/>
  <c r="E526"/>
  <c r="AM524"/>
  <c r="O524"/>
  <c r="E517"/>
  <c r="Y517"/>
  <c r="AE516"/>
  <c r="AH515"/>
  <c r="F515"/>
  <c r="AK514"/>
  <c r="M514"/>
  <c r="Y513"/>
  <c r="AN512"/>
  <c r="AE512"/>
  <c r="P512"/>
  <c r="AP510"/>
  <c r="AL510"/>
  <c r="AG510"/>
  <c r="AH510" s="1"/>
  <c r="R510"/>
  <c r="N510"/>
  <c r="F511"/>
  <c r="P503"/>
  <c r="G498"/>
  <c r="AE496"/>
  <c r="G494"/>
  <c r="M489"/>
  <c r="AN482"/>
  <c r="AH482"/>
  <c r="AB482"/>
  <c r="G481"/>
  <c r="G479"/>
  <c r="S475"/>
  <c r="J475"/>
  <c r="G473"/>
  <c r="AQ468"/>
  <c r="AK468"/>
  <c r="AB468"/>
  <c r="G467"/>
  <c r="Y461"/>
  <c r="S461"/>
  <c r="J461"/>
  <c r="G459"/>
  <c r="AQ454"/>
  <c r="AK454"/>
  <c r="AB454"/>
  <c r="G453"/>
  <c r="AB447"/>
  <c r="V447"/>
  <c r="AE433"/>
  <c r="Y433"/>
  <c r="Y426"/>
  <c r="S426"/>
  <c r="G420"/>
  <c r="S419"/>
  <c r="M419"/>
  <c r="G415"/>
  <c r="G411"/>
  <c r="G409"/>
  <c r="G395"/>
  <c r="AB391"/>
  <c r="V391"/>
  <c r="AK376"/>
  <c r="AH374"/>
  <c r="AB374"/>
  <c r="AN373"/>
  <c r="F349"/>
  <c r="AN278"/>
  <c r="S277"/>
  <c r="P274"/>
  <c r="Y265"/>
  <c r="V244"/>
  <c r="S242"/>
  <c r="V240"/>
  <c r="G222"/>
  <c r="G214"/>
  <c r="AJ370"/>
  <c r="E342"/>
  <c r="E306"/>
  <c r="E305"/>
  <c r="AC300"/>
  <c r="AG300"/>
  <c r="AE286"/>
  <c r="E278"/>
  <c r="O272"/>
  <c r="E258"/>
  <c r="G227"/>
  <c r="AE216"/>
  <c r="J209"/>
  <c r="AN205"/>
  <c r="AH205"/>
  <c r="E153"/>
  <c r="AM370"/>
  <c r="F372"/>
  <c r="AH278"/>
  <c r="S278"/>
  <c r="AN277"/>
  <c r="AH277"/>
  <c r="Y277"/>
  <c r="AL272"/>
  <c r="S276"/>
  <c r="M276"/>
  <c r="E276"/>
  <c r="AE275"/>
  <c r="N272"/>
  <c r="AK274"/>
  <c r="AE274"/>
  <c r="V274"/>
  <c r="AM272"/>
  <c r="W272"/>
  <c r="AK265"/>
  <c r="G266"/>
  <c r="J258"/>
  <c r="J251"/>
  <c r="S243"/>
  <c r="AN242"/>
  <c r="AH242"/>
  <c r="Y242"/>
  <c r="S241"/>
  <c r="M241"/>
  <c r="E241"/>
  <c r="AH239"/>
  <c r="AA237"/>
  <c r="V238"/>
  <c r="AK230"/>
  <c r="J230"/>
  <c r="G228"/>
  <c r="G226"/>
  <c r="AQ223"/>
  <c r="M223"/>
  <c r="M209"/>
  <c r="AB208"/>
  <c r="S208"/>
  <c r="M208"/>
  <c r="AK207"/>
  <c r="AB207"/>
  <c r="V207"/>
  <c r="T132"/>
  <c r="F125"/>
  <c r="G126"/>
  <c r="M426"/>
  <c r="AE419"/>
  <c r="Y419"/>
  <c r="P419"/>
  <c r="G417"/>
  <c r="P412"/>
  <c r="J412"/>
  <c r="AK405"/>
  <c r="AE405"/>
  <c r="V405"/>
  <c r="G402"/>
  <c r="G400"/>
  <c r="AN398"/>
  <c r="AN391"/>
  <c r="AH391"/>
  <c r="Y391"/>
  <c r="AQ384"/>
  <c r="AK384"/>
  <c r="P384"/>
  <c r="AQ377"/>
  <c r="AH377"/>
  <c r="AB377"/>
  <c r="AB376"/>
  <c r="AK375"/>
  <c r="AQ374"/>
  <c r="AK374"/>
  <c r="M373"/>
  <c r="Y349"/>
  <c r="J349"/>
  <c r="G341"/>
  <c r="F335"/>
  <c r="AK335"/>
  <c r="Y328"/>
  <c r="S328"/>
  <c r="J328"/>
  <c r="AE321"/>
  <c r="Y321"/>
  <c r="P321"/>
  <c r="AH314"/>
  <c r="G313"/>
  <c r="AK306"/>
  <c r="V306"/>
  <c r="P305"/>
  <c r="F304"/>
  <c r="P304"/>
  <c r="Q300"/>
  <c r="AL300"/>
  <c r="W300"/>
  <c r="N300"/>
  <c r="AB286"/>
  <c r="M286"/>
  <c r="AN279"/>
  <c r="M278"/>
  <c r="AQ276"/>
  <c r="AK276"/>
  <c r="AB276"/>
  <c r="AB273"/>
  <c r="J265"/>
  <c r="F258"/>
  <c r="AH258"/>
  <c r="AB258"/>
  <c r="S258"/>
  <c r="P244"/>
  <c r="M243"/>
  <c r="AQ241"/>
  <c r="AK241"/>
  <c r="AB241"/>
  <c r="AE240"/>
  <c r="Y239"/>
  <c r="I237"/>
  <c r="AK238"/>
  <c r="T237"/>
  <c r="K237"/>
  <c r="G231"/>
  <c r="AN230"/>
  <c r="AH230"/>
  <c r="S230"/>
  <c r="V208"/>
  <c r="P208"/>
  <c r="AE207"/>
  <c r="Y207"/>
  <c r="S207"/>
  <c r="S206"/>
  <c r="Y205"/>
  <c r="AB204"/>
  <c r="W202"/>
  <c r="Z55"/>
  <c r="G201"/>
  <c r="G199"/>
  <c r="AK195"/>
  <c r="M195"/>
  <c r="AQ174"/>
  <c r="V174"/>
  <c r="P174"/>
  <c r="G171"/>
  <c r="G169"/>
  <c r="E167"/>
  <c r="AB167"/>
  <c r="G158"/>
  <c r="G156"/>
  <c r="AE153"/>
  <c r="J153"/>
  <c r="AQ146"/>
  <c r="AK146"/>
  <c r="P146"/>
  <c r="AH137"/>
  <c r="AB137"/>
  <c r="AQ136"/>
  <c r="V136"/>
  <c r="V133"/>
  <c r="O132"/>
  <c r="K132"/>
  <c r="AH118"/>
  <c r="G114"/>
  <c r="G107"/>
  <c r="AN104"/>
  <c r="G103"/>
  <c r="F97"/>
  <c r="G98"/>
  <c r="AN97"/>
  <c r="M97"/>
  <c r="S83"/>
  <c r="Y76"/>
  <c r="S76"/>
  <c r="AE69"/>
  <c r="E62"/>
  <c r="AB62"/>
  <c r="P62"/>
  <c r="P60"/>
  <c r="AN59"/>
  <c r="P58"/>
  <c r="AB57"/>
  <c r="P57"/>
  <c r="S48"/>
  <c r="E27"/>
  <c r="V25"/>
  <c r="AQ60"/>
  <c r="AE60"/>
  <c r="E60"/>
  <c r="M58"/>
  <c r="AK27"/>
  <c r="AQ26"/>
  <c r="O20"/>
  <c r="AE206"/>
  <c r="AK205"/>
  <c r="AE205"/>
  <c r="AN204"/>
  <c r="AN195"/>
  <c r="P195"/>
  <c r="E174"/>
  <c r="AN174"/>
  <c r="S174"/>
  <c r="G170"/>
  <c r="AE167"/>
  <c r="Y167"/>
  <c r="AQ160"/>
  <c r="G157"/>
  <c r="AH153"/>
  <c r="AB153"/>
  <c r="G152"/>
  <c r="AN146"/>
  <c r="S146"/>
  <c r="M146"/>
  <c r="AE137"/>
  <c r="E137"/>
  <c r="Y136"/>
  <c r="S136"/>
  <c r="AM132"/>
  <c r="E125"/>
  <c r="G125" s="1"/>
  <c r="M125"/>
  <c r="AK118"/>
  <c r="AQ111"/>
  <c r="G110"/>
  <c r="G108"/>
  <c r="AK104"/>
  <c r="J104"/>
  <c r="AK97"/>
  <c r="V97"/>
  <c r="P97"/>
  <c r="AB83"/>
  <c r="V83"/>
  <c r="P76"/>
  <c r="G73"/>
  <c r="J59"/>
  <c r="AK57"/>
  <c r="AQ56"/>
  <c r="AD55"/>
  <c r="AE56"/>
  <c r="N55"/>
  <c r="G52"/>
  <c r="AB48"/>
  <c r="AK24"/>
  <c r="AB23"/>
  <c r="E23"/>
  <c r="Y22"/>
  <c r="AQ41"/>
  <c r="AK41"/>
  <c r="G37"/>
  <c r="G31"/>
  <c r="S27"/>
  <c r="AF20"/>
  <c r="G113"/>
  <c r="AH111"/>
  <c r="G109"/>
  <c r="V104"/>
  <c r="F90"/>
  <c r="G92"/>
  <c r="AN90"/>
  <c r="Y90"/>
  <c r="P90"/>
  <c r="AN83"/>
  <c r="AH83"/>
  <c r="Y83"/>
  <c r="V76"/>
  <c r="G72"/>
  <c r="E69"/>
  <c r="AQ69"/>
  <c r="AB69"/>
  <c r="G67"/>
  <c r="AE62"/>
  <c r="M61"/>
  <c r="AH60"/>
  <c r="M60"/>
  <c r="AQ59"/>
  <c r="AH57"/>
  <c r="M57"/>
  <c r="AF55"/>
  <c r="K55"/>
  <c r="G53"/>
  <c r="G51"/>
  <c r="Y48"/>
  <c r="J48"/>
  <c r="AN41"/>
  <c r="J41"/>
  <c r="G38"/>
  <c r="J34"/>
  <c r="G32"/>
  <c r="AQ27"/>
  <c r="AP20"/>
  <c r="P21"/>
  <c r="AB111"/>
  <c r="V111"/>
  <c r="M111"/>
  <c r="E104"/>
  <c r="AE104"/>
  <c r="E97"/>
  <c r="G88"/>
  <c r="G85"/>
  <c r="M83"/>
  <c r="G82"/>
  <c r="G80"/>
  <c r="AK61"/>
  <c r="AE59"/>
  <c r="AH58"/>
  <c r="E58"/>
  <c r="V57"/>
  <c r="AJ55"/>
  <c r="AN48"/>
  <c r="G47"/>
  <c r="S41"/>
  <c r="AB34"/>
  <c r="M34"/>
  <c r="X20"/>
  <c r="G631"/>
  <c r="F629"/>
  <c r="F622"/>
  <c r="G623"/>
  <c r="F618"/>
  <c r="J618"/>
  <c r="AF615"/>
  <c r="AH617"/>
  <c r="E617"/>
  <c r="H615"/>
  <c r="J617"/>
  <c r="AI615"/>
  <c r="AK616"/>
  <c r="K615"/>
  <c r="E616"/>
  <c r="M616"/>
  <c r="M605"/>
  <c r="F605"/>
  <c r="Y604"/>
  <c r="W601"/>
  <c r="Z601"/>
  <c r="AB603"/>
  <c r="U601"/>
  <c r="V602"/>
  <c r="E580"/>
  <c r="E573"/>
  <c r="G575"/>
  <c r="E566"/>
  <c r="G567"/>
  <c r="S665"/>
  <c r="Y690"/>
  <c r="AH738"/>
  <c r="G743"/>
  <c r="AN745"/>
  <c r="J752"/>
  <c r="AH752"/>
  <c r="J759"/>
  <c r="AB759"/>
  <c r="AH759"/>
  <c r="P766"/>
  <c r="AE773"/>
  <c r="G775"/>
  <c r="G829"/>
  <c r="Y830"/>
  <c r="AK830"/>
  <c r="G832"/>
  <c r="AN837"/>
  <c r="G843"/>
  <c r="G855"/>
  <c r="M865"/>
  <c r="AH872"/>
  <c r="AE886"/>
  <c r="M907"/>
  <c r="AA1061"/>
  <c r="AA1068" s="1"/>
  <c r="AB1068" s="1"/>
  <c r="AB977"/>
  <c r="AK617"/>
  <c r="AJ615"/>
  <c r="M617"/>
  <c r="L615"/>
  <c r="F617"/>
  <c r="AM615"/>
  <c r="AN615" s="1"/>
  <c r="AN616"/>
  <c r="O615"/>
  <c r="P616"/>
  <c r="F616"/>
  <c r="E608"/>
  <c r="G610"/>
  <c r="E606"/>
  <c r="AB604"/>
  <c r="AA601"/>
  <c r="AB601" s="1"/>
  <c r="AE603"/>
  <c r="AD601"/>
  <c r="F603"/>
  <c r="AC601"/>
  <c r="AE602"/>
  <c r="G590"/>
  <c r="E587"/>
  <c r="G587" s="1"/>
  <c r="G576"/>
  <c r="F573"/>
  <c r="G568"/>
  <c r="F566"/>
  <c r="AH862"/>
  <c r="E867"/>
  <c r="AB867"/>
  <c r="AK1027"/>
  <c r="AB1041"/>
  <c r="E621"/>
  <c r="J621"/>
  <c r="E620"/>
  <c r="M620"/>
  <c r="F619"/>
  <c r="T615"/>
  <c r="V615" s="1"/>
  <c r="V617"/>
  <c r="W615"/>
  <c r="Y616"/>
  <c r="G611"/>
  <c r="F608"/>
  <c r="G608" s="1"/>
  <c r="F607"/>
  <c r="AK604"/>
  <c r="AI601"/>
  <c r="E604"/>
  <c r="M604"/>
  <c r="K601"/>
  <c r="AL601"/>
  <c r="AN603"/>
  <c r="N601"/>
  <c r="P603"/>
  <c r="E603"/>
  <c r="AG601"/>
  <c r="AH601" s="1"/>
  <c r="AH602"/>
  <c r="I601"/>
  <c r="F602"/>
  <c r="J602"/>
  <c r="AH652"/>
  <c r="Y1082"/>
  <c r="AB665"/>
  <c r="G668"/>
  <c r="V695"/>
  <c r="AN696"/>
  <c r="Y731"/>
  <c r="M738"/>
  <c r="X797"/>
  <c r="L798"/>
  <c r="AK802"/>
  <c r="J823"/>
  <c r="V823"/>
  <c r="AH823"/>
  <c r="AQ837"/>
  <c r="AB844"/>
  <c r="V862"/>
  <c r="AN886"/>
  <c r="J893"/>
  <c r="M901"/>
  <c r="M902"/>
  <c r="Y902"/>
  <c r="AE949"/>
  <c r="P992"/>
  <c r="AH992"/>
  <c r="Y1025"/>
  <c r="E629"/>
  <c r="G630"/>
  <c r="AK621"/>
  <c r="M621"/>
  <c r="F621"/>
  <c r="AN620"/>
  <c r="P620"/>
  <c r="F620"/>
  <c r="E619"/>
  <c r="Y617"/>
  <c r="X615"/>
  <c r="Y615" s="1"/>
  <c r="AA615"/>
  <c r="AB616"/>
  <c r="AO615"/>
  <c r="AQ615" s="1"/>
  <c r="AG615"/>
  <c r="AH615" s="1"/>
  <c r="Q615"/>
  <c r="S615" s="1"/>
  <c r="I615"/>
  <c r="P607"/>
  <c r="E607"/>
  <c r="F606"/>
  <c r="G606" s="1"/>
  <c r="J606"/>
  <c r="E605"/>
  <c r="J605"/>
  <c r="AN604"/>
  <c r="AM601"/>
  <c r="AN601" s="1"/>
  <c r="P604"/>
  <c r="O601"/>
  <c r="P601" s="1"/>
  <c r="F604"/>
  <c r="AQ603"/>
  <c r="AP601"/>
  <c r="S603"/>
  <c r="R601"/>
  <c r="AO601"/>
  <c r="AQ602"/>
  <c r="Q601"/>
  <c r="S602"/>
  <c r="F594"/>
  <c r="G594" s="1"/>
  <c r="G595"/>
  <c r="F528"/>
  <c r="E527"/>
  <c r="F516"/>
  <c r="E515"/>
  <c r="G515" s="1"/>
  <c r="F512"/>
  <c r="E511"/>
  <c r="AA510"/>
  <c r="E482"/>
  <c r="F454"/>
  <c r="F447"/>
  <c r="F440"/>
  <c r="G441"/>
  <c r="E377"/>
  <c r="G378"/>
  <c r="AL369"/>
  <c r="AL642" s="1"/>
  <c r="AL368"/>
  <c r="AL641" s="1"/>
  <c r="AN375"/>
  <c r="Q367"/>
  <c r="Q640" s="1"/>
  <c r="AI365"/>
  <c r="AI638" s="1"/>
  <c r="N365"/>
  <c r="N638" s="1"/>
  <c r="Z364"/>
  <c r="E552"/>
  <c r="G552" s="1"/>
  <c r="F545"/>
  <c r="F529"/>
  <c r="G529" s="1"/>
  <c r="E528"/>
  <c r="F525"/>
  <c r="AO524"/>
  <c r="AQ524" s="1"/>
  <c r="AG524"/>
  <c r="AH524" s="1"/>
  <c r="AC524"/>
  <c r="U524"/>
  <c r="Q524"/>
  <c r="S524" s="1"/>
  <c r="I524"/>
  <c r="F517"/>
  <c r="E516"/>
  <c r="F513"/>
  <c r="X510"/>
  <c r="T510"/>
  <c r="L510"/>
  <c r="H510"/>
  <c r="AM510"/>
  <c r="AN510" s="1"/>
  <c r="AI510"/>
  <c r="U510"/>
  <c r="O510"/>
  <c r="P510" s="1"/>
  <c r="E503"/>
  <c r="G503" s="1"/>
  <c r="F489"/>
  <c r="E426"/>
  <c r="G427"/>
  <c r="E405"/>
  <c r="G406"/>
  <c r="F384"/>
  <c r="G385"/>
  <c r="G379"/>
  <c r="F377"/>
  <c r="G377" s="1"/>
  <c r="W369"/>
  <c r="W642" s="1"/>
  <c r="Q369"/>
  <c r="Q642" s="1"/>
  <c r="S376"/>
  <c r="E376"/>
  <c r="AQ375"/>
  <c r="AP368"/>
  <c r="Z368"/>
  <c r="Z641" s="1"/>
  <c r="Z648" s="1"/>
  <c r="W366"/>
  <c r="W639" s="1"/>
  <c r="R365"/>
  <c r="I364"/>
  <c r="E303"/>
  <c r="V879"/>
  <c r="G885"/>
  <c r="S886"/>
  <c r="AQ893"/>
  <c r="AE907"/>
  <c r="AQ907"/>
  <c r="G911"/>
  <c r="AK978"/>
  <c r="G984"/>
  <c r="V999"/>
  <c r="G1004"/>
  <c r="J1006"/>
  <c r="AB1006"/>
  <c r="AB1013"/>
  <c r="G547"/>
  <c r="G539"/>
  <c r="F538"/>
  <c r="G538" s="1"/>
  <c r="J530"/>
  <c r="F530"/>
  <c r="M529"/>
  <c r="AH526"/>
  <c r="V526"/>
  <c r="J526"/>
  <c r="F526"/>
  <c r="G526" s="1"/>
  <c r="AK525"/>
  <c r="Y525"/>
  <c r="M525"/>
  <c r="E525"/>
  <c r="AJ524"/>
  <c r="X524"/>
  <c r="L524"/>
  <c r="H524"/>
  <c r="G519"/>
  <c r="AJ369"/>
  <c r="AF369"/>
  <c r="AF642" s="1"/>
  <c r="X369"/>
  <c r="T369"/>
  <c r="T642" s="1"/>
  <c r="L369"/>
  <c r="H369"/>
  <c r="AM368"/>
  <c r="AI368"/>
  <c r="AI641" s="1"/>
  <c r="AA368"/>
  <c r="W368"/>
  <c r="W641" s="1"/>
  <c r="O368"/>
  <c r="K368"/>
  <c r="K641" s="1"/>
  <c r="AP367"/>
  <c r="AL367"/>
  <c r="AL640" s="1"/>
  <c r="AD367"/>
  <c r="Z367"/>
  <c r="Z640" s="1"/>
  <c r="R367"/>
  <c r="N367"/>
  <c r="N640" s="1"/>
  <c r="J514"/>
  <c r="F514"/>
  <c r="G514" s="1"/>
  <c r="AG366"/>
  <c r="U366"/>
  <c r="Q366"/>
  <c r="Q639" s="1"/>
  <c r="I366"/>
  <c r="AF365"/>
  <c r="AF638" s="1"/>
  <c r="X365"/>
  <c r="L365"/>
  <c r="H365"/>
  <c r="AQ511"/>
  <c r="AM364"/>
  <c r="AI364"/>
  <c r="AE511"/>
  <c r="W364"/>
  <c r="S511"/>
  <c r="O364"/>
  <c r="I510"/>
  <c r="G509"/>
  <c r="M503"/>
  <c r="AO373"/>
  <c r="AO1080" s="1"/>
  <c r="AQ1080" s="1"/>
  <c r="E499"/>
  <c r="G499" s="1"/>
  <c r="F496"/>
  <c r="G497"/>
  <c r="AO496"/>
  <c r="AQ496" s="1"/>
  <c r="S489"/>
  <c r="G462"/>
  <c r="E433"/>
  <c r="G433" s="1"/>
  <c r="G428"/>
  <c r="F426"/>
  <c r="E412"/>
  <c r="G414"/>
  <c r="G407"/>
  <c r="F405"/>
  <c r="U369"/>
  <c r="V376"/>
  <c r="F376"/>
  <c r="F375"/>
  <c r="AC367"/>
  <c r="AC640" s="1"/>
  <c r="I367"/>
  <c r="AA366"/>
  <c r="K366"/>
  <c r="K639" s="1"/>
  <c r="N364"/>
  <c r="G869"/>
  <c r="Y872"/>
  <c r="AK872"/>
  <c r="G881"/>
  <c r="V886"/>
  <c r="AQ886"/>
  <c r="G894"/>
  <c r="V903"/>
  <c r="K799"/>
  <c r="M799" s="1"/>
  <c r="AB904"/>
  <c r="AB905"/>
  <c r="P906"/>
  <c r="AN906"/>
  <c r="J907"/>
  <c r="V907"/>
  <c r="M914"/>
  <c r="G920"/>
  <c r="G945"/>
  <c r="V949"/>
  <c r="P985"/>
  <c r="G1010"/>
  <c r="M1022"/>
  <c r="AN1041"/>
  <c r="G560"/>
  <c r="G532"/>
  <c r="J527"/>
  <c r="AN525"/>
  <c r="AB525"/>
  <c r="P525"/>
  <c r="J515"/>
  <c r="AH511"/>
  <c r="J511"/>
  <c r="G504"/>
  <c r="Y503"/>
  <c r="J496"/>
  <c r="E489"/>
  <c r="AE489"/>
  <c r="F482"/>
  <c r="G483"/>
  <c r="G477"/>
  <c r="F475"/>
  <c r="E475"/>
  <c r="F468"/>
  <c r="G463"/>
  <c r="F461"/>
  <c r="E447"/>
  <c r="G449"/>
  <c r="E443"/>
  <c r="E440" s="1"/>
  <c r="AH443"/>
  <c r="AF440"/>
  <c r="AH440" s="1"/>
  <c r="F419"/>
  <c r="F412"/>
  <c r="G412" s="1"/>
  <c r="E398"/>
  <c r="F398"/>
  <c r="AI369"/>
  <c r="AI642" s="1"/>
  <c r="AD369"/>
  <c r="AE376"/>
  <c r="N368"/>
  <c r="N641" s="1"/>
  <c r="AO364"/>
  <c r="Q370"/>
  <c r="AC368"/>
  <c r="AC641" s="1"/>
  <c r="U368"/>
  <c r="L368"/>
  <c r="H368"/>
  <c r="T367"/>
  <c r="T640" s="1"/>
  <c r="L367"/>
  <c r="AI366"/>
  <c r="AI639" s="1"/>
  <c r="R366"/>
  <c r="N366"/>
  <c r="N639" s="1"/>
  <c r="AL365"/>
  <c r="AL638" s="1"/>
  <c r="U365"/>
  <c r="Q365"/>
  <c r="Q638" s="1"/>
  <c r="AP370"/>
  <c r="AQ371"/>
  <c r="AL364"/>
  <c r="AL370"/>
  <c r="AN370" s="1"/>
  <c r="AC364"/>
  <c r="L364"/>
  <c r="H364"/>
  <c r="AC370"/>
  <c r="U370"/>
  <c r="L366"/>
  <c r="AD365"/>
  <c r="AQ321"/>
  <c r="G319"/>
  <c r="F302"/>
  <c r="AN272"/>
  <c r="G448"/>
  <c r="G413"/>
  <c r="J391"/>
  <c r="AN384"/>
  <c r="G383"/>
  <c r="M377"/>
  <c r="AP369"/>
  <c r="AG369"/>
  <c r="AC369"/>
  <c r="AC642" s="1"/>
  <c r="P376"/>
  <c r="AO368"/>
  <c r="AO641" s="1"/>
  <c r="AG368"/>
  <c r="AB375"/>
  <c r="X368"/>
  <c r="T368"/>
  <c r="T641" s="1"/>
  <c r="AF367"/>
  <c r="AF640" s="1"/>
  <c r="X367"/>
  <c r="O367"/>
  <c r="K367"/>
  <c r="K640" s="1"/>
  <c r="AM366"/>
  <c r="AD366"/>
  <c r="Z366"/>
  <c r="Z639" s="1"/>
  <c r="H366"/>
  <c r="AP365"/>
  <c r="AG365"/>
  <c r="AC365"/>
  <c r="AC638" s="1"/>
  <c r="T365"/>
  <c r="T638" s="1"/>
  <c r="O365"/>
  <c r="P372"/>
  <c r="O370"/>
  <c r="K365"/>
  <c r="K638" s="1"/>
  <c r="K370"/>
  <c r="AG364"/>
  <c r="X364"/>
  <c r="T364"/>
  <c r="K364"/>
  <c r="F371"/>
  <c r="AI370"/>
  <c r="T370"/>
  <c r="L370"/>
  <c r="M370" s="1"/>
  <c r="AA369"/>
  <c r="K369"/>
  <c r="K642" s="1"/>
  <c r="R368"/>
  <c r="AO367"/>
  <c r="AO640" s="1"/>
  <c r="AG367"/>
  <c r="AM365"/>
  <c r="F321"/>
  <c r="F306"/>
  <c r="G306" s="1"/>
  <c r="Z300"/>
  <c r="V304"/>
  <c r="V303"/>
  <c r="U300"/>
  <c r="F391"/>
  <c r="AO369"/>
  <c r="AO642" s="1"/>
  <c r="N369"/>
  <c r="N642" s="1"/>
  <c r="AJ368"/>
  <c r="AF368"/>
  <c r="AF641" s="1"/>
  <c r="J375"/>
  <c r="E375"/>
  <c r="AJ367"/>
  <c r="AE374"/>
  <c r="AA367"/>
  <c r="W367"/>
  <c r="W640" s="1"/>
  <c r="F374"/>
  <c r="G374" s="1"/>
  <c r="J374"/>
  <c r="AL366"/>
  <c r="AL639" s="1"/>
  <c r="AC366"/>
  <c r="AC639" s="1"/>
  <c r="X366"/>
  <c r="Y373"/>
  <c r="T366"/>
  <c r="T639" s="1"/>
  <c r="P373"/>
  <c r="AO365"/>
  <c r="AO638" s="1"/>
  <c r="AJ365"/>
  <c r="AB372"/>
  <c r="AA365"/>
  <c r="AA370"/>
  <c r="W370"/>
  <c r="S372"/>
  <c r="AN371"/>
  <c r="AJ364"/>
  <c r="AF364"/>
  <c r="AA364"/>
  <c r="R370"/>
  <c r="S370" s="1"/>
  <c r="S371"/>
  <c r="R364"/>
  <c r="N370"/>
  <c r="J371"/>
  <c r="E371"/>
  <c r="AG370"/>
  <c r="I370"/>
  <c r="AP364"/>
  <c r="U364"/>
  <c r="E310"/>
  <c r="G310" s="1"/>
  <c r="AQ310"/>
  <c r="AO302"/>
  <c r="E302" s="1"/>
  <c r="AQ309"/>
  <c r="E309"/>
  <c r="G309" s="1"/>
  <c r="AO307"/>
  <c r="AQ307" s="1"/>
  <c r="AE304"/>
  <c r="AD300"/>
  <c r="AE300" s="1"/>
  <c r="G285"/>
  <c r="F279"/>
  <c r="G388"/>
  <c r="E387"/>
  <c r="E384" s="1"/>
  <c r="AB384"/>
  <c r="AK377"/>
  <c r="AN376"/>
  <c r="Z369"/>
  <c r="Z642" s="1"/>
  <c r="R369"/>
  <c r="M376"/>
  <c r="I369"/>
  <c r="AE375"/>
  <c r="V375"/>
  <c r="Q368"/>
  <c r="Q641" s="1"/>
  <c r="M375"/>
  <c r="I368"/>
  <c r="AM367"/>
  <c r="AI367"/>
  <c r="AI640" s="1"/>
  <c r="V374"/>
  <c r="M374"/>
  <c r="H367"/>
  <c r="AP366"/>
  <c r="AK373"/>
  <c r="AF373"/>
  <c r="AB373"/>
  <c r="S373"/>
  <c r="O366"/>
  <c r="J373"/>
  <c r="F373"/>
  <c r="AN372"/>
  <c r="Z365"/>
  <c r="Z638" s="1"/>
  <c r="V372"/>
  <c r="M372"/>
  <c r="I365"/>
  <c r="E372"/>
  <c r="AD370"/>
  <c r="AE370" s="1"/>
  <c r="AE371"/>
  <c r="Z370"/>
  <c r="Q364"/>
  <c r="M371"/>
  <c r="X370"/>
  <c r="H370"/>
  <c r="AM369"/>
  <c r="O369"/>
  <c r="AD368"/>
  <c r="U367"/>
  <c r="AJ366"/>
  <c r="W365"/>
  <c r="W638" s="1"/>
  <c r="AD364"/>
  <c r="AO349"/>
  <c r="AQ349" s="1"/>
  <c r="AQ352"/>
  <c r="E352"/>
  <c r="G352" s="1"/>
  <c r="F342"/>
  <c r="E328"/>
  <c r="E314"/>
  <c r="AK305"/>
  <c r="AB305"/>
  <c r="E304"/>
  <c r="G304" s="1"/>
  <c r="AP300"/>
  <c r="AJ300"/>
  <c r="AF300"/>
  <c r="AA300"/>
  <c r="AB301"/>
  <c r="R300"/>
  <c r="S300" s="1"/>
  <c r="L300"/>
  <c r="H300"/>
  <c r="P272"/>
  <c r="F277"/>
  <c r="F275"/>
  <c r="T272"/>
  <c r="AA272"/>
  <c r="AB272" s="1"/>
  <c r="AQ254"/>
  <c r="E254"/>
  <c r="G254" s="1"/>
  <c r="AI244"/>
  <c r="AK244" s="1"/>
  <c r="AK246"/>
  <c r="AI239"/>
  <c r="AK239" s="1"/>
  <c r="F242"/>
  <c r="AO240"/>
  <c r="E240" s="1"/>
  <c r="F240"/>
  <c r="Q237"/>
  <c r="L237"/>
  <c r="M238"/>
  <c r="AJ237"/>
  <c r="O237"/>
  <c r="E208"/>
  <c r="AQ204"/>
  <c r="Z202"/>
  <c r="AB202" s="1"/>
  <c r="AB203"/>
  <c r="T202"/>
  <c r="V203"/>
  <c r="K202"/>
  <c r="E188"/>
  <c r="G175"/>
  <c r="F174"/>
  <c r="R18"/>
  <c r="S137"/>
  <c r="AO314"/>
  <c r="AQ314" s="1"/>
  <c r="F305"/>
  <c r="AI300"/>
  <c r="K300"/>
  <c r="AK286"/>
  <c r="F278"/>
  <c r="J278"/>
  <c r="E277"/>
  <c r="E275"/>
  <c r="AG272"/>
  <c r="AC272"/>
  <c r="X272"/>
  <c r="Y273"/>
  <c r="I272"/>
  <c r="AP272"/>
  <c r="R272"/>
  <c r="G267"/>
  <c r="AO258"/>
  <c r="AQ258" s="1"/>
  <c r="AO251"/>
  <c r="AQ251" s="1"/>
  <c r="AE244"/>
  <c r="F244"/>
  <c r="F243"/>
  <c r="J243"/>
  <c r="E242"/>
  <c r="U237"/>
  <c r="V237" s="1"/>
  <c r="F230"/>
  <c r="G230" s="1"/>
  <c r="F216"/>
  <c r="G217"/>
  <c r="F207"/>
  <c r="AN206"/>
  <c r="AM202"/>
  <c r="E206"/>
  <c r="AD202"/>
  <c r="AE203"/>
  <c r="X202"/>
  <c r="Y202" s="1"/>
  <c r="Y203"/>
  <c r="U202"/>
  <c r="V202" s="1"/>
  <c r="E139"/>
  <c r="AP132"/>
  <c r="AQ132" s="1"/>
  <c r="AQ133"/>
  <c r="G351"/>
  <c r="AN342"/>
  <c r="AE342"/>
  <c r="P342"/>
  <c r="G337"/>
  <c r="AH335"/>
  <c r="Y335"/>
  <c r="J335"/>
  <c r="G332"/>
  <c r="F328"/>
  <c r="G328" s="1"/>
  <c r="G329"/>
  <c r="AE328"/>
  <c r="V328"/>
  <c r="AK321"/>
  <c r="AB321"/>
  <c r="M321"/>
  <c r="G315"/>
  <c r="AE314"/>
  <c r="F314"/>
  <c r="F307"/>
  <c r="G308"/>
  <c r="AE307"/>
  <c r="V307"/>
  <c r="AQ304"/>
  <c r="AB304"/>
  <c r="S304"/>
  <c r="AQ303"/>
  <c r="AH303"/>
  <c r="S303"/>
  <c r="F303"/>
  <c r="J303"/>
  <c r="AK302"/>
  <c r="V302"/>
  <c r="M302"/>
  <c r="AM300"/>
  <c r="AN300" s="1"/>
  <c r="AN301"/>
  <c r="X300"/>
  <c r="Y300" s="1"/>
  <c r="T300"/>
  <c r="O300"/>
  <c r="P301"/>
  <c r="F301"/>
  <c r="AK293"/>
  <c r="V293"/>
  <c r="M293"/>
  <c r="G290"/>
  <c r="AK289"/>
  <c r="E289"/>
  <c r="G289" s="1"/>
  <c r="G284"/>
  <c r="AB279"/>
  <c r="S279"/>
  <c r="AQ278"/>
  <c r="AK277"/>
  <c r="V277"/>
  <c r="M277"/>
  <c r="AN276"/>
  <c r="Y276"/>
  <c r="P276"/>
  <c r="F276"/>
  <c r="AB275"/>
  <c r="S275"/>
  <c r="AQ274"/>
  <c r="AH274"/>
  <c r="S274"/>
  <c r="F274"/>
  <c r="J274"/>
  <c r="AF272"/>
  <c r="H272"/>
  <c r="E273"/>
  <c r="E268"/>
  <c r="AQ268"/>
  <c r="AE265"/>
  <c r="G263"/>
  <c r="AQ260"/>
  <c r="AN258"/>
  <c r="AE258"/>
  <c r="P258"/>
  <c r="E253"/>
  <c r="AQ253"/>
  <c r="AN251"/>
  <c r="AO244"/>
  <c r="AQ244" s="1"/>
  <c r="AF243"/>
  <c r="AF237" s="1"/>
  <c r="AK242"/>
  <c r="V242"/>
  <c r="M242"/>
  <c r="AN241"/>
  <c r="Y241"/>
  <c r="P241"/>
  <c r="F241"/>
  <c r="G241" s="1"/>
  <c r="AM237"/>
  <c r="AG237"/>
  <c r="Y238"/>
  <c r="X237"/>
  <c r="F238"/>
  <c r="F223"/>
  <c r="G224"/>
  <c r="AH216"/>
  <c r="J205"/>
  <c r="AG202"/>
  <c r="Q202"/>
  <c r="S204"/>
  <c r="AI202"/>
  <c r="F167"/>
  <c r="F153"/>
  <c r="G153" s="1"/>
  <c r="G149"/>
  <c r="F146"/>
  <c r="K19"/>
  <c r="K362" s="1"/>
  <c r="K649" s="1"/>
  <c r="AJ17"/>
  <c r="AK136"/>
  <c r="F136"/>
  <c r="G136" s="1"/>
  <c r="J136"/>
  <c r="AF16"/>
  <c r="AF359" s="1"/>
  <c r="AF132"/>
  <c r="E135"/>
  <c r="H132"/>
  <c r="AD132"/>
  <c r="AE133"/>
  <c r="J133"/>
  <c r="F133"/>
  <c r="I132"/>
  <c r="G299"/>
  <c r="AO293"/>
  <c r="AQ293" s="1"/>
  <c r="AQ296"/>
  <c r="E296"/>
  <c r="G296" s="1"/>
  <c r="F293"/>
  <c r="G288"/>
  <c r="AN286"/>
  <c r="Y286"/>
  <c r="P286"/>
  <c r="F286"/>
  <c r="AQ279"/>
  <c r="AE278"/>
  <c r="V278"/>
  <c r="AQ275"/>
  <c r="AO272"/>
  <c r="AJ272"/>
  <c r="AK273"/>
  <c r="U272"/>
  <c r="V272" s="1"/>
  <c r="Q272"/>
  <c r="L272"/>
  <c r="M273"/>
  <c r="AD272"/>
  <c r="E271"/>
  <c r="G271" s="1"/>
  <c r="AO265"/>
  <c r="AQ265" s="1"/>
  <c r="AQ261"/>
  <c r="G260"/>
  <c r="AB251"/>
  <c r="S251"/>
  <c r="G250"/>
  <c r="AQ247"/>
  <c r="E247"/>
  <c r="G247" s="1"/>
  <c r="E246"/>
  <c r="AE246"/>
  <c r="AN244"/>
  <c r="AB244"/>
  <c r="S244"/>
  <c r="AQ243"/>
  <c r="AE243"/>
  <c r="V243"/>
  <c r="AB240"/>
  <c r="S240"/>
  <c r="AO239"/>
  <c r="AO237" s="1"/>
  <c r="AC239"/>
  <c r="AC237" s="1"/>
  <c r="S239"/>
  <c r="F239"/>
  <c r="J239"/>
  <c r="AB238"/>
  <c r="W237"/>
  <c r="E238"/>
  <c r="H237"/>
  <c r="AB230"/>
  <c r="G218"/>
  <c r="G213"/>
  <c r="F206"/>
  <c r="J206"/>
  <c r="M205"/>
  <c r="F205"/>
  <c r="P204"/>
  <c r="O202"/>
  <c r="AC202"/>
  <c r="J137"/>
  <c r="F137"/>
  <c r="F111"/>
  <c r="G350"/>
  <c r="AH338"/>
  <c r="G336"/>
  <c r="AQ324"/>
  <c r="J306"/>
  <c r="J302"/>
  <c r="AK301"/>
  <c r="Y301"/>
  <c r="M301"/>
  <c r="E301"/>
  <c r="G294"/>
  <c r="AK282"/>
  <c r="J277"/>
  <c r="AH273"/>
  <c r="V273"/>
  <c r="J273"/>
  <c r="F273"/>
  <c r="AK271"/>
  <c r="F268"/>
  <c r="AI243"/>
  <c r="AK243" s="1"/>
  <c r="J242"/>
  <c r="AP237"/>
  <c r="AQ237" s="1"/>
  <c r="AH238"/>
  <c r="AD237"/>
  <c r="Z237"/>
  <c r="R237"/>
  <c r="N237"/>
  <c r="J238"/>
  <c r="G233"/>
  <c r="V223"/>
  <c r="J216"/>
  <c r="G211"/>
  <c r="E209"/>
  <c r="F208"/>
  <c r="G208" s="1"/>
  <c r="J208"/>
  <c r="F204"/>
  <c r="J204"/>
  <c r="AP202"/>
  <c r="AQ203"/>
  <c r="AL202"/>
  <c r="R202"/>
  <c r="S203"/>
  <c r="N202"/>
  <c r="I202"/>
  <c r="E181"/>
  <c r="F160"/>
  <c r="G161"/>
  <c r="K16"/>
  <c r="K359" s="1"/>
  <c r="K646" s="1"/>
  <c r="AI132"/>
  <c r="R132"/>
  <c r="S132" s="1"/>
  <c r="S133"/>
  <c r="AG132"/>
  <c r="E282"/>
  <c r="AI279"/>
  <c r="AK279" s="1"/>
  <c r="G234"/>
  <c r="P230"/>
  <c r="AH223"/>
  <c r="G220"/>
  <c r="V216"/>
  <c r="G212"/>
  <c r="H18"/>
  <c r="E207"/>
  <c r="AJ202"/>
  <c r="AK203"/>
  <c r="L202"/>
  <c r="M203"/>
  <c r="H202"/>
  <c r="E203"/>
  <c r="AO195"/>
  <c r="AQ195" s="1"/>
  <c r="E197"/>
  <c r="E195" s="1"/>
  <c r="AQ197"/>
  <c r="F195"/>
  <c r="W132"/>
  <c r="G194"/>
  <c r="F188"/>
  <c r="G188" s="1"/>
  <c r="AK188"/>
  <c r="V188"/>
  <c r="M188"/>
  <c r="G186"/>
  <c r="AQ181"/>
  <c r="AH181"/>
  <c r="S181"/>
  <c r="J181"/>
  <c r="G165"/>
  <c r="S160"/>
  <c r="J160"/>
  <c r="G144"/>
  <c r="G141"/>
  <c r="AH139"/>
  <c r="Y139"/>
  <c r="J139"/>
  <c r="AK138"/>
  <c r="AB138"/>
  <c r="M138"/>
  <c r="E138"/>
  <c r="AK135"/>
  <c r="V135"/>
  <c r="M135"/>
  <c r="AN134"/>
  <c r="Y134"/>
  <c r="P134"/>
  <c r="F134"/>
  <c r="AL132"/>
  <c r="AC14"/>
  <c r="N132"/>
  <c r="P132" s="1"/>
  <c r="E133"/>
  <c r="AJ132"/>
  <c r="L132"/>
  <c r="M132" s="1"/>
  <c r="G128"/>
  <c r="AQ125"/>
  <c r="AB125"/>
  <c r="S125"/>
  <c r="G124"/>
  <c r="G121"/>
  <c r="E111"/>
  <c r="E90"/>
  <c r="F76"/>
  <c r="G77"/>
  <c r="F62"/>
  <c r="AM16"/>
  <c r="AA16"/>
  <c r="W16"/>
  <c r="W359" s="1"/>
  <c r="W15"/>
  <c r="W358" s="1"/>
  <c r="Q55"/>
  <c r="S55" s="1"/>
  <c r="AL14"/>
  <c r="AA55"/>
  <c r="AB55" s="1"/>
  <c r="AB56"/>
  <c r="AM14"/>
  <c r="AM20"/>
  <c r="AN20" s="1"/>
  <c r="AN21"/>
  <c r="W14"/>
  <c r="W20"/>
  <c r="Y20" s="1"/>
  <c r="Y21"/>
  <c r="Q20"/>
  <c r="Q14"/>
  <c r="S21"/>
  <c r="H14"/>
  <c r="E21"/>
  <c r="H20"/>
  <c r="F104"/>
  <c r="G104" s="1"/>
  <c r="G105"/>
  <c r="F83"/>
  <c r="AC19"/>
  <c r="AC362" s="1"/>
  <c r="AE61"/>
  <c r="E61"/>
  <c r="S59"/>
  <c r="F59"/>
  <c r="Y195"/>
  <c r="G193"/>
  <c r="G190"/>
  <c r="AH188"/>
  <c r="Y188"/>
  <c r="J188"/>
  <c r="G185"/>
  <c r="F181"/>
  <c r="G182"/>
  <c r="AE181"/>
  <c r="V181"/>
  <c r="G166"/>
  <c r="Z160"/>
  <c r="AB160" s="1"/>
  <c r="E162"/>
  <c r="G162" s="1"/>
  <c r="V160"/>
  <c r="G145"/>
  <c r="F139"/>
  <c r="AK139"/>
  <c r="V139"/>
  <c r="M139"/>
  <c r="AN138"/>
  <c r="Y138"/>
  <c r="P138"/>
  <c r="F138"/>
  <c r="G138" s="1"/>
  <c r="AC18"/>
  <c r="AC361" s="1"/>
  <c r="O17"/>
  <c r="AH135"/>
  <c r="Y135"/>
  <c r="F135"/>
  <c r="G135" s="1"/>
  <c r="AK134"/>
  <c r="AB134"/>
  <c r="R15"/>
  <c r="M134"/>
  <c r="E134"/>
  <c r="Z132"/>
  <c r="X132"/>
  <c r="G129"/>
  <c r="AN125"/>
  <c r="AE125"/>
  <c r="P125"/>
  <c r="G120"/>
  <c r="E118"/>
  <c r="AN118"/>
  <c r="Y118"/>
  <c r="P118"/>
  <c r="F118"/>
  <c r="G118" s="1"/>
  <c r="G100"/>
  <c r="AQ97"/>
  <c r="AB97"/>
  <c r="S97"/>
  <c r="G96"/>
  <c r="G93"/>
  <c r="AK90"/>
  <c r="AB90"/>
  <c r="M90"/>
  <c r="E83"/>
  <c r="AQ76"/>
  <c r="AE76"/>
  <c r="X18"/>
  <c r="Y60"/>
  <c r="AP19"/>
  <c r="AA19"/>
  <c r="AI18"/>
  <c r="AI361" s="1"/>
  <c r="AK25"/>
  <c r="Z18"/>
  <c r="Z361" s="1"/>
  <c r="Z20"/>
  <c r="U18"/>
  <c r="AM15"/>
  <c r="F69"/>
  <c r="G69" s="1"/>
  <c r="AL19"/>
  <c r="AL362" s="1"/>
  <c r="AL649" s="1"/>
  <c r="R19"/>
  <c r="F61"/>
  <c r="J61"/>
  <c r="AA17"/>
  <c r="K17"/>
  <c r="K360" s="1"/>
  <c r="K647" s="1"/>
  <c r="T55"/>
  <c r="O55"/>
  <c r="P56"/>
  <c r="E34"/>
  <c r="G35"/>
  <c r="N18"/>
  <c r="N361" s="1"/>
  <c r="N648" s="1"/>
  <c r="N10" s="1"/>
  <c r="AO17"/>
  <c r="AO360" s="1"/>
  <c r="V24"/>
  <c r="U17"/>
  <c r="F24"/>
  <c r="G189"/>
  <c r="G140"/>
  <c r="J135"/>
  <c r="AN133"/>
  <c r="AB133"/>
  <c r="P133"/>
  <c r="G112"/>
  <c r="G84"/>
  <c r="AN79"/>
  <c r="G66"/>
  <c r="G63"/>
  <c r="Q19"/>
  <c r="Q362" s="1"/>
  <c r="S61"/>
  <c r="AO18"/>
  <c r="AO361" s="1"/>
  <c r="AO648" s="1"/>
  <c r="AK60"/>
  <c r="AJ18"/>
  <c r="AF17"/>
  <c r="AF360" s="1"/>
  <c r="P59"/>
  <c r="AQ58"/>
  <c r="AE58"/>
  <c r="F58"/>
  <c r="G58" s="1"/>
  <c r="J58"/>
  <c r="F57"/>
  <c r="AI55"/>
  <c r="AD14"/>
  <c r="X55"/>
  <c r="N14"/>
  <c r="H55"/>
  <c r="G54"/>
  <c r="E48"/>
  <c r="M48"/>
  <c r="F41"/>
  <c r="G41" s="1"/>
  <c r="G36"/>
  <c r="F34"/>
  <c r="N19"/>
  <c r="N362" s="1"/>
  <c r="H19"/>
  <c r="E26"/>
  <c r="J26"/>
  <c r="AM17"/>
  <c r="AI17"/>
  <c r="AI360" s="1"/>
  <c r="AI647" s="1"/>
  <c r="AD17"/>
  <c r="AE24"/>
  <c r="L16"/>
  <c r="M23"/>
  <c r="N20"/>
  <c r="P20" s="1"/>
  <c r="P22"/>
  <c r="E22"/>
  <c r="N15"/>
  <c r="N358" s="1"/>
  <c r="AG19"/>
  <c r="AL16"/>
  <c r="AL359" s="1"/>
  <c r="AN58"/>
  <c r="E79"/>
  <c r="AL76"/>
  <c r="AN76" s="1"/>
  <c r="S62"/>
  <c r="V61"/>
  <c r="AD18"/>
  <c r="T18"/>
  <c r="T361" s="1"/>
  <c r="T648" s="1"/>
  <c r="V60"/>
  <c r="I18"/>
  <c r="T17"/>
  <c r="T360" s="1"/>
  <c r="S58"/>
  <c r="AC55"/>
  <c r="AE55" s="1"/>
  <c r="E57"/>
  <c r="AM55"/>
  <c r="AN55" s="1"/>
  <c r="AN56"/>
  <c r="W55"/>
  <c r="L55"/>
  <c r="M55" s="1"/>
  <c r="G50"/>
  <c r="AF19"/>
  <c r="AF362" s="1"/>
  <c r="AH26"/>
  <c r="W19"/>
  <c r="W362" s="1"/>
  <c r="Q18"/>
  <c r="Q361" s="1"/>
  <c r="Q648" s="1"/>
  <c r="K18"/>
  <c r="K361" s="1"/>
  <c r="K648" s="1"/>
  <c r="E25"/>
  <c r="M25"/>
  <c r="K20"/>
  <c r="I17"/>
  <c r="AJ16"/>
  <c r="AK23"/>
  <c r="AD16"/>
  <c r="Z16"/>
  <c r="Z359" s="1"/>
  <c r="Z646" s="1"/>
  <c r="U16"/>
  <c r="V23"/>
  <c r="J60"/>
  <c r="F60"/>
  <c r="G60" s="1"/>
  <c r="M59"/>
  <c r="E59"/>
  <c r="AQ57"/>
  <c r="AE57"/>
  <c r="AA15"/>
  <c r="S57"/>
  <c r="O15"/>
  <c r="K15"/>
  <c r="K358" s="1"/>
  <c r="K645" s="1"/>
  <c r="AP14"/>
  <c r="AH56"/>
  <c r="Z14"/>
  <c r="V56"/>
  <c r="R14"/>
  <c r="J56"/>
  <c r="F56"/>
  <c r="AO55"/>
  <c r="AG55"/>
  <c r="AH55" s="1"/>
  <c r="U55"/>
  <c r="I55"/>
  <c r="G49"/>
  <c r="F48"/>
  <c r="AO19"/>
  <c r="AO362" s="1"/>
  <c r="AJ19"/>
  <c r="AK26"/>
  <c r="U19"/>
  <c r="L19"/>
  <c r="M26"/>
  <c r="F26"/>
  <c r="G26" s="1"/>
  <c r="AM18"/>
  <c r="AN25"/>
  <c r="O18"/>
  <c r="P25"/>
  <c r="F25"/>
  <c r="G25" s="1"/>
  <c r="AL17"/>
  <c r="AL360" s="1"/>
  <c r="AN24"/>
  <c r="AC17"/>
  <c r="AC360" s="1"/>
  <c r="X17"/>
  <c r="N17"/>
  <c r="N360" s="1"/>
  <c r="P24"/>
  <c r="E24"/>
  <c r="AI16"/>
  <c r="AI359" s="1"/>
  <c r="AI646" s="1"/>
  <c r="AC16"/>
  <c r="AC359" s="1"/>
  <c r="AE23"/>
  <c r="T16"/>
  <c r="T359" s="1"/>
  <c r="T646" s="1"/>
  <c r="O16"/>
  <c r="AG15"/>
  <c r="S22"/>
  <c r="R20"/>
  <c r="S20" s="1"/>
  <c r="I15"/>
  <c r="F22"/>
  <c r="AA14"/>
  <c r="AB21"/>
  <c r="U20"/>
  <c r="V21"/>
  <c r="AM19"/>
  <c r="R16"/>
  <c r="AB59"/>
  <c r="J57"/>
  <c r="AK56"/>
  <c r="Y56"/>
  <c r="M56"/>
  <c r="E56"/>
  <c r="G42"/>
  <c r="P41"/>
  <c r="Y34"/>
  <c r="F27"/>
  <c r="G27" s="1"/>
  <c r="G28"/>
  <c r="V27"/>
  <c r="AI19"/>
  <c r="AI362" s="1"/>
  <c r="AI649" s="1"/>
  <c r="AD19"/>
  <c r="Z19"/>
  <c r="Z362" s="1"/>
  <c r="T19"/>
  <c r="T362" s="1"/>
  <c r="T649" s="1"/>
  <c r="V26"/>
  <c r="AQ25"/>
  <c r="AL18"/>
  <c r="AL361" s="1"/>
  <c r="AL648" s="1"/>
  <c r="AG18"/>
  <c r="W18"/>
  <c r="W361" s="1"/>
  <c r="Y25"/>
  <c r="AP17"/>
  <c r="AQ24"/>
  <c r="AG17"/>
  <c r="W17"/>
  <c r="W360" s="1"/>
  <c r="W647" s="1"/>
  <c r="R17"/>
  <c r="S24"/>
  <c r="AP16"/>
  <c r="AG16"/>
  <c r="AH23"/>
  <c r="X16"/>
  <c r="N16"/>
  <c r="N359" s="1"/>
  <c r="I16"/>
  <c r="F23"/>
  <c r="J23"/>
  <c r="AP15"/>
  <c r="AL15"/>
  <c r="AL358" s="1"/>
  <c r="AF15"/>
  <c r="AF358" s="1"/>
  <c r="AH22"/>
  <c r="Z15"/>
  <c r="Z358" s="1"/>
  <c r="AB22"/>
  <c r="Q15"/>
  <c r="Q358" s="1"/>
  <c r="AJ14"/>
  <c r="AK21"/>
  <c r="T20"/>
  <c r="U14"/>
  <c r="AB41"/>
  <c r="AK34"/>
  <c r="X19"/>
  <c r="Y26"/>
  <c r="O19"/>
  <c r="I19"/>
  <c r="AP18"/>
  <c r="AF18"/>
  <c r="AF361" s="1"/>
  <c r="AF648" s="1"/>
  <c r="AA18"/>
  <c r="AB25"/>
  <c r="L18"/>
  <c r="Z17"/>
  <c r="Z360" s="1"/>
  <c r="AB24"/>
  <c r="Q17"/>
  <c r="Q360" s="1"/>
  <c r="L17"/>
  <c r="H17"/>
  <c r="AQ23"/>
  <c r="Q16"/>
  <c r="Q359" s="1"/>
  <c r="S23"/>
  <c r="H16"/>
  <c r="AJ15"/>
  <c r="AK22"/>
  <c r="AE22"/>
  <c r="AD20"/>
  <c r="U15"/>
  <c r="AI14"/>
  <c r="AI20"/>
  <c r="AK20" s="1"/>
  <c r="I20"/>
  <c r="J20" s="1"/>
  <c r="F21"/>
  <c r="J21"/>
  <c r="I14"/>
  <c r="AA20"/>
  <c r="AD15"/>
  <c r="L15"/>
  <c r="H15"/>
  <c r="AG20"/>
  <c r="AH21"/>
  <c r="AC20"/>
  <c r="T14"/>
  <c r="L14"/>
  <c r="X15"/>
  <c r="T15"/>
  <c r="T358" s="1"/>
  <c r="T645" s="1"/>
  <c r="AO20"/>
  <c r="AQ20" s="1"/>
  <c r="AF14"/>
  <c r="X14"/>
  <c r="O14"/>
  <c r="K14"/>
  <c r="L20"/>
  <c r="AO14"/>
  <c r="AG14"/>
  <c r="J655"/>
  <c r="P658"/>
  <c r="G744"/>
  <c r="S745"/>
  <c r="AE745"/>
  <c r="AQ745"/>
  <c r="G756"/>
  <c r="AN809"/>
  <c r="P844"/>
  <c r="O796"/>
  <c r="O957" s="1"/>
  <c r="AA796"/>
  <c r="AA957" s="1"/>
  <c r="AA964" s="1"/>
  <c r="I797"/>
  <c r="I958" s="1"/>
  <c r="AM797"/>
  <c r="AM958" s="1"/>
  <c r="AA798"/>
  <c r="AA959" s="1"/>
  <c r="AA966" s="1"/>
  <c r="AE863"/>
  <c r="AC800"/>
  <c r="AC961" s="1"/>
  <c r="AC968" s="1"/>
  <c r="AQ985"/>
  <c r="AP1057"/>
  <c r="AQ1057" s="1"/>
  <c r="AQ973"/>
  <c r="V1083"/>
  <c r="Q651"/>
  <c r="X675"/>
  <c r="Y654"/>
  <c r="Y696"/>
  <c r="AE696"/>
  <c r="G702"/>
  <c r="M703"/>
  <c r="Y703"/>
  <c r="AK703"/>
  <c r="E759"/>
  <c r="U799"/>
  <c r="V799" s="1"/>
  <c r="G848"/>
  <c r="AE851"/>
  <c r="S863"/>
  <c r="R800"/>
  <c r="R961" s="1"/>
  <c r="P978"/>
  <c r="G662"/>
  <c r="H786"/>
  <c r="J695"/>
  <c r="AN830"/>
  <c r="V837"/>
  <c r="AE837"/>
  <c r="W837"/>
  <c r="Y837" s="1"/>
  <c r="Y840"/>
  <c r="AN861"/>
  <c r="AN864"/>
  <c r="AL801"/>
  <c r="AL962" s="1"/>
  <c r="AL969" s="1"/>
  <c r="AK879"/>
  <c r="AL796"/>
  <c r="AL957" s="1"/>
  <c r="AL964" s="1"/>
  <c r="V902"/>
  <c r="Y914"/>
  <c r="AK914"/>
  <c r="G916"/>
  <c r="AN928"/>
  <c r="G933"/>
  <c r="V935"/>
  <c r="J992"/>
  <c r="Y999"/>
  <c r="AE999"/>
  <c r="AK999"/>
  <c r="G1011"/>
  <c r="AK1013"/>
  <c r="AQ1013"/>
  <c r="G1019"/>
  <c r="Y1026"/>
  <c r="Y1027"/>
  <c r="AE1027"/>
  <c r="G1028"/>
  <c r="AN1034"/>
  <c r="V1048"/>
  <c r="AH1048"/>
  <c r="AE1080"/>
  <c r="Y658"/>
  <c r="AE658"/>
  <c r="G661"/>
  <c r="V665"/>
  <c r="AH696"/>
  <c r="E696"/>
  <c r="G701"/>
  <c r="M710"/>
  <c r="Y710"/>
  <c r="G712"/>
  <c r="S717"/>
  <c r="AE717"/>
  <c r="P731"/>
  <c r="V731"/>
  <c r="G732"/>
  <c r="M759"/>
  <c r="AK759"/>
  <c r="G776"/>
  <c r="J802"/>
  <c r="V802"/>
  <c r="AH802"/>
  <c r="G803"/>
  <c r="S816"/>
  <c r="G820"/>
  <c r="E844"/>
  <c r="Q799"/>
  <c r="Q960" s="1"/>
  <c r="Q967" s="1"/>
  <c r="AA799"/>
  <c r="AB799" s="1"/>
  <c r="N800"/>
  <c r="N961" s="1"/>
  <c r="N968" s="1"/>
  <c r="Y863"/>
  <c r="AE865"/>
  <c r="AK865"/>
  <c r="G870"/>
  <c r="AK901"/>
  <c r="AK903"/>
  <c r="Q801"/>
  <c r="Q962" s="1"/>
  <c r="W801"/>
  <c r="W962" s="1"/>
  <c r="W969" s="1"/>
  <c r="AC801"/>
  <c r="AC962" s="1"/>
  <c r="AC969" s="1"/>
  <c r="M921"/>
  <c r="Y921"/>
  <c r="AK921"/>
  <c r="AQ921"/>
  <c r="AK935"/>
  <c r="G937"/>
  <c r="Y942"/>
  <c r="AK942"/>
  <c r="AQ942"/>
  <c r="K973"/>
  <c r="K1057" s="1"/>
  <c r="K1064" s="1"/>
  <c r="J999"/>
  <c r="G1003"/>
  <c r="M1006"/>
  <c r="AO1023"/>
  <c r="AO974" s="1"/>
  <c r="AO1058" s="1"/>
  <c r="AO1065" s="1"/>
  <c r="AO1041"/>
  <c r="AQ1041" s="1"/>
  <c r="AQ773"/>
  <c r="E802"/>
  <c r="G808"/>
  <c r="Z798"/>
  <c r="Z959" s="1"/>
  <c r="Z966" s="1"/>
  <c r="V816"/>
  <c r="AH816"/>
  <c r="E823"/>
  <c r="G838"/>
  <c r="E840"/>
  <c r="G840" s="1"/>
  <c r="S844"/>
  <c r="G852"/>
  <c r="R858"/>
  <c r="AF798"/>
  <c r="AF959" s="1"/>
  <c r="AF966" s="1"/>
  <c r="I800"/>
  <c r="I961" s="1"/>
  <c r="I968" s="1"/>
  <c r="Z800"/>
  <c r="AH903"/>
  <c r="J904"/>
  <c r="AE905"/>
  <c r="AQ905"/>
  <c r="S907"/>
  <c r="P914"/>
  <c r="AB914"/>
  <c r="AN914"/>
  <c r="AQ928"/>
  <c r="G932"/>
  <c r="Y935"/>
  <c r="P942"/>
  <c r="V978"/>
  <c r="AB978"/>
  <c r="AN978"/>
  <c r="G989"/>
  <c r="S992"/>
  <c r="G998"/>
  <c r="AH999"/>
  <c r="G1000"/>
  <c r="G1008"/>
  <c r="G1018"/>
  <c r="AE1024"/>
  <c r="AQ1027"/>
  <c r="E1030"/>
  <c r="G1030" s="1"/>
  <c r="Y1041"/>
  <c r="AK1041"/>
  <c r="AI1078"/>
  <c r="AO675"/>
  <c r="AO682" s="1"/>
  <c r="AO651"/>
  <c r="AK656"/>
  <c r="AI677"/>
  <c r="AI684" s="1"/>
  <c r="AP1079"/>
  <c r="AQ1079" s="1"/>
  <c r="H1081"/>
  <c r="R1083"/>
  <c r="AD1083"/>
  <c r="AE1083" s="1"/>
  <c r="AJ676"/>
  <c r="AJ683" s="1"/>
  <c r="AK683" s="1"/>
  <c r="AK655"/>
  <c r="K1078"/>
  <c r="M1078" s="1"/>
  <c r="T1079"/>
  <c r="V1079" s="1"/>
  <c r="Z1081"/>
  <c r="AB1081" s="1"/>
  <c r="AF676"/>
  <c r="AF683" s="1"/>
  <c r="AH683" s="1"/>
  <c r="AH655"/>
  <c r="AB658"/>
  <c r="N679"/>
  <c r="R674"/>
  <c r="S674" s="1"/>
  <c r="S653"/>
  <c r="H676"/>
  <c r="H683" s="1"/>
  <c r="J683" s="1"/>
  <c r="E655"/>
  <c r="E676" s="1"/>
  <c r="E683" s="1"/>
  <c r="S657"/>
  <c r="AD678"/>
  <c r="AE678" s="1"/>
  <c r="AE657"/>
  <c r="AQ665"/>
  <c r="K782"/>
  <c r="K789" s="1"/>
  <c r="K1086" s="1"/>
  <c r="K689"/>
  <c r="V696"/>
  <c r="U673"/>
  <c r="U680" s="1"/>
  <c r="V652"/>
  <c r="U651"/>
  <c r="AE653"/>
  <c r="AB654"/>
  <c r="M655"/>
  <c r="V656"/>
  <c r="AB656"/>
  <c r="AG677"/>
  <c r="AH656"/>
  <c r="AH657"/>
  <c r="AF678"/>
  <c r="AF685" s="1"/>
  <c r="AK658"/>
  <c r="AB710"/>
  <c r="P665"/>
  <c r="AE665"/>
  <c r="AH717"/>
  <c r="AN717"/>
  <c r="G720"/>
  <c r="G722"/>
  <c r="J724"/>
  <c r="AH724"/>
  <c r="S859"/>
  <c r="Z961"/>
  <c r="Z968" s="1"/>
  <c r="Y864"/>
  <c r="X801"/>
  <c r="X962" s="1"/>
  <c r="X969" s="1"/>
  <c r="Y969" s="1"/>
  <c r="E882"/>
  <c r="G882" s="1"/>
  <c r="AC861"/>
  <c r="AC798" s="1"/>
  <c r="AC959" s="1"/>
  <c r="AC966" s="1"/>
  <c r="AE882"/>
  <c r="I1059"/>
  <c r="I1066" s="1"/>
  <c r="J975"/>
  <c r="P1024"/>
  <c r="O975"/>
  <c r="O1059" s="1"/>
  <c r="AK1026"/>
  <c r="AJ977"/>
  <c r="AJ1061" s="1"/>
  <c r="M691"/>
  <c r="J692"/>
  <c r="AE692"/>
  <c r="R791"/>
  <c r="R1088" s="1"/>
  <c r="S1088" s="1"/>
  <c r="S784"/>
  <c r="AN693"/>
  <c r="AQ703"/>
  <c r="G705"/>
  <c r="AN710"/>
  <c r="S738"/>
  <c r="L900"/>
  <c r="M906"/>
  <c r="AC1057"/>
  <c r="AC1064" s="1"/>
  <c r="AE973"/>
  <c r="N1057"/>
  <c r="N1064" s="1"/>
  <c r="P1064" s="1"/>
  <c r="P973"/>
  <c r="F1023"/>
  <c r="I974"/>
  <c r="I1058" s="1"/>
  <c r="U974"/>
  <c r="U1058" s="1"/>
  <c r="V1023"/>
  <c r="M658"/>
  <c r="AN658"/>
  <c r="G664"/>
  <c r="AN665"/>
  <c r="G669"/>
  <c r="O689"/>
  <c r="AH690"/>
  <c r="AQ691"/>
  <c r="V692"/>
  <c r="AK693"/>
  <c r="P694"/>
  <c r="AK695"/>
  <c r="AB703"/>
  <c r="AH703"/>
  <c r="E703"/>
  <c r="J738"/>
  <c r="G833"/>
  <c r="O797"/>
  <c r="O958" s="1"/>
  <c r="O965" s="1"/>
  <c r="P860"/>
  <c r="AC879"/>
  <c r="AE879" s="1"/>
  <c r="AF935"/>
  <c r="AH935" s="1"/>
  <c r="E938"/>
  <c r="E935" s="1"/>
  <c r="AH938"/>
  <c r="AQ696"/>
  <c r="G713"/>
  <c r="Y717"/>
  <c r="AQ717"/>
  <c r="AN724"/>
  <c r="G725"/>
  <c r="AE731"/>
  <c r="AK731"/>
  <c r="G737"/>
  <c r="E738"/>
  <c r="G741"/>
  <c r="G749"/>
  <c r="F752"/>
  <c r="AQ759"/>
  <c r="G761"/>
  <c r="M766"/>
  <c r="Y766"/>
  <c r="J773"/>
  <c r="P773"/>
  <c r="G778"/>
  <c r="AQ802"/>
  <c r="G804"/>
  <c r="M809"/>
  <c r="Y809"/>
  <c r="J816"/>
  <c r="M823"/>
  <c r="G828"/>
  <c r="P830"/>
  <c r="AI858"/>
  <c r="Z865"/>
  <c r="AB865" s="1"/>
  <c r="F872"/>
  <c r="G876"/>
  <c r="M879"/>
  <c r="J902"/>
  <c r="Y906"/>
  <c r="G917"/>
  <c r="G923"/>
  <c r="G925"/>
  <c r="G944"/>
  <c r="G946"/>
  <c r="Y949"/>
  <c r="AQ949"/>
  <c r="S985"/>
  <c r="M999"/>
  <c r="G1012"/>
  <c r="I1020"/>
  <c r="P1021"/>
  <c r="O972"/>
  <c r="O1056" s="1"/>
  <c r="U1056"/>
  <c r="V1056" s="1"/>
  <c r="V972"/>
  <c r="AB1021"/>
  <c r="AA972"/>
  <c r="AB972" s="1"/>
  <c r="V1022"/>
  <c r="U973"/>
  <c r="U1057" s="1"/>
  <c r="AB1022"/>
  <c r="AA973"/>
  <c r="G1031"/>
  <c r="G1037"/>
  <c r="J1041"/>
  <c r="V1041"/>
  <c r="G1042"/>
  <c r="G1049"/>
  <c r="G1053"/>
  <c r="G764"/>
  <c r="G777"/>
  <c r="Y816"/>
  <c r="P837"/>
  <c r="AK844"/>
  <c r="G846"/>
  <c r="J859"/>
  <c r="Y861"/>
  <c r="AQ862"/>
  <c r="AN863"/>
  <c r="J864"/>
  <c r="P864"/>
  <c r="J865"/>
  <c r="V865"/>
  <c r="AN865"/>
  <c r="J872"/>
  <c r="G895"/>
  <c r="S904"/>
  <c r="W900"/>
  <c r="AN905"/>
  <c r="Y976"/>
  <c r="E978"/>
  <c r="M992"/>
  <c r="AN992"/>
  <c r="AH1006"/>
  <c r="E1006"/>
  <c r="AC972"/>
  <c r="AC1056" s="1"/>
  <c r="AC1063" s="1"/>
  <c r="AC1020"/>
  <c r="E1029"/>
  <c r="G1029" s="1"/>
  <c r="AH1029"/>
  <c r="Y738"/>
  <c r="AK738"/>
  <c r="Y802"/>
  <c r="AK816"/>
  <c r="AN823"/>
  <c r="G834"/>
  <c r="S837"/>
  <c r="G847"/>
  <c r="Z858"/>
  <c r="Y865"/>
  <c r="M872"/>
  <c r="G890"/>
  <c r="M893"/>
  <c r="G929"/>
  <c r="J935"/>
  <c r="AB999"/>
  <c r="AK1025"/>
  <c r="AJ976"/>
  <c r="AJ1060" s="1"/>
  <c r="AJ1067" s="1"/>
  <c r="G1043"/>
  <c r="G1045"/>
  <c r="G1047"/>
  <c r="S1048"/>
  <c r="AQ1048"/>
  <c r="P886"/>
  <c r="G887"/>
  <c r="V893"/>
  <c r="H900"/>
  <c r="R796"/>
  <c r="R957" s="1"/>
  <c r="Y901"/>
  <c r="AH902"/>
  <c r="J903"/>
  <c r="Y904"/>
  <c r="AE904"/>
  <c r="AJ799"/>
  <c r="AJ960" s="1"/>
  <c r="AJ967" s="1"/>
  <c r="S905"/>
  <c r="AH907"/>
  <c r="G912"/>
  <c r="P921"/>
  <c r="AB921"/>
  <c r="AN921"/>
  <c r="G927"/>
  <c r="G939"/>
  <c r="AN942"/>
  <c r="P949"/>
  <c r="G951"/>
  <c r="G953"/>
  <c r="G955"/>
  <c r="M978"/>
  <c r="S978"/>
  <c r="Y978"/>
  <c r="Y985"/>
  <c r="AE985"/>
  <c r="AE992"/>
  <c r="AK992"/>
  <c r="Y1006"/>
  <c r="AE1006"/>
  <c r="M1013"/>
  <c r="S1013"/>
  <c r="M1021"/>
  <c r="AK1021"/>
  <c r="AK1022"/>
  <c r="M1023"/>
  <c r="S1023"/>
  <c r="AB1025"/>
  <c r="J1026"/>
  <c r="P1026"/>
  <c r="V1026"/>
  <c r="S1034"/>
  <c r="AE1034"/>
  <c r="G899"/>
  <c r="AB901"/>
  <c r="AF900"/>
  <c r="Q797"/>
  <c r="Q958" s="1"/>
  <c r="Q965" s="1"/>
  <c r="AO798"/>
  <c r="AO959" s="1"/>
  <c r="AO966" s="1"/>
  <c r="P905"/>
  <c r="AK907"/>
  <c r="G909"/>
  <c r="E914"/>
  <c r="S921"/>
  <c r="AE921"/>
  <c r="AE942"/>
  <c r="AQ978"/>
  <c r="G980"/>
  <c r="V985"/>
  <c r="J1013"/>
  <c r="AH1026"/>
  <c r="J1027"/>
  <c r="V1027"/>
  <c r="AQ1034"/>
  <c r="G1038"/>
  <c r="M1041"/>
  <c r="J1048"/>
  <c r="AO1079"/>
  <c r="AO1082"/>
  <c r="Q1083"/>
  <c r="H1079"/>
  <c r="J1079" s="1"/>
  <c r="N1079"/>
  <c r="AD1079"/>
  <c r="AE1079" s="1"/>
  <c r="N1081"/>
  <c r="P1081" s="1"/>
  <c r="T1081"/>
  <c r="AD1081"/>
  <c r="AJ1081"/>
  <c r="AK1081" s="1"/>
  <c r="Q1078"/>
  <c r="AA1078"/>
  <c r="AG1078"/>
  <c r="AG1077" s="1"/>
  <c r="Z1080"/>
  <c r="AB1080" s="1"/>
  <c r="T1082"/>
  <c r="V1082" s="1"/>
  <c r="AF1083"/>
  <c r="AH1083" s="1"/>
  <c r="AL1083"/>
  <c r="N647"/>
  <c r="I1080"/>
  <c r="O1080"/>
  <c r="P1080" s="1"/>
  <c r="I1082"/>
  <c r="AK1082"/>
  <c r="AH1079"/>
  <c r="S1080"/>
  <c r="AN1081"/>
  <c r="M1082"/>
  <c r="F656"/>
  <c r="F677" s="1"/>
  <c r="Y656"/>
  <c r="W677"/>
  <c r="W684" s="1"/>
  <c r="V657"/>
  <c r="T678"/>
  <c r="T685" s="1"/>
  <c r="AK657"/>
  <c r="AJ678"/>
  <c r="AJ685" s="1"/>
  <c r="AK685" s="1"/>
  <c r="T781"/>
  <c r="T689"/>
  <c r="AG782"/>
  <c r="AG789" s="1"/>
  <c r="AH691"/>
  <c r="AA784"/>
  <c r="AB693"/>
  <c r="AP786"/>
  <c r="AP793" s="1"/>
  <c r="AQ695"/>
  <c r="AM962"/>
  <c r="AN801"/>
  <c r="AN1021"/>
  <c r="AM972"/>
  <c r="AM1056" s="1"/>
  <c r="AM1057"/>
  <c r="AM1064" s="1"/>
  <c r="AN1064" s="1"/>
  <c r="AN973"/>
  <c r="AA974"/>
  <c r="AG974"/>
  <c r="AH974" s="1"/>
  <c r="AH1023"/>
  <c r="T1060"/>
  <c r="T1067" s="1"/>
  <c r="V976"/>
  <c r="Z651"/>
  <c r="AQ653"/>
  <c r="P654"/>
  <c r="AN654"/>
  <c r="F655"/>
  <c r="F676" s="1"/>
  <c r="F683" s="1"/>
  <c r="Y655"/>
  <c r="AQ657"/>
  <c r="AJ689"/>
  <c r="P690"/>
  <c r="U781"/>
  <c r="V690"/>
  <c r="AG786"/>
  <c r="AH786" s="1"/>
  <c r="AH695"/>
  <c r="G697"/>
  <c r="J703"/>
  <c r="AB717"/>
  <c r="Y759"/>
  <c r="AK786"/>
  <c r="H796"/>
  <c r="H957" s="1"/>
  <c r="H964" s="1"/>
  <c r="L958"/>
  <c r="L965" s="1"/>
  <c r="I651"/>
  <c r="AG651"/>
  <c r="J652"/>
  <c r="Z679"/>
  <c r="M654"/>
  <c r="S654"/>
  <c r="AK654"/>
  <c r="AQ654"/>
  <c r="V655"/>
  <c r="AB655"/>
  <c r="J656"/>
  <c r="S678"/>
  <c r="S658"/>
  <c r="AQ658"/>
  <c r="Z676"/>
  <c r="AB676" s="1"/>
  <c r="AO689"/>
  <c r="M690"/>
  <c r="X782"/>
  <c r="Y691"/>
  <c r="AP783"/>
  <c r="AQ783" s="1"/>
  <c r="AQ692"/>
  <c r="AK694"/>
  <c r="E710"/>
  <c r="G714"/>
  <c r="G716"/>
  <c r="V724"/>
  <c r="M731"/>
  <c r="AN738"/>
  <c r="P745"/>
  <c r="AE752"/>
  <c r="G753"/>
  <c r="G755"/>
  <c r="G757"/>
  <c r="U858"/>
  <c r="U797"/>
  <c r="U958" s="1"/>
  <c r="AA797"/>
  <c r="AB860"/>
  <c r="V861"/>
  <c r="U798"/>
  <c r="AH861"/>
  <c r="AG798"/>
  <c r="AG959" s="1"/>
  <c r="AG966" s="1"/>
  <c r="J862"/>
  <c r="H799"/>
  <c r="AL679"/>
  <c r="J665"/>
  <c r="AH665"/>
  <c r="G670"/>
  <c r="AF689"/>
  <c r="AF782"/>
  <c r="AF789" s="1"/>
  <c r="AF1086" s="1"/>
  <c r="AB783"/>
  <c r="AA785"/>
  <c r="AB694"/>
  <c r="F816"/>
  <c r="G817"/>
  <c r="N858"/>
  <c r="N796"/>
  <c r="N957" s="1"/>
  <c r="AD796"/>
  <c r="AD957" s="1"/>
  <c r="AD858"/>
  <c r="AE859"/>
  <c r="AH904"/>
  <c r="AF799"/>
  <c r="AF960" s="1"/>
  <c r="AF967" s="1"/>
  <c r="M694"/>
  <c r="Y786"/>
  <c r="S703"/>
  <c r="P710"/>
  <c r="P724"/>
  <c r="AH731"/>
  <c r="G733"/>
  <c r="G751"/>
  <c r="AK752"/>
  <c r="AQ752"/>
  <c r="S759"/>
  <c r="G765"/>
  <c r="E766"/>
  <c r="G770"/>
  <c r="G772"/>
  <c r="S773"/>
  <c r="F802"/>
  <c r="P809"/>
  <c r="G813"/>
  <c r="AE816"/>
  <c r="G821"/>
  <c r="AB823"/>
  <c r="AB830"/>
  <c r="V859"/>
  <c r="T796"/>
  <c r="T957" s="1"/>
  <c r="AP858"/>
  <c r="AQ859"/>
  <c r="AQ860"/>
  <c r="AO797"/>
  <c r="AO958" s="1"/>
  <c r="AO965" s="1"/>
  <c r="E868"/>
  <c r="E865" s="1"/>
  <c r="AB868"/>
  <c r="S872"/>
  <c r="G873"/>
  <c r="AK690"/>
  <c r="V691"/>
  <c r="AE691"/>
  <c r="AN692"/>
  <c r="S693"/>
  <c r="Y695"/>
  <c r="J696"/>
  <c r="P696"/>
  <c r="G698"/>
  <c r="G700"/>
  <c r="G704"/>
  <c r="G709"/>
  <c r="E717"/>
  <c r="AQ724"/>
  <c r="G729"/>
  <c r="E731"/>
  <c r="AQ738"/>
  <c r="G740"/>
  <c r="AK745"/>
  <c r="G746"/>
  <c r="G748"/>
  <c r="V752"/>
  <c r="G758"/>
  <c r="G760"/>
  <c r="F759"/>
  <c r="W959"/>
  <c r="W966" s="1"/>
  <c r="S800"/>
  <c r="M802"/>
  <c r="E812"/>
  <c r="G812" s="1"/>
  <c r="AB812"/>
  <c r="AQ830"/>
  <c r="G850"/>
  <c r="S851"/>
  <c r="M862"/>
  <c r="J863"/>
  <c r="H800"/>
  <c r="H961" s="1"/>
  <c r="AD961"/>
  <c r="AE961" s="1"/>
  <c r="V864"/>
  <c r="U801"/>
  <c r="V801" s="1"/>
  <c r="AB864"/>
  <c r="AA801"/>
  <c r="AH865"/>
  <c r="AK902"/>
  <c r="AJ900"/>
  <c r="E906"/>
  <c r="AI801"/>
  <c r="AI962" s="1"/>
  <c r="AI969" s="1"/>
  <c r="AK906"/>
  <c r="X1058"/>
  <c r="X1065" s="1"/>
  <c r="Y1065" s="1"/>
  <c r="Y974"/>
  <c r="U960"/>
  <c r="AG960"/>
  <c r="AB802"/>
  <c r="AH837"/>
  <c r="AH851"/>
  <c r="F851"/>
  <c r="AN860"/>
  <c r="AL858"/>
  <c r="AB861"/>
  <c r="Y862"/>
  <c r="W799"/>
  <c r="Y799" s="1"/>
  <c r="V863"/>
  <c r="T800"/>
  <c r="AK863"/>
  <c r="AJ800"/>
  <c r="AJ961" s="1"/>
  <c r="AQ863"/>
  <c r="AP800"/>
  <c r="AQ864"/>
  <c r="AO801"/>
  <c r="AO962" s="1"/>
  <c r="AO969" s="1"/>
  <c r="Z797"/>
  <c r="Z958" s="1"/>
  <c r="Z965" s="1"/>
  <c r="AQ904"/>
  <c r="AP799"/>
  <c r="AP960" s="1"/>
  <c r="G908"/>
  <c r="F907"/>
  <c r="G941"/>
  <c r="F935"/>
  <c r="G935" s="1"/>
  <c r="S879"/>
  <c r="Y879"/>
  <c r="AL797"/>
  <c r="E905"/>
  <c r="L1058"/>
  <c r="M1058" s="1"/>
  <c r="M974"/>
  <c r="AJ1058"/>
  <c r="AK974"/>
  <c r="R1060"/>
  <c r="R1067" s="1"/>
  <c r="S1067" s="1"/>
  <c r="S976"/>
  <c r="F999"/>
  <c r="G1005"/>
  <c r="AE1026"/>
  <c r="AD977"/>
  <c r="F1027"/>
  <c r="G1033"/>
  <c r="M696"/>
  <c r="S696"/>
  <c r="G699"/>
  <c r="V703"/>
  <c r="G706"/>
  <c r="V710"/>
  <c r="AE710"/>
  <c r="AK710"/>
  <c r="S724"/>
  <c r="G726"/>
  <c r="J731"/>
  <c r="AN731"/>
  <c r="G735"/>
  <c r="M745"/>
  <c r="V745"/>
  <c r="AB745"/>
  <c r="M752"/>
  <c r="AB752"/>
  <c r="P759"/>
  <c r="V759"/>
  <c r="G762"/>
  <c r="V766"/>
  <c r="AE766"/>
  <c r="AK766"/>
  <c r="Y773"/>
  <c r="AH773"/>
  <c r="AN773"/>
  <c r="E773"/>
  <c r="AJ798"/>
  <c r="S802"/>
  <c r="AN802"/>
  <c r="AE809"/>
  <c r="G810"/>
  <c r="G815"/>
  <c r="P816"/>
  <c r="AQ816"/>
  <c r="G818"/>
  <c r="S823"/>
  <c r="G826"/>
  <c r="M830"/>
  <c r="S830"/>
  <c r="AH830"/>
  <c r="E830"/>
  <c r="G836"/>
  <c r="G842"/>
  <c r="Y844"/>
  <c r="AE844"/>
  <c r="J851"/>
  <c r="G854"/>
  <c r="G856"/>
  <c r="AH859"/>
  <c r="M860"/>
  <c r="S860"/>
  <c r="AG858"/>
  <c r="S861"/>
  <c r="AK862"/>
  <c r="AB863"/>
  <c r="AH863"/>
  <c r="M864"/>
  <c r="S864"/>
  <c r="AE872"/>
  <c r="G877"/>
  <c r="AB879"/>
  <c r="AB886"/>
  <c r="AH886"/>
  <c r="F886"/>
  <c r="P893"/>
  <c r="AH893"/>
  <c r="E896"/>
  <c r="E893" s="1"/>
  <c r="AC893"/>
  <c r="AE893" s="1"/>
  <c r="AL798"/>
  <c r="AL959" s="1"/>
  <c r="AG1059"/>
  <c r="AH1059" s="1"/>
  <c r="AH975"/>
  <c r="S1021"/>
  <c r="R972"/>
  <c r="K1020"/>
  <c r="K976"/>
  <c r="K1060" s="1"/>
  <c r="K1067" s="1"/>
  <c r="AN1025"/>
  <c r="AM976"/>
  <c r="AH797"/>
  <c r="AG958"/>
  <c r="AH958" s="1"/>
  <c r="H798"/>
  <c r="H959" s="1"/>
  <c r="H966" s="1"/>
  <c r="P802"/>
  <c r="G805"/>
  <c r="S809"/>
  <c r="AQ809"/>
  <c r="G814"/>
  <c r="M816"/>
  <c r="G822"/>
  <c r="P823"/>
  <c r="AE830"/>
  <c r="J837"/>
  <c r="AQ844"/>
  <c r="V851"/>
  <c r="F859"/>
  <c r="E860"/>
  <c r="AE860"/>
  <c r="P861"/>
  <c r="AE864"/>
  <c r="P865"/>
  <c r="G878"/>
  <c r="AN879"/>
  <c r="G883"/>
  <c r="AK893"/>
  <c r="AI900"/>
  <c r="AN901"/>
  <c r="AM900"/>
  <c r="T900"/>
  <c r="AB906"/>
  <c r="AA900"/>
  <c r="AN1026"/>
  <c r="AM977"/>
  <c r="T798"/>
  <c r="T959" s="1"/>
  <c r="T966" s="1"/>
  <c r="AI799"/>
  <c r="AI960" s="1"/>
  <c r="AI967" s="1"/>
  <c r="J905"/>
  <c r="AH905"/>
  <c r="V906"/>
  <c r="E907"/>
  <c r="J914"/>
  <c r="AH914"/>
  <c r="G919"/>
  <c r="AB928"/>
  <c r="M935"/>
  <c r="E942"/>
  <c r="G948"/>
  <c r="M949"/>
  <c r="O1061"/>
  <c r="O1068" s="1"/>
  <c r="P1068" s="1"/>
  <c r="P977"/>
  <c r="AB985"/>
  <c r="V992"/>
  <c r="P1006"/>
  <c r="P1013"/>
  <c r="N1020"/>
  <c r="N972"/>
  <c r="E972" s="1"/>
  <c r="T1020"/>
  <c r="Y1022"/>
  <c r="S1024"/>
  <c r="AP975"/>
  <c r="AP1059" s="1"/>
  <c r="AQ1024"/>
  <c r="AC1060"/>
  <c r="AC1067" s="1"/>
  <c r="AE976"/>
  <c r="AH1041"/>
  <c r="Z1023"/>
  <c r="Z974" s="1"/>
  <c r="AB1044"/>
  <c r="AE1048"/>
  <c r="G871"/>
  <c r="P872"/>
  <c r="AQ872"/>
  <c r="G874"/>
  <c r="J879"/>
  <c r="P879"/>
  <c r="J886"/>
  <c r="G889"/>
  <c r="G891"/>
  <c r="S893"/>
  <c r="Y893"/>
  <c r="P901"/>
  <c r="AE901"/>
  <c r="AE903"/>
  <c r="M905"/>
  <c r="AK905"/>
  <c r="S906"/>
  <c r="AH906"/>
  <c r="AQ906"/>
  <c r="V914"/>
  <c r="AE914"/>
  <c r="G918"/>
  <c r="E921"/>
  <c r="P928"/>
  <c r="AE928"/>
  <c r="P935"/>
  <c r="AE935"/>
  <c r="AQ935"/>
  <c r="M942"/>
  <c r="AB942"/>
  <c r="AK949"/>
  <c r="E949"/>
  <c r="AL971"/>
  <c r="AO1056"/>
  <c r="AQ1056" s="1"/>
  <c r="AQ972"/>
  <c r="G981"/>
  <c r="G988"/>
  <c r="G993"/>
  <c r="AN1006"/>
  <c r="AN1013"/>
  <c r="AI1020"/>
  <c r="V1024"/>
  <c r="U975"/>
  <c r="AN1024"/>
  <c r="O976"/>
  <c r="P976" s="1"/>
  <c r="P1025"/>
  <c r="F1026"/>
  <c r="M1026"/>
  <c r="AB1034"/>
  <c r="E1034"/>
  <c r="M985"/>
  <c r="AK985"/>
  <c r="G991"/>
  <c r="S999"/>
  <c r="AQ999"/>
  <c r="Y1013"/>
  <c r="AE1021"/>
  <c r="W1020"/>
  <c r="AH1024"/>
  <c r="L1020"/>
  <c r="V1025"/>
  <c r="AE1025"/>
  <c r="P1027"/>
  <c r="AK1034"/>
  <c r="G1040"/>
  <c r="S1041"/>
  <c r="P1048"/>
  <c r="AN1048"/>
  <c r="S935"/>
  <c r="G940"/>
  <c r="S949"/>
  <c r="AB949"/>
  <c r="AH949"/>
  <c r="AN949"/>
  <c r="AP971"/>
  <c r="AQ976"/>
  <c r="J978"/>
  <c r="AH978"/>
  <c r="G983"/>
  <c r="J985"/>
  <c r="AH985"/>
  <c r="G990"/>
  <c r="AB992"/>
  <c r="P999"/>
  <c r="AN999"/>
  <c r="V1006"/>
  <c r="V1013"/>
  <c r="G1017"/>
  <c r="O1020"/>
  <c r="AJ1020"/>
  <c r="V1021"/>
  <c r="P1022"/>
  <c r="AE1022"/>
  <c r="AQ1022"/>
  <c r="J1023"/>
  <c r="Y1023"/>
  <c r="J1024"/>
  <c r="Y1024"/>
  <c r="M1025"/>
  <c r="AB1027"/>
  <c r="AQ1030"/>
  <c r="Y975"/>
  <c r="AE978"/>
  <c r="G982"/>
  <c r="Y992"/>
  <c r="S1006"/>
  <c r="AQ1006"/>
  <c r="E1021"/>
  <c r="AQ1021"/>
  <c r="AK1023"/>
  <c r="M1027"/>
  <c r="S1027"/>
  <c r="J1034"/>
  <c r="Y1034"/>
  <c r="AH1034"/>
  <c r="G1039"/>
  <c r="F1041"/>
  <c r="P1041"/>
  <c r="AE1041"/>
  <c r="G1046"/>
  <c r="AB1048"/>
  <c r="N1078"/>
  <c r="P1078" s="1"/>
  <c r="AD1078"/>
  <c r="O1079"/>
  <c r="U1081"/>
  <c r="Z1082"/>
  <c r="AB1082" s="1"/>
  <c r="AP1082"/>
  <c r="K1083"/>
  <c r="AA1083"/>
  <c r="AB1083" s="1"/>
  <c r="Z1078"/>
  <c r="AP1078"/>
  <c r="K1079"/>
  <c r="M1079" s="1"/>
  <c r="AA1079"/>
  <c r="AB1079" s="1"/>
  <c r="L1080"/>
  <c r="M1080" s="1"/>
  <c r="Q1081"/>
  <c r="S1081" s="1"/>
  <c r="Q647"/>
  <c r="AG1081"/>
  <c r="AH1081" s="1"/>
  <c r="AL1082"/>
  <c r="AN1082" s="1"/>
  <c r="W1083"/>
  <c r="Y1083" s="1"/>
  <c r="W649"/>
  <c r="W11" s="1"/>
  <c r="AM1083"/>
  <c r="AL1078"/>
  <c r="AN1078" s="1"/>
  <c r="W1079"/>
  <c r="AM1079"/>
  <c r="AN1079" s="1"/>
  <c r="H1080"/>
  <c r="X1080"/>
  <c r="Y1080" s="1"/>
  <c r="AC1081"/>
  <c r="R1082"/>
  <c r="S1082" s="1"/>
  <c r="AI1083"/>
  <c r="AK1083" s="1"/>
  <c r="R1078"/>
  <c r="AI1079"/>
  <c r="T1080"/>
  <c r="V1080" s="1"/>
  <c r="AJ1080"/>
  <c r="AK1080" s="1"/>
  <c r="I1081"/>
  <c r="AO1081"/>
  <c r="AQ1081" s="1"/>
  <c r="N1082"/>
  <c r="P1082" s="1"/>
  <c r="AD1082"/>
  <c r="AE1082" s="1"/>
  <c r="O1083"/>
  <c r="P1083" s="1"/>
  <c r="Q645"/>
  <c r="Q7" s="1"/>
  <c r="M1083"/>
  <c r="Y1078"/>
  <c r="AK1078"/>
  <c r="J1083"/>
  <c r="J1078"/>
  <c r="V1078"/>
  <c r="U1077"/>
  <c r="AC1077"/>
  <c r="S1079"/>
  <c r="AN1080"/>
  <c r="M1081"/>
  <c r="Y1081"/>
  <c r="AH1082"/>
  <c r="AQ1083"/>
  <c r="O680"/>
  <c r="P673"/>
  <c r="AD673"/>
  <c r="AE652"/>
  <c r="AD651"/>
  <c r="O674"/>
  <c r="P653"/>
  <c r="AJ651"/>
  <c r="AK653"/>
  <c r="AJ674"/>
  <c r="K682"/>
  <c r="M682" s="1"/>
  <c r="M675"/>
  <c r="O682"/>
  <c r="P682" s="1"/>
  <c r="P675"/>
  <c r="AE654"/>
  <c r="AC675"/>
  <c r="AC682" s="1"/>
  <c r="AI682"/>
  <c r="AI8" s="1"/>
  <c r="AK675"/>
  <c r="AM682"/>
  <c r="AN682" s="1"/>
  <c r="AN675"/>
  <c r="P655"/>
  <c r="N676"/>
  <c r="P676" s="1"/>
  <c r="T683"/>
  <c r="V676"/>
  <c r="X683"/>
  <c r="Y683" s="1"/>
  <c r="Y676"/>
  <c r="AN655"/>
  <c r="AL676"/>
  <c r="AN676" s="1"/>
  <c r="F657"/>
  <c r="M657"/>
  <c r="AM678"/>
  <c r="AN657"/>
  <c r="AM680"/>
  <c r="AN673"/>
  <c r="L678"/>
  <c r="J691"/>
  <c r="F691"/>
  <c r="I782"/>
  <c r="I689"/>
  <c r="AL782"/>
  <c r="AL789" s="1"/>
  <c r="E691"/>
  <c r="U785"/>
  <c r="V694"/>
  <c r="F694"/>
  <c r="U689"/>
  <c r="P652"/>
  <c r="O651"/>
  <c r="AP673"/>
  <c r="AQ652"/>
  <c r="AP651"/>
  <c r="AA674"/>
  <c r="AB653"/>
  <c r="R677"/>
  <c r="S656"/>
  <c r="AN656"/>
  <c r="AM677"/>
  <c r="Y657"/>
  <c r="X678"/>
  <c r="I682"/>
  <c r="V682"/>
  <c r="AG682"/>
  <c r="AH682" s="1"/>
  <c r="AH675"/>
  <c r="R683"/>
  <c r="S683" s="1"/>
  <c r="S676"/>
  <c r="AE676"/>
  <c r="AQ676"/>
  <c r="AP683"/>
  <c r="AQ683" s="1"/>
  <c r="AA677"/>
  <c r="H689"/>
  <c r="E690"/>
  <c r="H781"/>
  <c r="Q781"/>
  <c r="Q689"/>
  <c r="Z781"/>
  <c r="AB781" s="1"/>
  <c r="Z689"/>
  <c r="AB690"/>
  <c r="AJ788"/>
  <c r="AK781"/>
  <c r="S783"/>
  <c r="R790"/>
  <c r="AM1087"/>
  <c r="AN1087" s="1"/>
  <c r="AN790"/>
  <c r="AG784"/>
  <c r="AH693"/>
  <c r="AC651"/>
  <c r="F652"/>
  <c r="AB652"/>
  <c r="AA651"/>
  <c r="AA673"/>
  <c r="F653"/>
  <c r="L651"/>
  <c r="M653"/>
  <c r="L674"/>
  <c r="AM674"/>
  <c r="AN653"/>
  <c r="H675"/>
  <c r="H682" s="1"/>
  <c r="E654"/>
  <c r="E675" s="1"/>
  <c r="E682" s="1"/>
  <c r="AA682"/>
  <c r="AB682" s="1"/>
  <c r="AB675"/>
  <c r="L683"/>
  <c r="M683" s="1"/>
  <c r="M676"/>
  <c r="AD677"/>
  <c r="AE656"/>
  <c r="O678"/>
  <c r="P657"/>
  <c r="E658"/>
  <c r="W680"/>
  <c r="J676"/>
  <c r="X784"/>
  <c r="Y693"/>
  <c r="R673"/>
  <c r="S652"/>
  <c r="R651"/>
  <c r="AN652"/>
  <c r="AM651"/>
  <c r="X651"/>
  <c r="Y653"/>
  <c r="P656"/>
  <c r="O677"/>
  <c r="AP677"/>
  <c r="AQ656"/>
  <c r="AA678"/>
  <c r="AB657"/>
  <c r="G666"/>
  <c r="E665"/>
  <c r="X674"/>
  <c r="Z683"/>
  <c r="O783"/>
  <c r="P692"/>
  <c r="F692"/>
  <c r="O784"/>
  <c r="P693"/>
  <c r="AD683"/>
  <c r="AE683" s="1"/>
  <c r="T788"/>
  <c r="AC781"/>
  <c r="AC689"/>
  <c r="AL781"/>
  <c r="AL689"/>
  <c r="AN690"/>
  <c r="AI782"/>
  <c r="AI789" s="1"/>
  <c r="AI1086" s="1"/>
  <c r="AK691"/>
  <c r="AI689"/>
  <c r="AJ783"/>
  <c r="AK692"/>
  <c r="L784"/>
  <c r="M693"/>
  <c r="J694"/>
  <c r="E694"/>
  <c r="H785"/>
  <c r="J785" s="1"/>
  <c r="X689"/>
  <c r="X785"/>
  <c r="AG792"/>
  <c r="AH785"/>
  <c r="AP785"/>
  <c r="AQ694"/>
  <c r="O786"/>
  <c r="P695"/>
  <c r="F695"/>
  <c r="G711"/>
  <c r="F710"/>
  <c r="AA788"/>
  <c r="L789"/>
  <c r="AJ789"/>
  <c r="U790"/>
  <c r="V783"/>
  <c r="AD791"/>
  <c r="O792"/>
  <c r="P785"/>
  <c r="AM792"/>
  <c r="W1085"/>
  <c r="AM1085"/>
  <c r="I1089"/>
  <c r="AD959"/>
  <c r="G898"/>
  <c r="F893"/>
  <c r="AF964"/>
  <c r="I680"/>
  <c r="J673"/>
  <c r="I672"/>
  <c r="Y652"/>
  <c r="W651"/>
  <c r="AC680"/>
  <c r="AG680"/>
  <c r="AH673"/>
  <c r="AG672"/>
  <c r="V653"/>
  <c r="T651"/>
  <c r="AD681"/>
  <c r="AE681" s="1"/>
  <c r="AE674"/>
  <c r="V654"/>
  <c r="AE655"/>
  <c r="M656"/>
  <c r="E656"/>
  <c r="E677" s="1"/>
  <c r="E684" s="1"/>
  <c r="V677"/>
  <c r="U684"/>
  <c r="V684" s="1"/>
  <c r="J657"/>
  <c r="E657"/>
  <c r="E678" s="1"/>
  <c r="E685" s="1"/>
  <c r="AP685"/>
  <c r="AQ685" s="1"/>
  <c r="AQ678"/>
  <c r="J658"/>
  <c r="AH658"/>
  <c r="G663"/>
  <c r="M665"/>
  <c r="AK665"/>
  <c r="G671"/>
  <c r="K672"/>
  <c r="L680"/>
  <c r="M673"/>
  <c r="T680"/>
  <c r="AJ680"/>
  <c r="AK673"/>
  <c r="U681"/>
  <c r="V681" s="1"/>
  <c r="V674"/>
  <c r="V675"/>
  <c r="AD682"/>
  <c r="O683"/>
  <c r="AM683"/>
  <c r="X684"/>
  <c r="I685"/>
  <c r="J685" s="1"/>
  <c r="J678"/>
  <c r="AG685"/>
  <c r="AH678"/>
  <c r="R685"/>
  <c r="S685" s="1"/>
  <c r="L781"/>
  <c r="L689"/>
  <c r="U788"/>
  <c r="AD781"/>
  <c r="AE690"/>
  <c r="AD689"/>
  <c r="R782"/>
  <c r="S691"/>
  <c r="S692"/>
  <c r="W783"/>
  <c r="W689"/>
  <c r="AB692"/>
  <c r="AF783"/>
  <c r="AH692"/>
  <c r="AO784"/>
  <c r="AQ693"/>
  <c r="Y694"/>
  <c r="AH694"/>
  <c r="AL785"/>
  <c r="AL792" s="1"/>
  <c r="AL1089" s="1"/>
  <c r="AN694"/>
  <c r="K786"/>
  <c r="M695"/>
  <c r="E695"/>
  <c r="S695"/>
  <c r="Q786"/>
  <c r="Q793" s="1"/>
  <c r="Q1090" s="1"/>
  <c r="AB696"/>
  <c r="G707"/>
  <c r="G727"/>
  <c r="F724"/>
  <c r="G730"/>
  <c r="AQ731"/>
  <c r="G734"/>
  <c r="F731"/>
  <c r="G736"/>
  <c r="AN752"/>
  <c r="E752"/>
  <c r="G754"/>
  <c r="G767"/>
  <c r="F766"/>
  <c r="AF788"/>
  <c r="AA790"/>
  <c r="H958"/>
  <c r="L967"/>
  <c r="S862"/>
  <c r="F862"/>
  <c r="R799"/>
  <c r="P863"/>
  <c r="O800"/>
  <c r="G880"/>
  <c r="F879"/>
  <c r="F903"/>
  <c r="O900"/>
  <c r="O798"/>
  <c r="P903"/>
  <c r="Y905"/>
  <c r="X900"/>
  <c r="Q1058"/>
  <c r="Q1065" s="1"/>
  <c r="S974"/>
  <c r="AE703"/>
  <c r="AN703"/>
  <c r="AB724"/>
  <c r="AK724"/>
  <c r="S731"/>
  <c r="AB731"/>
  <c r="P752"/>
  <c r="Y752"/>
  <c r="G763"/>
  <c r="K788"/>
  <c r="AI788"/>
  <c r="H1086"/>
  <c r="O1085"/>
  <c r="AD1086"/>
  <c r="AE1086" s="1"/>
  <c r="AE789"/>
  <c r="X793"/>
  <c r="X957"/>
  <c r="L959"/>
  <c r="AH800"/>
  <c r="AM961"/>
  <c r="G824"/>
  <c r="F823"/>
  <c r="E861"/>
  <c r="AE862"/>
  <c r="AD799"/>
  <c r="I796"/>
  <c r="J901"/>
  <c r="F901"/>
  <c r="I900"/>
  <c r="R797"/>
  <c r="S902"/>
  <c r="F902"/>
  <c r="AB902"/>
  <c r="AP797"/>
  <c r="AQ902"/>
  <c r="R966"/>
  <c r="S966" s="1"/>
  <c r="S959"/>
  <c r="AI1056"/>
  <c r="AK972"/>
  <c r="AI971"/>
  <c r="E999"/>
  <c r="G1002"/>
  <c r="AK1024"/>
  <c r="AJ975"/>
  <c r="F1048"/>
  <c r="G1051"/>
  <c r="N651"/>
  <c r="AL651"/>
  <c r="M652"/>
  <c r="E652"/>
  <c r="K651"/>
  <c r="Q680"/>
  <c r="Q679" s="1"/>
  <c r="Q672"/>
  <c r="V673"/>
  <c r="U672"/>
  <c r="AK652"/>
  <c r="AI651"/>
  <c r="AO680"/>
  <c r="AO679" s="1"/>
  <c r="AO672"/>
  <c r="J653"/>
  <c r="H651"/>
  <c r="E653"/>
  <c r="E674" s="1"/>
  <c r="E681" s="1"/>
  <c r="R681"/>
  <c r="S681" s="1"/>
  <c r="AH653"/>
  <c r="AF651"/>
  <c r="AP681"/>
  <c r="AQ681" s="1"/>
  <c r="AQ674"/>
  <c r="J654"/>
  <c r="F654"/>
  <c r="AH654"/>
  <c r="S655"/>
  <c r="AQ655"/>
  <c r="J677"/>
  <c r="AG684"/>
  <c r="AH684" s="1"/>
  <c r="AH677"/>
  <c r="V658"/>
  <c r="G659"/>
  <c r="F658"/>
  <c r="Y665"/>
  <c r="F665"/>
  <c r="G667"/>
  <c r="H680"/>
  <c r="X680"/>
  <c r="Y673"/>
  <c r="AF680"/>
  <c r="I681"/>
  <c r="J681" s="1"/>
  <c r="J674"/>
  <c r="AG681"/>
  <c r="AH681" s="1"/>
  <c r="AH674"/>
  <c r="R682"/>
  <c r="S682" s="1"/>
  <c r="S675"/>
  <c r="AP682"/>
  <c r="AQ675"/>
  <c r="AA683"/>
  <c r="L684"/>
  <c r="M684" s="1"/>
  <c r="M677"/>
  <c r="AJ684"/>
  <c r="U685"/>
  <c r="V678"/>
  <c r="I684"/>
  <c r="J684" s="1"/>
  <c r="AA689"/>
  <c r="I781"/>
  <c r="F690"/>
  <c r="J690"/>
  <c r="AP781"/>
  <c r="AQ690"/>
  <c r="AP689"/>
  <c r="U789"/>
  <c r="V782"/>
  <c r="AE782"/>
  <c r="AM782"/>
  <c r="AN691"/>
  <c r="AM689"/>
  <c r="AD790"/>
  <c r="AE783"/>
  <c r="E693"/>
  <c r="AC784"/>
  <c r="AC791" s="1"/>
  <c r="AC1088" s="1"/>
  <c r="AE693"/>
  <c r="AM791"/>
  <c r="AN784"/>
  <c r="I793"/>
  <c r="AD786"/>
  <c r="AE695"/>
  <c r="F703"/>
  <c r="P703"/>
  <c r="M724"/>
  <c r="AE759"/>
  <c r="AN759"/>
  <c r="X788"/>
  <c r="Y781"/>
  <c r="L785"/>
  <c r="AK785"/>
  <c r="AJ792"/>
  <c r="U786"/>
  <c r="AP1088"/>
  <c r="Z957"/>
  <c r="X800"/>
  <c r="AG968"/>
  <c r="I962"/>
  <c r="T962"/>
  <c r="T969" s="1"/>
  <c r="Y801"/>
  <c r="AP969"/>
  <c r="AG689"/>
  <c r="N781"/>
  <c r="N689"/>
  <c r="R781"/>
  <c r="S690"/>
  <c r="R689"/>
  <c r="AA782"/>
  <c r="AB691"/>
  <c r="X783"/>
  <c r="Y692"/>
  <c r="H791"/>
  <c r="U784"/>
  <c r="V693"/>
  <c r="AD785"/>
  <c r="AE694"/>
  <c r="AM786"/>
  <c r="AN695"/>
  <c r="F696"/>
  <c r="AK696"/>
  <c r="J710"/>
  <c r="S710"/>
  <c r="AH710"/>
  <c r="AQ710"/>
  <c r="G715"/>
  <c r="M717"/>
  <c r="V717"/>
  <c r="AK717"/>
  <c r="G718"/>
  <c r="G723"/>
  <c r="V738"/>
  <c r="AE738"/>
  <c r="G739"/>
  <c r="F738"/>
  <c r="G742"/>
  <c r="J745"/>
  <c r="Y745"/>
  <c r="AH745"/>
  <c r="G747"/>
  <c r="G750"/>
  <c r="J766"/>
  <c r="S766"/>
  <c r="AH766"/>
  <c r="AQ766"/>
  <c r="G771"/>
  <c r="M773"/>
  <c r="V773"/>
  <c r="AK773"/>
  <c r="G774"/>
  <c r="G779"/>
  <c r="R793"/>
  <c r="AI957"/>
  <c r="AP957"/>
  <c r="AM966"/>
  <c r="AA960"/>
  <c r="AB816"/>
  <c r="AE823"/>
  <c r="G831"/>
  <c r="M837"/>
  <c r="G845"/>
  <c r="M851"/>
  <c r="G857"/>
  <c r="W858"/>
  <c r="W796"/>
  <c r="AN859"/>
  <c r="AM858"/>
  <c r="AM796"/>
  <c r="J861"/>
  <c r="F861"/>
  <c r="I798"/>
  <c r="AE861"/>
  <c r="M886"/>
  <c r="G892"/>
  <c r="U796"/>
  <c r="V901"/>
  <c r="U900"/>
  <c r="AO796"/>
  <c r="AQ796" s="1"/>
  <c r="AO900"/>
  <c r="E901"/>
  <c r="J906"/>
  <c r="F906"/>
  <c r="G915"/>
  <c r="F914"/>
  <c r="Y928"/>
  <c r="E928"/>
  <c r="G930"/>
  <c r="G938"/>
  <c r="V942"/>
  <c r="G943"/>
  <c r="AG788"/>
  <c r="AH781"/>
  <c r="AO788"/>
  <c r="AO780"/>
  <c r="O782"/>
  <c r="P691"/>
  <c r="AQ782"/>
  <c r="AP789"/>
  <c r="H783"/>
  <c r="E692"/>
  <c r="L783"/>
  <c r="M692"/>
  <c r="AN783"/>
  <c r="I784"/>
  <c r="J693"/>
  <c r="F693"/>
  <c r="AK784"/>
  <c r="R785"/>
  <c r="S694"/>
  <c r="AA786"/>
  <c r="AB695"/>
  <c r="E724"/>
  <c r="E745"/>
  <c r="I1087"/>
  <c r="AJ1090"/>
  <c r="AK1090" s="1"/>
  <c r="AK793"/>
  <c r="AJ791"/>
  <c r="AJ957"/>
  <c r="AK796"/>
  <c r="AG962"/>
  <c r="G807"/>
  <c r="Y859"/>
  <c r="I858"/>
  <c r="AK860"/>
  <c r="AJ797"/>
  <c r="AK864"/>
  <c r="AJ801"/>
  <c r="AQ865"/>
  <c r="G867"/>
  <c r="AB872"/>
  <c r="AQ903"/>
  <c r="AP798"/>
  <c r="F904"/>
  <c r="P904"/>
  <c r="O799"/>
  <c r="AN904"/>
  <c r="AM799"/>
  <c r="P907"/>
  <c r="AN907"/>
  <c r="V921"/>
  <c r="G922"/>
  <c r="K964"/>
  <c r="J797"/>
  <c r="S798"/>
  <c r="L969"/>
  <c r="AD969"/>
  <c r="AE802"/>
  <c r="G806"/>
  <c r="J809"/>
  <c r="AN816"/>
  <c r="AQ823"/>
  <c r="J830"/>
  <c r="G835"/>
  <c r="AK837"/>
  <c r="J844"/>
  <c r="G849"/>
  <c r="Y851"/>
  <c r="P859"/>
  <c r="O858"/>
  <c r="AK859"/>
  <c r="AQ861"/>
  <c r="P862"/>
  <c r="AH864"/>
  <c r="AN872"/>
  <c r="AQ879"/>
  <c r="G884"/>
  <c r="Y886"/>
  <c r="AB893"/>
  <c r="Q796"/>
  <c r="Q900"/>
  <c r="AG796"/>
  <c r="AH901"/>
  <c r="AG900"/>
  <c r="AH900" s="1"/>
  <c r="AL900"/>
  <c r="AN900" s="1"/>
  <c r="AQ901"/>
  <c r="E902"/>
  <c r="N797"/>
  <c r="N958" s="1"/>
  <c r="N965" s="1"/>
  <c r="K900"/>
  <c r="K798"/>
  <c r="AN903"/>
  <c r="E904"/>
  <c r="M904"/>
  <c r="AK904"/>
  <c r="AE906"/>
  <c r="S914"/>
  <c r="AQ914"/>
  <c r="AB935"/>
  <c r="L1067"/>
  <c r="AI1060"/>
  <c r="AI1067" s="1"/>
  <c r="W1060"/>
  <c r="W1067" s="1"/>
  <c r="F717"/>
  <c r="F745"/>
  <c r="F773"/>
  <c r="L957"/>
  <c r="M796"/>
  <c r="L795"/>
  <c r="R964"/>
  <c r="X966"/>
  <c r="X967"/>
  <c r="L961"/>
  <c r="M800"/>
  <c r="U968"/>
  <c r="AA968"/>
  <c r="M801"/>
  <c r="V809"/>
  <c r="AH809"/>
  <c r="G819"/>
  <c r="G827"/>
  <c r="V830"/>
  <c r="F837"/>
  <c r="G841"/>
  <c r="V844"/>
  <c r="AK851"/>
  <c r="K858"/>
  <c r="AB859"/>
  <c r="AA858"/>
  <c r="AB862"/>
  <c r="F863"/>
  <c r="E864"/>
  <c r="S865"/>
  <c r="G866"/>
  <c r="F865"/>
  <c r="G875"/>
  <c r="AK886"/>
  <c r="AN893"/>
  <c r="G897"/>
  <c r="S901"/>
  <c r="AC796"/>
  <c r="AC900"/>
  <c r="P902"/>
  <c r="AD797"/>
  <c r="AE902"/>
  <c r="AN902"/>
  <c r="E903"/>
  <c r="M903"/>
  <c r="V905"/>
  <c r="AB907"/>
  <c r="G910"/>
  <c r="J921"/>
  <c r="AH921"/>
  <c r="G926"/>
  <c r="M928"/>
  <c r="AK928"/>
  <c r="F928"/>
  <c r="G931"/>
  <c r="G934"/>
  <c r="AN935"/>
  <c r="J942"/>
  <c r="AH942"/>
  <c r="G947"/>
  <c r="R969"/>
  <c r="H1066"/>
  <c r="N1059"/>
  <c r="E975"/>
  <c r="X1066"/>
  <c r="Y1066" s="1"/>
  <c r="Y1059"/>
  <c r="AD1059"/>
  <c r="AE975"/>
  <c r="F1022"/>
  <c r="J1022"/>
  <c r="I973"/>
  <c r="J949"/>
  <c r="W1056"/>
  <c r="W971"/>
  <c r="L1057"/>
  <c r="L971"/>
  <c r="M973"/>
  <c r="X1057"/>
  <c r="Y973"/>
  <c r="AQ974"/>
  <c r="AL1059"/>
  <c r="AN975"/>
  <c r="L1061"/>
  <c r="M977"/>
  <c r="X1061"/>
  <c r="Y977"/>
  <c r="F1013"/>
  <c r="G1015"/>
  <c r="AO1020"/>
  <c r="AN1023"/>
  <c r="AM1020"/>
  <c r="AM974"/>
  <c r="M1024"/>
  <c r="L975"/>
  <c r="AB1024"/>
  <c r="AA975"/>
  <c r="E1041"/>
  <c r="G1044"/>
  <c r="F809"/>
  <c r="Z809"/>
  <c r="AB809" s="1"/>
  <c r="F830"/>
  <c r="E837"/>
  <c r="G839"/>
  <c r="AB840"/>
  <c r="F844"/>
  <c r="E851"/>
  <c r="G851" s="1"/>
  <c r="G853"/>
  <c r="H858"/>
  <c r="L858"/>
  <c r="T858"/>
  <c r="X858"/>
  <c r="AF858"/>
  <c r="AH858" s="1"/>
  <c r="AJ858"/>
  <c r="E859"/>
  <c r="M859"/>
  <c r="F860"/>
  <c r="J860"/>
  <c r="V860"/>
  <c r="AH860"/>
  <c r="E863"/>
  <c r="M863"/>
  <c r="F864"/>
  <c r="E886"/>
  <c r="G888"/>
  <c r="N900"/>
  <c r="R900"/>
  <c r="Z900"/>
  <c r="AB900" s="1"/>
  <c r="AD900"/>
  <c r="AP900"/>
  <c r="F905"/>
  <c r="G905" s="1"/>
  <c r="F921"/>
  <c r="F942"/>
  <c r="G950"/>
  <c r="F949"/>
  <c r="V973"/>
  <c r="T971"/>
  <c r="AC1058"/>
  <c r="AC1065" s="1"/>
  <c r="AP1065"/>
  <c r="H1061"/>
  <c r="J1061" s="1"/>
  <c r="J977"/>
  <c r="T1061"/>
  <c r="T1068" s="1"/>
  <c r="V977"/>
  <c r="AK977"/>
  <c r="AP1068"/>
  <c r="F985"/>
  <c r="G987"/>
  <c r="F992"/>
  <c r="G995"/>
  <c r="G1007"/>
  <c r="F1006"/>
  <c r="G1014"/>
  <c r="E1013"/>
  <c r="Q1020"/>
  <c r="AH1021"/>
  <c r="AG1020"/>
  <c r="AG972"/>
  <c r="AL1020"/>
  <c r="P1023"/>
  <c r="O974"/>
  <c r="AE1023"/>
  <c r="AD974"/>
  <c r="Q977"/>
  <c r="Q971" s="1"/>
  <c r="T1057"/>
  <c r="T1064" s="1"/>
  <c r="AG967"/>
  <c r="AD968"/>
  <c r="AE968" s="1"/>
  <c r="AM969"/>
  <c r="E816"/>
  <c r="Z837"/>
  <c r="AB837" s="1"/>
  <c r="Q858"/>
  <c r="AC858"/>
  <c r="AO858"/>
  <c r="E862"/>
  <c r="E872"/>
  <c r="M972"/>
  <c r="H1057"/>
  <c r="AK973"/>
  <c r="R1059"/>
  <c r="S975"/>
  <c r="AA1060"/>
  <c r="AB976"/>
  <c r="AG1067"/>
  <c r="AM1060"/>
  <c r="AN976"/>
  <c r="U1068"/>
  <c r="AH977"/>
  <c r="AF1061"/>
  <c r="AF1068" s="1"/>
  <c r="G979"/>
  <c r="F978"/>
  <c r="G986"/>
  <c r="E985"/>
  <c r="G994"/>
  <c r="E992"/>
  <c r="J1021"/>
  <c r="F1021"/>
  <c r="I972"/>
  <c r="X1020"/>
  <c r="Y1021"/>
  <c r="X972"/>
  <c r="S1022"/>
  <c r="R973"/>
  <c r="E1025"/>
  <c r="H1020"/>
  <c r="H976"/>
  <c r="H971" s="1"/>
  <c r="AF1060"/>
  <c r="AF1067" s="1"/>
  <c r="AH976"/>
  <c r="K1056"/>
  <c r="AJ1057"/>
  <c r="H1063"/>
  <c r="T1063"/>
  <c r="AF1063"/>
  <c r="AJ1063"/>
  <c r="AK1056"/>
  <c r="U1064"/>
  <c r="AG1064"/>
  <c r="R1065"/>
  <c r="O1066"/>
  <c r="X1067"/>
  <c r="I1068"/>
  <c r="AG1068"/>
  <c r="U1020"/>
  <c r="V1020" s="1"/>
  <c r="AA1020"/>
  <c r="AN1022"/>
  <c r="E1024"/>
  <c r="J1025"/>
  <c r="F1025"/>
  <c r="S1025"/>
  <c r="AH1025"/>
  <c r="AQ1025"/>
  <c r="S1026"/>
  <c r="AB1026"/>
  <c r="AN1027"/>
  <c r="G1032"/>
  <c r="M1034"/>
  <c r="V1034"/>
  <c r="G1035"/>
  <c r="G1050"/>
  <c r="E1048"/>
  <c r="AL1055"/>
  <c r="AE1056"/>
  <c r="AN1057"/>
  <c r="Q1063"/>
  <c r="AD1064"/>
  <c r="AE1057"/>
  <c r="I1067"/>
  <c r="U1067"/>
  <c r="R1068"/>
  <c r="Z1020"/>
  <c r="E1023"/>
  <c r="G1023" s="1"/>
  <c r="AF1022"/>
  <c r="AF1020" s="1"/>
  <c r="AF1027"/>
  <c r="AH1027" s="1"/>
  <c r="P1061"/>
  <c r="AL1062"/>
  <c r="Y1058"/>
  <c r="AD1067"/>
  <c r="AE1060"/>
  <c r="AQ1060"/>
  <c r="AP1067"/>
  <c r="AQ1067" s="1"/>
  <c r="AB1061"/>
  <c r="F1034"/>
  <c r="G1036"/>
  <c r="R1020"/>
  <c r="AD1020"/>
  <c r="AE1020" s="1"/>
  <c r="AP1020"/>
  <c r="F1024"/>
  <c r="AO1058" i="6"/>
  <c r="S689" i="11" l="1"/>
  <c r="W672"/>
  <c r="AB651"/>
  <c r="V798"/>
  <c r="M202"/>
  <c r="AH204"/>
  <c r="Y272"/>
  <c r="E321"/>
  <c r="AO202"/>
  <c r="G372"/>
  <c r="AO370"/>
  <c r="G530"/>
  <c r="G545"/>
  <c r="E216"/>
  <c r="AG1066"/>
  <c r="AH1066" s="1"/>
  <c r="J974"/>
  <c r="P975"/>
  <c r="J651"/>
  <c r="Y677"/>
  <c r="S651"/>
  <c r="AN797"/>
  <c r="AK676"/>
  <c r="AB800"/>
  <c r="W648"/>
  <c r="AO15"/>
  <c r="AO358" s="1"/>
  <c r="AN132"/>
  <c r="AF202"/>
  <c r="G229"/>
  <c r="G223"/>
  <c r="P300"/>
  <c r="G216"/>
  <c r="E335"/>
  <c r="Y524"/>
  <c r="M510"/>
  <c r="G511"/>
  <c r="AB615"/>
  <c r="J601"/>
  <c r="AQ205"/>
  <c r="S510"/>
  <c r="AN524"/>
  <c r="E419"/>
  <c r="T647"/>
  <c r="N645"/>
  <c r="V974"/>
  <c r="AF672"/>
  <c r="G872"/>
  <c r="S858"/>
  <c r="AH801"/>
  <c r="AP790"/>
  <c r="U959"/>
  <c r="M782"/>
  <c r="Z672"/>
  <c r="AH676"/>
  <c r="AQ651"/>
  <c r="AJ672"/>
  <c r="G1041"/>
  <c r="AE800"/>
  <c r="AH966"/>
  <c r="M20"/>
  <c r="AH20"/>
  <c r="AB20"/>
  <c r="AO16"/>
  <c r="AO359" s="1"/>
  <c r="AC647"/>
  <c r="AQ55"/>
  <c r="AF649"/>
  <c r="AB132"/>
  <c r="G209"/>
  <c r="AL237"/>
  <c r="AE132"/>
  <c r="M237"/>
  <c r="AH300"/>
  <c r="G342"/>
  <c r="AK370"/>
  <c r="J510"/>
  <c r="AK524"/>
  <c r="AK510"/>
  <c r="G517"/>
  <c r="AE524"/>
  <c r="G454"/>
  <c r="G512"/>
  <c r="Y797"/>
  <c r="P615"/>
  <c r="V601"/>
  <c r="G622"/>
  <c r="G559"/>
  <c r="U1063"/>
  <c r="AQ1026"/>
  <c r="AN972"/>
  <c r="AQ977"/>
  <c r="O1060"/>
  <c r="AO971"/>
  <c r="AQ971" s="1"/>
  <c r="AG1058"/>
  <c r="G978"/>
  <c r="E1026"/>
  <c r="G1026" s="1"/>
  <c r="S1083"/>
  <c r="AQ1020"/>
  <c r="V1060"/>
  <c r="J1020"/>
  <c r="M976"/>
  <c r="G1006"/>
  <c r="AC971"/>
  <c r="G949"/>
  <c r="G864"/>
  <c r="V858"/>
  <c r="AQ975"/>
  <c r="V797"/>
  <c r="AN858"/>
  <c r="G738"/>
  <c r="P796"/>
  <c r="AK677"/>
  <c r="Y900"/>
  <c r="G731"/>
  <c r="T672"/>
  <c r="AI672"/>
  <c r="AH1078"/>
  <c r="E879"/>
  <c r="E809"/>
  <c r="AE1081"/>
  <c r="AQ1023"/>
  <c r="U1055"/>
  <c r="G206"/>
  <c r="G303"/>
  <c r="J300"/>
  <c r="G419"/>
  <c r="G513"/>
  <c r="V1067"/>
  <c r="K971"/>
  <c r="P858"/>
  <c r="G861"/>
  <c r="AK684"/>
  <c r="AN1083"/>
  <c r="E974"/>
  <c r="AE972"/>
  <c r="Q1077"/>
  <c r="Q646"/>
  <c r="AK55"/>
  <c r="AF647"/>
  <c r="AO647"/>
  <c r="AK202"/>
  <c r="J237"/>
  <c r="G167"/>
  <c r="G391"/>
  <c r="AI272"/>
  <c r="AK272" s="1"/>
  <c r="N649"/>
  <c r="N11" s="1"/>
  <c r="N1076" s="1"/>
  <c r="P55"/>
  <c r="AQ370"/>
  <c r="AC648"/>
  <c r="G258"/>
  <c r="S961"/>
  <c r="R968"/>
  <c r="S968" s="1"/>
  <c r="T8"/>
  <c r="M965"/>
  <c r="AN962"/>
  <c r="AH960"/>
  <c r="AK858"/>
  <c r="S801"/>
  <c r="AB961"/>
  <c r="M962"/>
  <c r="G906"/>
  <c r="J801"/>
  <c r="Z795"/>
  <c r="Z10"/>
  <c r="P801"/>
  <c r="M797"/>
  <c r="Q10"/>
  <c r="Q1075" s="1"/>
  <c r="AO10"/>
  <c r="AN969"/>
  <c r="H795"/>
  <c r="AB796"/>
  <c r="M969"/>
  <c r="J900"/>
  <c r="G823"/>
  <c r="J961"/>
  <c r="M958"/>
  <c r="AL11"/>
  <c r="J55"/>
  <c r="AH132"/>
  <c r="G204"/>
  <c r="AB237"/>
  <c r="AE272"/>
  <c r="E286"/>
  <c r="G286" s="1"/>
  <c r="G276"/>
  <c r="G278"/>
  <c r="G335"/>
  <c r="Y510"/>
  <c r="J1059"/>
  <c r="AQ801"/>
  <c r="AD685"/>
  <c r="AE685" s="1"/>
  <c r="S1060"/>
  <c r="L1065"/>
  <c r="M1065" s="1"/>
  <c r="W960"/>
  <c r="W967" s="1"/>
  <c r="Y967" s="1"/>
  <c r="X780"/>
  <c r="Y962"/>
  <c r="Q9"/>
  <c r="E800"/>
  <c r="AH799"/>
  <c r="AI15"/>
  <c r="AI358" s="1"/>
  <c r="AI645" s="1"/>
  <c r="G181"/>
  <c r="W645"/>
  <c r="W7" s="1"/>
  <c r="W1072" s="1"/>
  <c r="AK132"/>
  <c r="G305"/>
  <c r="AB510"/>
  <c r="G580"/>
  <c r="U971"/>
  <c r="V971" s="1"/>
  <c r="AP1064"/>
  <c r="AQ1064" s="1"/>
  <c r="Y966"/>
  <c r="AG780"/>
  <c r="P1057"/>
  <c r="Y1020"/>
  <c r="P962"/>
  <c r="P972"/>
  <c r="G809"/>
  <c r="AK800"/>
  <c r="G893"/>
  <c r="G752"/>
  <c r="G48"/>
  <c r="G197"/>
  <c r="M272"/>
  <c r="G146"/>
  <c r="G482"/>
  <c r="V524"/>
  <c r="G527"/>
  <c r="G604"/>
  <c r="G620"/>
  <c r="M601"/>
  <c r="AQ510"/>
  <c r="AE689"/>
  <c r="S791"/>
  <c r="G710"/>
  <c r="G703"/>
  <c r="M689"/>
  <c r="G759"/>
  <c r="G773"/>
  <c r="P689"/>
  <c r="K780"/>
  <c r="K7"/>
  <c r="K1072" s="1"/>
  <c r="AE675"/>
  <c r="V651"/>
  <c r="T679"/>
  <c r="G844"/>
  <c r="X958"/>
  <c r="X795"/>
  <c r="AQ786"/>
  <c r="Q969"/>
  <c r="S962"/>
  <c r="E373"/>
  <c r="AF370"/>
  <c r="G97"/>
  <c r="AQ858"/>
  <c r="G816"/>
  <c r="AH967"/>
  <c r="F1060"/>
  <c r="M858"/>
  <c r="G830"/>
  <c r="AN798"/>
  <c r="K960"/>
  <c r="K967" s="1"/>
  <c r="M967" s="1"/>
  <c r="J1080"/>
  <c r="K10"/>
  <c r="AP1055"/>
  <c r="AH1068"/>
  <c r="O971"/>
  <c r="AQ1065"/>
  <c r="AE900"/>
  <c r="AD795"/>
  <c r="AH798"/>
  <c r="W10"/>
  <c r="W1075" s="1"/>
  <c r="M900"/>
  <c r="V800"/>
  <c r="AF795"/>
  <c r="G999"/>
  <c r="AG965"/>
  <c r="AH965" s="1"/>
  <c r="AG793"/>
  <c r="W679"/>
  <c r="AK678"/>
  <c r="F977"/>
  <c r="AC649"/>
  <c r="N1066"/>
  <c r="P1059"/>
  <c r="E799"/>
  <c r="G865"/>
  <c r="AH959"/>
  <c r="T961"/>
  <c r="T968" s="1"/>
  <c r="AE801"/>
  <c r="AF780"/>
  <c r="AK689"/>
  <c r="AF1080"/>
  <c r="AH1080" s="1"/>
  <c r="P1020"/>
  <c r="U967"/>
  <c r="V967" s="1"/>
  <c r="V960"/>
  <c r="G868"/>
  <c r="G683"/>
  <c r="AA1056"/>
  <c r="AA971"/>
  <c r="H793"/>
  <c r="H1090" s="1"/>
  <c r="J786"/>
  <c r="X682"/>
  <c r="Y682" s="1"/>
  <c r="Y675"/>
  <c r="W646"/>
  <c r="E202"/>
  <c r="G802"/>
  <c r="I1077"/>
  <c r="AB798"/>
  <c r="G23"/>
  <c r="Z649"/>
  <c r="Z11" s="1"/>
  <c r="Z1076" s="1"/>
  <c r="AQ202"/>
  <c r="G566"/>
  <c r="AB524"/>
  <c r="G921"/>
  <c r="G886"/>
  <c r="Y858"/>
  <c r="AB858"/>
  <c r="AB968"/>
  <c r="G717"/>
  <c r="G693"/>
  <c r="G696"/>
  <c r="AB957"/>
  <c r="AQ682"/>
  <c r="AF679"/>
  <c r="AH685"/>
  <c r="Y684"/>
  <c r="V689"/>
  <c r="E1027"/>
  <c r="E55"/>
  <c r="G22"/>
  <c r="AC646"/>
  <c r="V55"/>
  <c r="G34"/>
  <c r="G57"/>
  <c r="G139"/>
  <c r="G90"/>
  <c r="S202"/>
  <c r="S237"/>
  <c r="G268"/>
  <c r="G137"/>
  <c r="AQ240"/>
  <c r="E272"/>
  <c r="G274"/>
  <c r="G468"/>
  <c r="G405"/>
  <c r="G426"/>
  <c r="M524"/>
  <c r="J615"/>
  <c r="G621"/>
  <c r="AK601"/>
  <c r="AK615"/>
  <c r="G618"/>
  <c r="G471"/>
  <c r="G62"/>
  <c r="E300"/>
  <c r="G314"/>
  <c r="G174"/>
  <c r="G398"/>
  <c r="G376"/>
  <c r="P524"/>
  <c r="G205"/>
  <c r="Y370"/>
  <c r="J370"/>
  <c r="M615"/>
  <c r="T7"/>
  <c r="T1072" s="1"/>
  <c r="Q8"/>
  <c r="Q1073" s="1"/>
  <c r="F1080"/>
  <c r="AC10"/>
  <c r="AC1075" s="1"/>
  <c r="E265"/>
  <c r="E349"/>
  <c r="G349" s="1"/>
  <c r="G461"/>
  <c r="E601"/>
  <c r="J1082"/>
  <c r="G61"/>
  <c r="Y132"/>
  <c r="AB300"/>
  <c r="E524"/>
  <c r="AQ601"/>
  <c r="G573"/>
  <c r="AE601"/>
  <c r="G617"/>
  <c r="V132"/>
  <c r="AE510"/>
  <c r="K13"/>
  <c r="K357"/>
  <c r="K356" s="1"/>
  <c r="T13"/>
  <c r="T357"/>
  <c r="T356" s="1"/>
  <c r="H358"/>
  <c r="I13"/>
  <c r="J14"/>
  <c r="F14"/>
  <c r="I357"/>
  <c r="E17"/>
  <c r="H360"/>
  <c r="E360" s="1"/>
  <c r="U13"/>
  <c r="V14"/>
  <c r="U357"/>
  <c r="S17"/>
  <c r="R360"/>
  <c r="S360" s="1"/>
  <c r="AQ17"/>
  <c r="AP360"/>
  <c r="AQ360" s="1"/>
  <c r="AN19"/>
  <c r="AM362"/>
  <c r="AN362" s="1"/>
  <c r="AA13"/>
  <c r="AB14"/>
  <c r="AA357"/>
  <c r="P18"/>
  <c r="O361"/>
  <c r="P361" s="1"/>
  <c r="AK19"/>
  <c r="AJ362"/>
  <c r="AK362" s="1"/>
  <c r="G56"/>
  <c r="F55"/>
  <c r="Z13"/>
  <c r="Z357"/>
  <c r="Z356" s="1"/>
  <c r="P15"/>
  <c r="O358"/>
  <c r="P358" s="1"/>
  <c r="AE16"/>
  <c r="AD359"/>
  <c r="AE359" s="1"/>
  <c r="E19"/>
  <c r="H362"/>
  <c r="E362" s="1"/>
  <c r="AD13"/>
  <c r="AE14"/>
  <c r="AD357"/>
  <c r="AN15"/>
  <c r="AM358"/>
  <c r="AN358" s="1"/>
  <c r="AQ19"/>
  <c r="AP362"/>
  <c r="AQ362" s="1"/>
  <c r="AM13"/>
  <c r="AN14"/>
  <c r="AM357"/>
  <c r="AN16"/>
  <c r="AM359"/>
  <c r="AN359" s="1"/>
  <c r="AC357"/>
  <c r="G111"/>
  <c r="E244"/>
  <c r="G246"/>
  <c r="F132"/>
  <c r="G133"/>
  <c r="Y237"/>
  <c r="AN237"/>
  <c r="F265"/>
  <c r="G265" s="1"/>
  <c r="AE202"/>
  <c r="G207"/>
  <c r="S272"/>
  <c r="P237"/>
  <c r="E243"/>
  <c r="G243" s="1"/>
  <c r="M300"/>
  <c r="AD363"/>
  <c r="AE364"/>
  <c r="AD637"/>
  <c r="AE368"/>
  <c r="AD641"/>
  <c r="AE641" s="1"/>
  <c r="J365"/>
  <c r="F365"/>
  <c r="I638"/>
  <c r="AP639"/>
  <c r="E239"/>
  <c r="AA363"/>
  <c r="AB364"/>
  <c r="AA637"/>
  <c r="AB367"/>
  <c r="AA640"/>
  <c r="AB640" s="1"/>
  <c r="V300"/>
  <c r="S368"/>
  <c r="R641"/>
  <c r="S641" s="1"/>
  <c r="T363"/>
  <c r="T637"/>
  <c r="T636" s="1"/>
  <c r="AN366"/>
  <c r="AM639"/>
  <c r="AN639" s="1"/>
  <c r="AH368"/>
  <c r="AG641"/>
  <c r="AH641" s="1"/>
  <c r="AH369"/>
  <c r="AG642"/>
  <c r="AH642" s="1"/>
  <c r="AC363"/>
  <c r="AC637"/>
  <c r="AC636" s="1"/>
  <c r="AB366"/>
  <c r="AA639"/>
  <c r="AB639" s="1"/>
  <c r="W363"/>
  <c r="W637"/>
  <c r="W636" s="1"/>
  <c r="AG639"/>
  <c r="S367"/>
  <c r="R640"/>
  <c r="S640" s="1"/>
  <c r="AQ367"/>
  <c r="AP640"/>
  <c r="AQ640" s="1"/>
  <c r="AB368"/>
  <c r="AA641"/>
  <c r="AB641" s="1"/>
  <c r="M369"/>
  <c r="L642"/>
  <c r="M642" s="1"/>
  <c r="AK369"/>
  <c r="AJ642"/>
  <c r="AK642" s="1"/>
  <c r="G489"/>
  <c r="Z363"/>
  <c r="Z637"/>
  <c r="Z636" s="1"/>
  <c r="G440"/>
  <c r="E496"/>
  <c r="G496" s="1"/>
  <c r="G605"/>
  <c r="G629"/>
  <c r="V1061"/>
  <c r="AK1020"/>
  <c r="V781"/>
  <c r="AB1078"/>
  <c r="AG13"/>
  <c r="AH14"/>
  <c r="AG357"/>
  <c r="O13"/>
  <c r="P14"/>
  <c r="O357"/>
  <c r="M15"/>
  <c r="L358"/>
  <c r="M358" s="1"/>
  <c r="AI13"/>
  <c r="AI357"/>
  <c r="AI356" s="1"/>
  <c r="M17"/>
  <c r="L360"/>
  <c r="M18"/>
  <c r="L361"/>
  <c r="M361" s="1"/>
  <c r="AQ18"/>
  <c r="AP361"/>
  <c r="AQ361" s="1"/>
  <c r="Y19"/>
  <c r="X362"/>
  <c r="Y362" s="1"/>
  <c r="J16"/>
  <c r="F16"/>
  <c r="I359"/>
  <c r="AH16"/>
  <c r="AG359"/>
  <c r="AH359" s="1"/>
  <c r="AE19"/>
  <c r="AD362"/>
  <c r="AH15"/>
  <c r="AG358"/>
  <c r="AH358" s="1"/>
  <c r="M19"/>
  <c r="L362"/>
  <c r="M362" s="1"/>
  <c r="AH19"/>
  <c r="AG362"/>
  <c r="AH362" s="1"/>
  <c r="M16"/>
  <c r="L359"/>
  <c r="M359" s="1"/>
  <c r="AN17"/>
  <c r="AM360"/>
  <c r="AN360" s="1"/>
  <c r="S19"/>
  <c r="R362"/>
  <c r="S362" s="1"/>
  <c r="S15"/>
  <c r="R358"/>
  <c r="S358" s="1"/>
  <c r="G59"/>
  <c r="Q13"/>
  <c r="Q357"/>
  <c r="Q356" s="1"/>
  <c r="W13"/>
  <c r="W357"/>
  <c r="W356" s="1"/>
  <c r="AC15"/>
  <c r="AC358" s="1"/>
  <c r="G203"/>
  <c r="AH202"/>
  <c r="AE239"/>
  <c r="AI237"/>
  <c r="AK237" s="1"/>
  <c r="AH243"/>
  <c r="AQ272"/>
  <c r="G240"/>
  <c r="G275"/>
  <c r="AK300"/>
  <c r="P369"/>
  <c r="O642"/>
  <c r="P642" s="1"/>
  <c r="G373"/>
  <c r="E367"/>
  <c r="H640"/>
  <c r="E640" s="1"/>
  <c r="AN367"/>
  <c r="AM640"/>
  <c r="AN640" s="1"/>
  <c r="S369"/>
  <c r="R642"/>
  <c r="S642" s="1"/>
  <c r="AH370"/>
  <c r="R363"/>
  <c r="S364"/>
  <c r="R637"/>
  <c r="AF637"/>
  <c r="AK365"/>
  <c r="AJ638"/>
  <c r="AK638" s="1"/>
  <c r="G387"/>
  <c r="E293"/>
  <c r="G293" s="1"/>
  <c r="E307"/>
  <c r="G307" s="1"/>
  <c r="AN365"/>
  <c r="AM638"/>
  <c r="AN638" s="1"/>
  <c r="X363"/>
  <c r="Y364"/>
  <c r="X637"/>
  <c r="P370"/>
  <c r="H639"/>
  <c r="AQ369"/>
  <c r="AP642"/>
  <c r="AQ642" s="1"/>
  <c r="G302"/>
  <c r="AE365"/>
  <c r="AD638"/>
  <c r="AE638" s="1"/>
  <c r="S366"/>
  <c r="R639"/>
  <c r="S639" s="1"/>
  <c r="E368"/>
  <c r="H641"/>
  <c r="E641" s="1"/>
  <c r="G475"/>
  <c r="F367"/>
  <c r="J367"/>
  <c r="I640"/>
  <c r="E365"/>
  <c r="H638"/>
  <c r="E638" s="1"/>
  <c r="F366"/>
  <c r="J366"/>
  <c r="I639"/>
  <c r="F364"/>
  <c r="I363"/>
  <c r="J364"/>
  <c r="I637"/>
  <c r="AQ368"/>
  <c r="AP641"/>
  <c r="AQ641" s="1"/>
  <c r="J524"/>
  <c r="G443"/>
  <c r="G516"/>
  <c r="F601"/>
  <c r="G601" s="1"/>
  <c r="G602"/>
  <c r="AO13"/>
  <c r="AO357"/>
  <c r="AO356" s="1"/>
  <c r="X13"/>
  <c r="Y14"/>
  <c r="X357"/>
  <c r="Y15"/>
  <c r="X358"/>
  <c r="Y358" s="1"/>
  <c r="AE15"/>
  <c r="AD358"/>
  <c r="G21"/>
  <c r="F20"/>
  <c r="V15"/>
  <c r="U358"/>
  <c r="V358" s="1"/>
  <c r="AK15"/>
  <c r="AJ358"/>
  <c r="AK358" s="1"/>
  <c r="J19"/>
  <c r="F19"/>
  <c r="G19" s="1"/>
  <c r="I362"/>
  <c r="AQ15"/>
  <c r="AP358"/>
  <c r="AQ358" s="1"/>
  <c r="AQ16"/>
  <c r="AP359"/>
  <c r="AQ359" s="1"/>
  <c r="AH17"/>
  <c r="AG360"/>
  <c r="AH360" s="1"/>
  <c r="V20"/>
  <c r="J15"/>
  <c r="F15"/>
  <c r="I358"/>
  <c r="P16"/>
  <c r="O359"/>
  <c r="P359" s="1"/>
  <c r="Y17"/>
  <c r="X360"/>
  <c r="Y360" s="1"/>
  <c r="AN18"/>
  <c r="AM361"/>
  <c r="AN361" s="1"/>
  <c r="V19"/>
  <c r="U362"/>
  <c r="V362" s="1"/>
  <c r="R13"/>
  <c r="S14"/>
  <c r="R357"/>
  <c r="AP13"/>
  <c r="AQ14"/>
  <c r="AP357"/>
  <c r="AB15"/>
  <c r="AA358"/>
  <c r="AB358" s="1"/>
  <c r="V16"/>
  <c r="U359"/>
  <c r="V359" s="1"/>
  <c r="AK16"/>
  <c r="AJ359"/>
  <c r="AK359" s="1"/>
  <c r="AE18"/>
  <c r="AD361"/>
  <c r="AE361" s="1"/>
  <c r="G79"/>
  <c r="E76"/>
  <c r="G76" s="1"/>
  <c r="N13"/>
  <c r="N357"/>
  <c r="N356" s="1"/>
  <c r="AK18"/>
  <c r="AJ361"/>
  <c r="AK361" s="1"/>
  <c r="G24"/>
  <c r="AB17"/>
  <c r="AA360"/>
  <c r="AB360" s="1"/>
  <c r="V18"/>
  <c r="U361"/>
  <c r="Y18"/>
  <c r="X361"/>
  <c r="Y361" s="1"/>
  <c r="G83"/>
  <c r="E20"/>
  <c r="E132"/>
  <c r="G134"/>
  <c r="E160"/>
  <c r="G160" s="1"/>
  <c r="E18"/>
  <c r="H361"/>
  <c r="E361" s="1"/>
  <c r="G282"/>
  <c r="E279"/>
  <c r="G279" s="1"/>
  <c r="J202"/>
  <c r="F202"/>
  <c r="G239"/>
  <c r="AQ239"/>
  <c r="G253"/>
  <c r="E251"/>
  <c r="G251" s="1"/>
  <c r="F300"/>
  <c r="G300" s="1"/>
  <c r="G301"/>
  <c r="AN202"/>
  <c r="G244"/>
  <c r="J272"/>
  <c r="AH272"/>
  <c r="S18"/>
  <c r="R361"/>
  <c r="S361" s="1"/>
  <c r="G277"/>
  <c r="AK366"/>
  <c r="AJ639"/>
  <c r="AK639" s="1"/>
  <c r="AN369"/>
  <c r="AM642"/>
  <c r="AN642" s="1"/>
  <c r="AF366"/>
  <c r="AF639" s="1"/>
  <c r="AF646" s="1"/>
  <c r="AH373"/>
  <c r="F368"/>
  <c r="J368"/>
  <c r="I641"/>
  <c r="V364"/>
  <c r="U363"/>
  <c r="U637"/>
  <c r="E370"/>
  <c r="AJ363"/>
  <c r="AK364"/>
  <c r="AJ637"/>
  <c r="AB370"/>
  <c r="Y366"/>
  <c r="X639"/>
  <c r="Y639" s="1"/>
  <c r="AK367"/>
  <c r="AJ640"/>
  <c r="AK640" s="1"/>
  <c r="AK368"/>
  <c r="AJ641"/>
  <c r="AK641" s="1"/>
  <c r="AH367"/>
  <c r="AG640"/>
  <c r="AH640" s="1"/>
  <c r="AB369"/>
  <c r="AA642"/>
  <c r="AB642" s="1"/>
  <c r="F370"/>
  <c r="G371"/>
  <c r="AH364"/>
  <c r="AG363"/>
  <c r="AG637"/>
  <c r="AH365"/>
  <c r="AG638"/>
  <c r="AH638" s="1"/>
  <c r="P367"/>
  <c r="O640"/>
  <c r="P640" s="1"/>
  <c r="Y368"/>
  <c r="X641"/>
  <c r="Y641" s="1"/>
  <c r="M366"/>
  <c r="L639"/>
  <c r="M639" s="1"/>
  <c r="H363"/>
  <c r="E364"/>
  <c r="H637"/>
  <c r="AL363"/>
  <c r="AL637"/>
  <c r="AL636" s="1"/>
  <c r="V365"/>
  <c r="U638"/>
  <c r="V638" s="1"/>
  <c r="M368"/>
  <c r="L641"/>
  <c r="M641" s="1"/>
  <c r="AE369"/>
  <c r="AD642"/>
  <c r="AE642" s="1"/>
  <c r="N363"/>
  <c r="N637"/>
  <c r="N636" s="1"/>
  <c r="V369"/>
  <c r="U642"/>
  <c r="V642" s="1"/>
  <c r="AQ373"/>
  <c r="AO366"/>
  <c r="AO639" s="1"/>
  <c r="O363"/>
  <c r="P364"/>
  <c r="O637"/>
  <c r="O644" s="1"/>
  <c r="AI363"/>
  <c r="AI637"/>
  <c r="AI636" s="1"/>
  <c r="M365"/>
  <c r="L638"/>
  <c r="M638" s="1"/>
  <c r="AE367"/>
  <c r="AD640"/>
  <c r="AE640" s="1"/>
  <c r="P368"/>
  <c r="O641"/>
  <c r="P641" s="1"/>
  <c r="AN368"/>
  <c r="AM641"/>
  <c r="AN641" s="1"/>
  <c r="Y369"/>
  <c r="X642"/>
  <c r="Y642" s="1"/>
  <c r="S365"/>
  <c r="R638"/>
  <c r="S638" s="1"/>
  <c r="G384"/>
  <c r="G447"/>
  <c r="E510"/>
  <c r="G619"/>
  <c r="AQ1058"/>
  <c r="S969"/>
  <c r="AH968"/>
  <c r="Z1077"/>
  <c r="AF13"/>
  <c r="AF357"/>
  <c r="AF356" s="1"/>
  <c r="L13"/>
  <c r="M13" s="1"/>
  <c r="M14"/>
  <c r="L357"/>
  <c r="AE20"/>
  <c r="E16"/>
  <c r="H359"/>
  <c r="E359" s="1"/>
  <c r="AB18"/>
  <c r="AA361"/>
  <c r="AB361" s="1"/>
  <c r="P19"/>
  <c r="O362"/>
  <c r="P362" s="1"/>
  <c r="AK14"/>
  <c r="AJ13"/>
  <c r="AK13" s="1"/>
  <c r="AJ357"/>
  <c r="Y16"/>
  <c r="X359"/>
  <c r="Y359" s="1"/>
  <c r="AH18"/>
  <c r="AG361"/>
  <c r="AH361" s="1"/>
  <c r="S16"/>
  <c r="R359"/>
  <c r="S359" s="1"/>
  <c r="F17"/>
  <c r="G17" s="1"/>
  <c r="J17"/>
  <c r="I360"/>
  <c r="J18"/>
  <c r="F18"/>
  <c r="G18" s="1"/>
  <c r="I361"/>
  <c r="AE17"/>
  <c r="AD360"/>
  <c r="AE360" s="1"/>
  <c r="Y55"/>
  <c r="V17"/>
  <c r="U360"/>
  <c r="V360" s="1"/>
  <c r="AB19"/>
  <c r="AA362"/>
  <c r="AB362" s="1"/>
  <c r="P17"/>
  <c r="O360"/>
  <c r="P360" s="1"/>
  <c r="H13"/>
  <c r="E14"/>
  <c r="H357"/>
  <c r="AL13"/>
  <c r="AL357"/>
  <c r="AL356" s="1"/>
  <c r="AB16"/>
  <c r="AA359"/>
  <c r="AB359" s="1"/>
  <c r="G195"/>
  <c r="AE237"/>
  <c r="F272"/>
  <c r="G272" s="1"/>
  <c r="G273"/>
  <c r="P202"/>
  <c r="J132"/>
  <c r="AK17"/>
  <c r="AJ360"/>
  <c r="AK360" s="1"/>
  <c r="F237"/>
  <c r="G238"/>
  <c r="AH237"/>
  <c r="G242"/>
  <c r="V367"/>
  <c r="U640"/>
  <c r="V640" s="1"/>
  <c r="Q363"/>
  <c r="Q637"/>
  <c r="Q636" s="1"/>
  <c r="P366"/>
  <c r="O639"/>
  <c r="P639" s="1"/>
  <c r="F369"/>
  <c r="J369"/>
  <c r="I642"/>
  <c r="AQ302"/>
  <c r="AO300"/>
  <c r="AQ300" s="1"/>
  <c r="AQ364"/>
  <c r="AP363"/>
  <c r="AP637"/>
  <c r="AB365"/>
  <c r="AA638"/>
  <c r="AB638" s="1"/>
  <c r="G321"/>
  <c r="K363"/>
  <c r="K637"/>
  <c r="K636" s="1"/>
  <c r="P365"/>
  <c r="O638"/>
  <c r="P638" s="1"/>
  <c r="AQ365"/>
  <c r="AP638"/>
  <c r="AQ638" s="1"/>
  <c r="AE366"/>
  <c r="AD639"/>
  <c r="AE639" s="1"/>
  <c r="Y367"/>
  <c r="X640"/>
  <c r="Y640" s="1"/>
  <c r="V370"/>
  <c r="M364"/>
  <c r="L363"/>
  <c r="M363" s="1"/>
  <c r="L637"/>
  <c r="M367"/>
  <c r="L640"/>
  <c r="M640" s="1"/>
  <c r="V368"/>
  <c r="U641"/>
  <c r="V641" s="1"/>
  <c r="AO363"/>
  <c r="AO637"/>
  <c r="G375"/>
  <c r="AM363"/>
  <c r="AN363" s="1"/>
  <c r="AN364"/>
  <c r="AM637"/>
  <c r="Y365"/>
  <c r="X638"/>
  <c r="Y638" s="1"/>
  <c r="V366"/>
  <c r="U639"/>
  <c r="V639" s="1"/>
  <c r="E369"/>
  <c r="H642"/>
  <c r="E642" s="1"/>
  <c r="V510"/>
  <c r="F524"/>
  <c r="G525"/>
  <c r="G528"/>
  <c r="S601"/>
  <c r="G607"/>
  <c r="G603"/>
  <c r="F615"/>
  <c r="G616"/>
  <c r="F510"/>
  <c r="E615"/>
  <c r="Y960"/>
  <c r="U962"/>
  <c r="H672"/>
  <c r="M960"/>
  <c r="H956"/>
  <c r="G676"/>
  <c r="T780"/>
  <c r="W1077"/>
  <c r="AQ1082"/>
  <c r="E801"/>
  <c r="U780"/>
  <c r="V780" s="1"/>
  <c r="Y1060"/>
  <c r="AJ1055"/>
  <c r="AQ900"/>
  <c r="AB959"/>
  <c r="AI795"/>
  <c r="AN689"/>
  <c r="G655"/>
  <c r="J800"/>
  <c r="AO1077"/>
  <c r="AH1060"/>
  <c r="AE1067"/>
  <c r="AO1063"/>
  <c r="G1034"/>
  <c r="AC1055"/>
  <c r="AJ971"/>
  <c r="AK971" s="1"/>
  <c r="AE858"/>
  <c r="F976"/>
  <c r="G942"/>
  <c r="G860"/>
  <c r="AM971"/>
  <c r="AN971" s="1"/>
  <c r="Y959"/>
  <c r="P797"/>
  <c r="AK976"/>
  <c r="AB966"/>
  <c r="G914"/>
  <c r="AQ799"/>
  <c r="G766"/>
  <c r="F1083"/>
  <c r="AF1077"/>
  <c r="AH1077" s="1"/>
  <c r="O1077"/>
  <c r="AI1077"/>
  <c r="AI11"/>
  <c r="AI1076" s="1"/>
  <c r="E1083"/>
  <c r="V1081"/>
  <c r="AK799"/>
  <c r="G896"/>
  <c r="AB1023"/>
  <c r="AH782"/>
  <c r="AL966"/>
  <c r="AN966" s="1"/>
  <c r="AN959"/>
  <c r="T795"/>
  <c r="AH651"/>
  <c r="E1078"/>
  <c r="Y1079"/>
  <c r="AI7"/>
  <c r="AI1072" s="1"/>
  <c r="S1020"/>
  <c r="AO1055"/>
  <c r="AM1077"/>
  <c r="E1081"/>
  <c r="Z647"/>
  <c r="Z9" s="1"/>
  <c r="Z1074" s="1"/>
  <c r="Z645"/>
  <c r="Z7" s="1"/>
  <c r="AN1020"/>
  <c r="AC9"/>
  <c r="AC1074" s="1"/>
  <c r="AK672"/>
  <c r="AQ1061"/>
  <c r="G837"/>
  <c r="F785"/>
  <c r="AC672"/>
  <c r="AK967"/>
  <c r="T9"/>
  <c r="T1074" s="1"/>
  <c r="G1024"/>
  <c r="P1066"/>
  <c r="L1055"/>
  <c r="G745"/>
  <c r="AH780"/>
  <c r="AA780"/>
  <c r="V685"/>
  <c r="G658"/>
  <c r="E784"/>
  <c r="AH672"/>
  <c r="AC679"/>
  <c r="AM672"/>
  <c r="G694"/>
  <c r="O672"/>
  <c r="T1077"/>
  <c r="V1077" s="1"/>
  <c r="AF9"/>
  <c r="AF1074" s="1"/>
  <c r="AA1057"/>
  <c r="AB973"/>
  <c r="AL645"/>
  <c r="AL1076"/>
  <c r="AO1075"/>
  <c r="AE798"/>
  <c r="M1020"/>
  <c r="N1056"/>
  <c r="P1056" s="1"/>
  <c r="N971"/>
  <c r="P971" s="1"/>
  <c r="AD1061"/>
  <c r="AE977"/>
  <c r="G907"/>
  <c r="X789"/>
  <c r="Y782"/>
  <c r="AB784"/>
  <c r="AA791"/>
  <c r="AF11"/>
  <c r="AF1076" s="1"/>
  <c r="G1025"/>
  <c r="AB1020"/>
  <c r="V900"/>
  <c r="AH689"/>
  <c r="T11"/>
  <c r="T1076" s="1"/>
  <c r="F797"/>
  <c r="G879"/>
  <c r="X672"/>
  <c r="Y672" s="1"/>
  <c r="AK682"/>
  <c r="J682"/>
  <c r="P651"/>
  <c r="AJ1077"/>
  <c r="E1079"/>
  <c r="AI9"/>
  <c r="AI1074" s="1"/>
  <c r="K9"/>
  <c r="K1074" s="1"/>
  <c r="AO649"/>
  <c r="U1059"/>
  <c r="V975"/>
  <c r="AJ959"/>
  <c r="AK798"/>
  <c r="AK900"/>
  <c r="AA962"/>
  <c r="AB801"/>
  <c r="AA1058"/>
  <c r="AB974"/>
  <c r="AI648"/>
  <c r="AI10" s="1"/>
  <c r="G692"/>
  <c r="E1082"/>
  <c r="Q649"/>
  <c r="AA958"/>
  <c r="AA795"/>
  <c r="AB795" s="1"/>
  <c r="AB797"/>
  <c r="G985"/>
  <c r="N7"/>
  <c r="N1072" s="1"/>
  <c r="E1022"/>
  <c r="E1020" s="1"/>
  <c r="AB683"/>
  <c r="K679"/>
  <c r="M651"/>
  <c r="AC11"/>
  <c r="AC1076" s="1"/>
  <c r="AM1061"/>
  <c r="AN977"/>
  <c r="AP1062"/>
  <c r="AC1062"/>
  <c r="AH1061"/>
  <c r="T1055"/>
  <c r="V1068"/>
  <c r="F783"/>
  <c r="S786"/>
  <c r="AQ689"/>
  <c r="V672"/>
  <c r="E789"/>
  <c r="AN785"/>
  <c r="AE784"/>
  <c r="AK782"/>
  <c r="AI679"/>
  <c r="E689"/>
  <c r="L672"/>
  <c r="M672" s="1"/>
  <c r="AC8"/>
  <c r="AC1073" s="1"/>
  <c r="AK651"/>
  <c r="X1077"/>
  <c r="Y1077" s="1"/>
  <c r="H1077"/>
  <c r="J1077" s="1"/>
  <c r="AF10"/>
  <c r="AF1075" s="1"/>
  <c r="AL10"/>
  <c r="AL1075" s="1"/>
  <c r="P1079"/>
  <c r="Z1058"/>
  <c r="E1058" s="1"/>
  <c r="Z971"/>
  <c r="AB971" s="1"/>
  <c r="R1056"/>
  <c r="S972"/>
  <c r="G1027"/>
  <c r="AJ1065"/>
  <c r="AK1065" s="1"/>
  <c r="AK1058"/>
  <c r="AL958"/>
  <c r="E958" s="1"/>
  <c r="AL795"/>
  <c r="AP961"/>
  <c r="AQ800"/>
  <c r="AA792"/>
  <c r="AB785"/>
  <c r="H960"/>
  <c r="J799"/>
  <c r="AL647"/>
  <c r="K1075"/>
  <c r="N1075"/>
  <c r="Q1072"/>
  <c r="T1073"/>
  <c r="W1076"/>
  <c r="Z1075"/>
  <c r="AD1058"/>
  <c r="AE974"/>
  <c r="AD971"/>
  <c r="Q957"/>
  <c r="S796"/>
  <c r="Q795"/>
  <c r="G904"/>
  <c r="T956"/>
  <c r="T964"/>
  <c r="T963" s="1"/>
  <c r="O789"/>
  <c r="P782"/>
  <c r="O780"/>
  <c r="AQ962"/>
  <c r="Z964"/>
  <c r="Z963" s="1"/>
  <c r="Z956"/>
  <c r="AJ1089"/>
  <c r="AK1089" s="1"/>
  <c r="AK792"/>
  <c r="AD1087"/>
  <c r="AE1087" s="1"/>
  <c r="AE790"/>
  <c r="I788"/>
  <c r="J781"/>
  <c r="F781"/>
  <c r="I780"/>
  <c r="AD960"/>
  <c r="AE799"/>
  <c r="O959"/>
  <c r="P798"/>
  <c r="G862"/>
  <c r="E797"/>
  <c r="AC788"/>
  <c r="AC780"/>
  <c r="AA681"/>
  <c r="AB681" s="1"/>
  <c r="AB674"/>
  <c r="AM685"/>
  <c r="AN685" s="1"/>
  <c r="AN678"/>
  <c r="AQ1078"/>
  <c r="AP1077"/>
  <c r="AQ1077" s="1"/>
  <c r="L649"/>
  <c r="T10"/>
  <c r="H649"/>
  <c r="AI1073"/>
  <c r="AE1063"/>
  <c r="Y1067"/>
  <c r="S1058"/>
  <c r="V1057"/>
  <c r="T1062"/>
  <c r="X1056"/>
  <c r="Y972"/>
  <c r="X971"/>
  <c r="Y971" s="1"/>
  <c r="G1021"/>
  <c r="F1020"/>
  <c r="AH1067"/>
  <c r="V1058"/>
  <c r="U1065"/>
  <c r="V1065" s="1"/>
  <c r="I1065"/>
  <c r="J1058"/>
  <c r="H1064"/>
  <c r="AM1063"/>
  <c r="AN1056"/>
  <c r="G992"/>
  <c r="AQ1068"/>
  <c r="O1063"/>
  <c r="L1068"/>
  <c r="M1068" s="1"/>
  <c r="M1061"/>
  <c r="W1063"/>
  <c r="W1062" s="1"/>
  <c r="W1055"/>
  <c r="AE1059"/>
  <c r="AD1066"/>
  <c r="AE1066" s="1"/>
  <c r="G928"/>
  <c r="AC957"/>
  <c r="AE957" s="1"/>
  <c r="AC795"/>
  <c r="AE795" s="1"/>
  <c r="AE796"/>
  <c r="E969"/>
  <c r="F800"/>
  <c r="M1060"/>
  <c r="I965"/>
  <c r="J958"/>
  <c r="AE962"/>
  <c r="P965"/>
  <c r="AQ798"/>
  <c r="AP959"/>
  <c r="AJ958"/>
  <c r="AK797"/>
  <c r="N795"/>
  <c r="AJ1088"/>
  <c r="AK1088" s="1"/>
  <c r="AK791"/>
  <c r="AA793"/>
  <c r="AB786"/>
  <c r="AP1086"/>
  <c r="AQ1086" s="1"/>
  <c r="AQ789"/>
  <c r="AG1085"/>
  <c r="AH788"/>
  <c r="AG787"/>
  <c r="E900"/>
  <c r="W957"/>
  <c r="W795"/>
  <c r="Y795" s="1"/>
  <c r="AP964"/>
  <c r="H1088"/>
  <c r="AA789"/>
  <c r="AB782"/>
  <c r="AQ969"/>
  <c r="I969"/>
  <c r="J962"/>
  <c r="O795"/>
  <c r="P795" s="1"/>
  <c r="I1090"/>
  <c r="AP788"/>
  <c r="AQ781"/>
  <c r="AP780"/>
  <c r="AQ780" s="1"/>
  <c r="AB689"/>
  <c r="H679"/>
  <c r="G654"/>
  <c r="F675"/>
  <c r="G902"/>
  <c r="G901"/>
  <c r="F900"/>
  <c r="AM968"/>
  <c r="AN968" s="1"/>
  <c r="AN961"/>
  <c r="U966"/>
  <c r="V966" s="1"/>
  <c r="V959"/>
  <c r="K1085"/>
  <c r="P900"/>
  <c r="O961"/>
  <c r="P800"/>
  <c r="H965"/>
  <c r="G724"/>
  <c r="K793"/>
  <c r="E786"/>
  <c r="M786"/>
  <c r="AF790"/>
  <c r="AF8" s="1"/>
  <c r="AH783"/>
  <c r="U1085"/>
  <c r="V788"/>
  <c r="AE682"/>
  <c r="J680"/>
  <c r="I679"/>
  <c r="AE959"/>
  <c r="AD966"/>
  <c r="AE966" s="1"/>
  <c r="AM1089"/>
  <c r="AN1089" s="1"/>
  <c r="AN792"/>
  <c r="AD1088"/>
  <c r="AE1088" s="1"/>
  <c r="AE791"/>
  <c r="AJ1086"/>
  <c r="AK1086" s="1"/>
  <c r="AK789"/>
  <c r="G695"/>
  <c r="AP792"/>
  <c r="AQ785"/>
  <c r="Y689"/>
  <c r="AP684"/>
  <c r="AQ684" s="1"/>
  <c r="AQ677"/>
  <c r="Y651"/>
  <c r="X791"/>
  <c r="Y784"/>
  <c r="AD684"/>
  <c r="AE684" s="1"/>
  <c r="AE677"/>
  <c r="AM681"/>
  <c r="AN681" s="1"/>
  <c r="AN674"/>
  <c r="F674"/>
  <c r="G653"/>
  <c r="F673"/>
  <c r="G652"/>
  <c r="F651"/>
  <c r="R1087"/>
  <c r="S1087" s="1"/>
  <c r="S790"/>
  <c r="AJ1085"/>
  <c r="AK788"/>
  <c r="AA684"/>
  <c r="AB684" s="1"/>
  <c r="AB677"/>
  <c r="X685"/>
  <c r="Y685" s="1"/>
  <c r="Y678"/>
  <c r="J689"/>
  <c r="N683"/>
  <c r="N9" s="1"/>
  <c r="N672"/>
  <c r="AJ681"/>
  <c r="AK681" s="1"/>
  <c r="AK674"/>
  <c r="O681"/>
  <c r="P681" s="1"/>
  <c r="P674"/>
  <c r="F1082"/>
  <c r="F1079"/>
  <c r="AK1079"/>
  <c r="AA1077"/>
  <c r="AB1077" s="1"/>
  <c r="K1077"/>
  <c r="AM648"/>
  <c r="AP647"/>
  <c r="H645"/>
  <c r="AM644"/>
  <c r="N646"/>
  <c r="N8" s="1"/>
  <c r="AM649"/>
  <c r="AJ647"/>
  <c r="R645"/>
  <c r="I648"/>
  <c r="I1056"/>
  <c r="J972"/>
  <c r="F972"/>
  <c r="I971"/>
  <c r="J971" s="1"/>
  <c r="L1059"/>
  <c r="M975"/>
  <c r="F975"/>
  <c r="G975" s="1"/>
  <c r="X1064"/>
  <c r="Y1064" s="1"/>
  <c r="Y1057"/>
  <c r="E962"/>
  <c r="U969"/>
  <c r="V969" s="1"/>
  <c r="V962"/>
  <c r="P958"/>
  <c r="AM960"/>
  <c r="AN799"/>
  <c r="AK957"/>
  <c r="AJ964"/>
  <c r="E796"/>
  <c r="H790"/>
  <c r="E783"/>
  <c r="G783" s="1"/>
  <c r="J783"/>
  <c r="R1090"/>
  <c r="S1090" s="1"/>
  <c r="S793"/>
  <c r="AM793"/>
  <c r="AN786"/>
  <c r="R788"/>
  <c r="R780"/>
  <c r="S781"/>
  <c r="X961"/>
  <c r="X956" s="1"/>
  <c r="Y800"/>
  <c r="AP1087"/>
  <c r="AQ1087" s="1"/>
  <c r="AQ790"/>
  <c r="X964"/>
  <c r="Y957"/>
  <c r="X1090"/>
  <c r="Y1090" s="1"/>
  <c r="Y793"/>
  <c r="AG1065"/>
  <c r="AH1065" s="1"/>
  <c r="AH1058"/>
  <c r="W780"/>
  <c r="Y780" s="1"/>
  <c r="W790"/>
  <c r="M680"/>
  <c r="Y785"/>
  <c r="X792"/>
  <c r="AJ790"/>
  <c r="AJ787" s="1"/>
  <c r="AK783"/>
  <c r="Z788"/>
  <c r="AB788" s="1"/>
  <c r="Z780"/>
  <c r="AB780" s="1"/>
  <c r="AL1086"/>
  <c r="E1086" s="1"/>
  <c r="AD680"/>
  <c r="AD672"/>
  <c r="AE672" s="1"/>
  <c r="AE673"/>
  <c r="S1078"/>
  <c r="R1077"/>
  <c r="S1077" s="1"/>
  <c r="AO1062"/>
  <c r="AQ1062" s="1"/>
  <c r="AQ1063"/>
  <c r="AK1060"/>
  <c r="S1065"/>
  <c r="V1064"/>
  <c r="Q1061"/>
  <c r="E1061" s="1"/>
  <c r="S977"/>
  <c r="P974"/>
  <c r="O1058"/>
  <c r="AG1056"/>
  <c r="AH972"/>
  <c r="AG971"/>
  <c r="E977"/>
  <c r="S900"/>
  <c r="E858"/>
  <c r="G859"/>
  <c r="AA1059"/>
  <c r="AB975"/>
  <c r="AM1058"/>
  <c r="AN974"/>
  <c r="Y1061"/>
  <c r="X1068"/>
  <c r="Y1068" s="1"/>
  <c r="M971"/>
  <c r="AD958"/>
  <c r="AD956" s="1"/>
  <c r="AE797"/>
  <c r="V961"/>
  <c r="L968"/>
  <c r="M968" s="1"/>
  <c r="M961"/>
  <c r="M1067"/>
  <c r="K959"/>
  <c r="M959" s="1"/>
  <c r="K795"/>
  <c r="M795" s="1"/>
  <c r="E798"/>
  <c r="AG957"/>
  <c r="AH796"/>
  <c r="AG795"/>
  <c r="AH795" s="1"/>
  <c r="AE969"/>
  <c r="O960"/>
  <c r="P799"/>
  <c r="F799"/>
  <c r="G799" s="1"/>
  <c r="AJ795"/>
  <c r="AD964"/>
  <c r="N964"/>
  <c r="N963" s="1"/>
  <c r="N956"/>
  <c r="L790"/>
  <c r="M783"/>
  <c r="AO1085"/>
  <c r="AO1084" s="1"/>
  <c r="AO787"/>
  <c r="U957"/>
  <c r="V796"/>
  <c r="U795"/>
  <c r="AM957"/>
  <c r="AM795"/>
  <c r="AN796"/>
  <c r="AA967"/>
  <c r="AB967" s="1"/>
  <c r="AB960"/>
  <c r="E782"/>
  <c r="N788"/>
  <c r="N780"/>
  <c r="P781"/>
  <c r="AH961"/>
  <c r="AP967"/>
  <c r="AQ967" s="1"/>
  <c r="AQ960"/>
  <c r="U793"/>
  <c r="V786"/>
  <c r="L792"/>
  <c r="M785"/>
  <c r="X1085"/>
  <c r="Y788"/>
  <c r="AE786"/>
  <c r="AD793"/>
  <c r="U1086"/>
  <c r="V1086" s="1"/>
  <c r="V789"/>
  <c r="V680"/>
  <c r="U679"/>
  <c r="V679" s="1"/>
  <c r="E673"/>
  <c r="E651"/>
  <c r="G1048"/>
  <c r="AI1055"/>
  <c r="AI1063"/>
  <c r="AI1062" s="1"/>
  <c r="M798"/>
  <c r="Y796"/>
  <c r="AI780"/>
  <c r="G903"/>
  <c r="AA1087"/>
  <c r="AB1087" s="1"/>
  <c r="AB790"/>
  <c r="AF1085"/>
  <c r="AP1090"/>
  <c r="AQ1090" s="1"/>
  <c r="AQ793"/>
  <c r="AD788"/>
  <c r="AE781"/>
  <c r="AD780"/>
  <c r="AE780" s="1"/>
  <c r="P683"/>
  <c r="AH680"/>
  <c r="AG679"/>
  <c r="AH679" s="1"/>
  <c r="AF956"/>
  <c r="E961"/>
  <c r="H968"/>
  <c r="E968" s="1"/>
  <c r="AA1085"/>
  <c r="E785"/>
  <c r="H792"/>
  <c r="M784"/>
  <c r="L791"/>
  <c r="AL788"/>
  <c r="AL780"/>
  <c r="AN781"/>
  <c r="T1085"/>
  <c r="T1084" s="1"/>
  <c r="T787"/>
  <c r="O790"/>
  <c r="P783"/>
  <c r="O684"/>
  <c r="P684" s="1"/>
  <c r="P677"/>
  <c r="AN651"/>
  <c r="R680"/>
  <c r="S673"/>
  <c r="R672"/>
  <c r="S672" s="1"/>
  <c r="L681"/>
  <c r="M681" s="1"/>
  <c r="M674"/>
  <c r="AA680"/>
  <c r="AB673"/>
  <c r="AA672"/>
  <c r="AB672" s="1"/>
  <c r="AG791"/>
  <c r="AH784"/>
  <c r="Q788"/>
  <c r="Q780"/>
  <c r="V683"/>
  <c r="R684"/>
  <c r="S684" s="1"/>
  <c r="S677"/>
  <c r="V785"/>
  <c r="U792"/>
  <c r="J782"/>
  <c r="F782"/>
  <c r="I789"/>
  <c r="AN680"/>
  <c r="F678"/>
  <c r="G657"/>
  <c r="AE651"/>
  <c r="P680"/>
  <c r="L1077"/>
  <c r="G656"/>
  <c r="J1081"/>
  <c r="F1081"/>
  <c r="E1080"/>
  <c r="AL1077"/>
  <c r="AN1077" s="1"/>
  <c r="AE1078"/>
  <c r="AD1077"/>
  <c r="AE1077" s="1"/>
  <c r="N1077"/>
  <c r="AJ649"/>
  <c r="I646"/>
  <c r="H646"/>
  <c r="H8" s="1"/>
  <c r="N644"/>
  <c r="I644"/>
  <c r="AD647"/>
  <c r="Q644"/>
  <c r="U646"/>
  <c r="AJ645"/>
  <c r="AI644"/>
  <c r="J1066"/>
  <c r="AE1064"/>
  <c r="K1063"/>
  <c r="K1055"/>
  <c r="M1055" s="1"/>
  <c r="H1068"/>
  <c r="G1013"/>
  <c r="AH1022"/>
  <c r="AF973"/>
  <c r="V1063"/>
  <c r="AK1067"/>
  <c r="M1056"/>
  <c r="AK1057"/>
  <c r="AJ1064"/>
  <c r="AK1064" s="1"/>
  <c r="H1060"/>
  <c r="J976"/>
  <c r="E976"/>
  <c r="G976" s="1"/>
  <c r="R1057"/>
  <c r="S973"/>
  <c r="R971"/>
  <c r="S971" s="1"/>
  <c r="AN1060"/>
  <c r="AM1067"/>
  <c r="AN1067" s="1"/>
  <c r="AA1067"/>
  <c r="AB1067" s="1"/>
  <c r="AB1060"/>
  <c r="R1066"/>
  <c r="S1066" s="1"/>
  <c r="S1059"/>
  <c r="F974"/>
  <c r="AH1020"/>
  <c r="AJ1068"/>
  <c r="AK1068" s="1"/>
  <c r="AK1061"/>
  <c r="P1060"/>
  <c r="O1067"/>
  <c r="P1067" s="1"/>
  <c r="AL1066"/>
  <c r="AN1066" s="1"/>
  <c r="AN1059"/>
  <c r="M1057"/>
  <c r="L1064"/>
  <c r="I1057"/>
  <c r="J973"/>
  <c r="F973"/>
  <c r="AP1066"/>
  <c r="AQ1066" s="1"/>
  <c r="AQ1059"/>
  <c r="E1059"/>
  <c r="G863"/>
  <c r="AJ968"/>
  <c r="AK968" s="1"/>
  <c r="AK961"/>
  <c r="V968"/>
  <c r="V958"/>
  <c r="U965"/>
  <c r="V965" s="1"/>
  <c r="M957"/>
  <c r="L956"/>
  <c r="L964"/>
  <c r="AJ962"/>
  <c r="AK801"/>
  <c r="J858"/>
  <c r="AG969"/>
  <c r="AH969" s="1"/>
  <c r="AH962"/>
  <c r="R792"/>
  <c r="S785"/>
  <c r="I791"/>
  <c r="J784"/>
  <c r="F784"/>
  <c r="AO957"/>
  <c r="AO795"/>
  <c r="I959"/>
  <c r="J798"/>
  <c r="F798"/>
  <c r="G798" s="1"/>
  <c r="F858"/>
  <c r="X965"/>
  <c r="Y965" s="1"/>
  <c r="Y958"/>
  <c r="AI964"/>
  <c r="AI963" s="1"/>
  <c r="AI956"/>
  <c r="AD792"/>
  <c r="AE785"/>
  <c r="U791"/>
  <c r="V784"/>
  <c r="X790"/>
  <c r="Y783"/>
  <c r="F801"/>
  <c r="G801" s="1"/>
  <c r="O964"/>
  <c r="P957"/>
  <c r="AG1086"/>
  <c r="AH1086" s="1"/>
  <c r="AH789"/>
  <c r="F786"/>
  <c r="G786" s="1"/>
  <c r="AM1088"/>
  <c r="AN1088" s="1"/>
  <c r="AN791"/>
  <c r="AM789"/>
  <c r="AN782"/>
  <c r="AM780"/>
  <c r="G690"/>
  <c r="F689"/>
  <c r="G689" s="1"/>
  <c r="Y680"/>
  <c r="G665"/>
  <c r="AJ1059"/>
  <c r="AK975"/>
  <c r="AP958"/>
  <c r="AQ797"/>
  <c r="AP795"/>
  <c r="R958"/>
  <c r="R795"/>
  <c r="S797"/>
  <c r="I957"/>
  <c r="I795"/>
  <c r="J795" s="1"/>
  <c r="F796"/>
  <c r="J796"/>
  <c r="L966"/>
  <c r="AI1085"/>
  <c r="AI1084" s="1"/>
  <c r="AI787"/>
  <c r="R960"/>
  <c r="S799"/>
  <c r="AM965"/>
  <c r="AG1090"/>
  <c r="AH1090" s="1"/>
  <c r="AH793"/>
  <c r="AO791"/>
  <c r="AQ784"/>
  <c r="S782"/>
  <c r="R789"/>
  <c r="L788"/>
  <c r="M781"/>
  <c r="L780"/>
  <c r="AK680"/>
  <c r="J672"/>
  <c r="AF963"/>
  <c r="AK960"/>
  <c r="O1089"/>
  <c r="P1089" s="1"/>
  <c r="P792"/>
  <c r="U1087"/>
  <c r="V1087" s="1"/>
  <c r="V790"/>
  <c r="L1086"/>
  <c r="M1086" s="1"/>
  <c r="M789"/>
  <c r="O793"/>
  <c r="P786"/>
  <c r="AG1089"/>
  <c r="AH1089" s="1"/>
  <c r="AH792"/>
  <c r="P784"/>
  <c r="O791"/>
  <c r="X681"/>
  <c r="Y681" s="1"/>
  <c r="Y674"/>
  <c r="AA685"/>
  <c r="AB685" s="1"/>
  <c r="AB678"/>
  <c r="O685"/>
  <c r="P685" s="1"/>
  <c r="P678"/>
  <c r="AJ780"/>
  <c r="H788"/>
  <c r="E781"/>
  <c r="H780"/>
  <c r="J675"/>
  <c r="AN677"/>
  <c r="AM684"/>
  <c r="AN684" s="1"/>
  <c r="AP680"/>
  <c r="AQ673"/>
  <c r="AP672"/>
  <c r="AQ672" s="1"/>
  <c r="G691"/>
  <c r="L685"/>
  <c r="M685" s="1"/>
  <c r="M678"/>
  <c r="AL683"/>
  <c r="AL672"/>
  <c r="F1078"/>
  <c r="F684"/>
  <c r="G684" s="1"/>
  <c r="G677"/>
  <c r="AG646"/>
  <c r="Q1074"/>
  <c r="O645"/>
  <c r="AD644"/>
  <c r="R647"/>
  <c r="AA644"/>
  <c r="AO11"/>
  <c r="AL646"/>
  <c r="AL8" s="1"/>
  <c r="AP645"/>
  <c r="Z1072" i="6"/>
  <c r="AO1068"/>
  <c r="AF1057"/>
  <c r="AF964"/>
  <c r="AC922"/>
  <c r="AC908"/>
  <c r="Z838"/>
  <c r="AF479"/>
  <c r="AF465"/>
  <c r="AF444"/>
  <c r="AF409"/>
  <c r="AO374"/>
  <c r="AO367"/>
  <c r="AO346"/>
  <c r="AO339"/>
  <c r="AO332"/>
  <c r="AL314"/>
  <c r="AI304"/>
  <c r="AO303"/>
  <c r="AO290"/>
  <c r="AI293"/>
  <c r="AO289"/>
  <c r="AO286"/>
  <c r="AO283"/>
  <c r="AO282"/>
  <c r="AO276"/>
  <c r="AO275"/>
  <c r="AO269"/>
  <c r="AO268"/>
  <c r="AO255"/>
  <c r="AO251"/>
  <c r="AO241"/>
  <c r="AO240"/>
  <c r="AO234"/>
  <c r="AO233"/>
  <c r="AO219"/>
  <c r="Z184"/>
  <c r="AC80"/>
  <c r="AO80"/>
  <c r="W80"/>
  <c r="G615" i="11" l="1"/>
  <c r="Y13"/>
  <c r="U644"/>
  <c r="E1077"/>
  <c r="G1079"/>
  <c r="G1082"/>
  <c r="V1055"/>
  <c r="AK1055"/>
  <c r="AE971"/>
  <c r="AA646"/>
  <c r="AN795"/>
  <c r="G977"/>
  <c r="W644"/>
  <c r="G800"/>
  <c r="G1020"/>
  <c r="M780"/>
  <c r="G974"/>
  <c r="L645"/>
  <c r="P1077"/>
  <c r="G785"/>
  <c r="AA648"/>
  <c r="AA10" s="1"/>
  <c r="O649"/>
  <c r="W9"/>
  <c r="W1074" s="1"/>
  <c r="AQ1055"/>
  <c r="AK1077"/>
  <c r="AQ13"/>
  <c r="O648"/>
  <c r="AP648"/>
  <c r="K644"/>
  <c r="K643" s="1"/>
  <c r="AM645"/>
  <c r="E1056"/>
  <c r="G368"/>
  <c r="G202"/>
  <c r="G55"/>
  <c r="X649"/>
  <c r="G524"/>
  <c r="AN958"/>
  <c r="S795"/>
  <c r="AK795"/>
  <c r="V795"/>
  <c r="H7"/>
  <c r="H1072" s="1"/>
  <c r="AB964"/>
  <c r="O956"/>
  <c r="P956" s="1"/>
  <c r="F1061"/>
  <c r="J793"/>
  <c r="G784"/>
  <c r="P672"/>
  <c r="AN672"/>
  <c r="G797"/>
  <c r="AA1063"/>
  <c r="AB1063" s="1"/>
  <c r="AB1056"/>
  <c r="E780"/>
  <c r="G900"/>
  <c r="G1083"/>
  <c r="G510"/>
  <c r="AO636"/>
  <c r="AQ363"/>
  <c r="G367"/>
  <c r="X645"/>
  <c r="P363"/>
  <c r="S13"/>
  <c r="AE358"/>
  <c r="V13"/>
  <c r="AL9"/>
  <c r="AL1074" s="1"/>
  <c r="G1081"/>
  <c r="AA649"/>
  <c r="V363"/>
  <c r="E237"/>
  <c r="G237" s="1"/>
  <c r="Y363"/>
  <c r="AM636"/>
  <c r="AN636" s="1"/>
  <c r="AN637"/>
  <c r="J360"/>
  <c r="F360"/>
  <c r="G360" s="1"/>
  <c r="AK363"/>
  <c r="R356"/>
  <c r="S356" s="1"/>
  <c r="S357"/>
  <c r="G20"/>
  <c r="J363"/>
  <c r="E639"/>
  <c r="E646" s="1"/>
  <c r="AG356"/>
  <c r="AH356" s="1"/>
  <c r="AH357"/>
  <c r="AG644"/>
  <c r="AH639"/>
  <c r="AB363"/>
  <c r="F638"/>
  <c r="G638" s="1"/>
  <c r="J638"/>
  <c r="AC356"/>
  <c r="AC644"/>
  <c r="AM356"/>
  <c r="AN356" s="1"/>
  <c r="AN357"/>
  <c r="AA356"/>
  <c r="AB356" s="1"/>
  <c r="AB357"/>
  <c r="AA787"/>
  <c r="F642"/>
  <c r="G642" s="1"/>
  <c r="J642"/>
  <c r="H356"/>
  <c r="E357"/>
  <c r="F361"/>
  <c r="G361" s="1"/>
  <c r="J361"/>
  <c r="AJ356"/>
  <c r="AK356" s="1"/>
  <c r="AK357"/>
  <c r="F641"/>
  <c r="G641" s="1"/>
  <c r="J641"/>
  <c r="AQ357"/>
  <c r="AP356"/>
  <c r="AQ356" s="1"/>
  <c r="F362"/>
  <c r="G362" s="1"/>
  <c r="J362"/>
  <c r="G364"/>
  <c r="F363"/>
  <c r="E366"/>
  <c r="E363" s="1"/>
  <c r="AF636"/>
  <c r="S363"/>
  <c r="O356"/>
  <c r="P356" s="1"/>
  <c r="P357"/>
  <c r="AH366"/>
  <c r="G365"/>
  <c r="AD636"/>
  <c r="AE636" s="1"/>
  <c r="AE637"/>
  <c r="AC13"/>
  <c r="AE13" s="1"/>
  <c r="U356"/>
  <c r="V356" s="1"/>
  <c r="V357"/>
  <c r="J13"/>
  <c r="L636"/>
  <c r="M636" s="1"/>
  <c r="M637"/>
  <c r="O636"/>
  <c r="P636" s="1"/>
  <c r="P637"/>
  <c r="AG636"/>
  <c r="AH636" s="1"/>
  <c r="AH637"/>
  <c r="G370"/>
  <c r="AJ636"/>
  <c r="AK636" s="1"/>
  <c r="AK637"/>
  <c r="U636"/>
  <c r="V636" s="1"/>
  <c r="V637"/>
  <c r="V361"/>
  <c r="U648"/>
  <c r="V648" s="1"/>
  <c r="X356"/>
  <c r="Y356" s="1"/>
  <c r="Y357"/>
  <c r="I636"/>
  <c r="F637"/>
  <c r="J637"/>
  <c r="F639"/>
  <c r="G639" s="1"/>
  <c r="J639"/>
  <c r="AF363"/>
  <c r="AE362"/>
  <c r="AD649"/>
  <c r="AE649" s="1"/>
  <c r="F359"/>
  <c r="G359" s="1"/>
  <c r="J359"/>
  <c r="AH13"/>
  <c r="AA636"/>
  <c r="AB636" s="1"/>
  <c r="AB637"/>
  <c r="AQ639"/>
  <c r="AN13"/>
  <c r="AB13"/>
  <c r="I356"/>
  <c r="J357"/>
  <c r="F357"/>
  <c r="E358"/>
  <c r="AQ795"/>
  <c r="AK780"/>
  <c r="X787"/>
  <c r="M1077"/>
  <c r="G1022"/>
  <c r="AO644"/>
  <c r="AP636"/>
  <c r="AQ636" s="1"/>
  <c r="AQ637"/>
  <c r="G369"/>
  <c r="L356"/>
  <c r="M356" s="1"/>
  <c r="M357"/>
  <c r="H636"/>
  <c r="E637"/>
  <c r="E636" s="1"/>
  <c r="AH363"/>
  <c r="F358"/>
  <c r="J358"/>
  <c r="F640"/>
  <c r="G640" s="1"/>
  <c r="J640"/>
  <c r="X636"/>
  <c r="Y636" s="1"/>
  <c r="Y637"/>
  <c r="R636"/>
  <c r="S636" s="1"/>
  <c r="S637"/>
  <c r="G16"/>
  <c r="M360"/>
  <c r="L647"/>
  <c r="M647" s="1"/>
  <c r="P13"/>
  <c r="AQ366"/>
  <c r="AE363"/>
  <c r="G132"/>
  <c r="AD356"/>
  <c r="AE356" s="1"/>
  <c r="AE357"/>
  <c r="F13"/>
  <c r="G14"/>
  <c r="E15"/>
  <c r="G15" s="1"/>
  <c r="G858"/>
  <c r="AF787"/>
  <c r="U1062"/>
  <c r="V1062" s="1"/>
  <c r="AJ679"/>
  <c r="AK679" s="1"/>
  <c r="F1058"/>
  <c r="G1058" s="1"/>
  <c r="G1080"/>
  <c r="AA1064"/>
  <c r="AB1064" s="1"/>
  <c r="AB1057"/>
  <c r="X646"/>
  <c r="X8" s="1"/>
  <c r="AI1075"/>
  <c r="Z1072"/>
  <c r="AA1089"/>
  <c r="AB1089" s="1"/>
  <c r="AB792"/>
  <c r="AL965"/>
  <c r="AL956"/>
  <c r="AA956"/>
  <c r="AB956" s="1"/>
  <c r="AB958"/>
  <c r="AA965"/>
  <c r="U1066"/>
  <c r="V1066" s="1"/>
  <c r="V1059"/>
  <c r="X1086"/>
  <c r="Y1086" s="1"/>
  <c r="Y789"/>
  <c r="G1061"/>
  <c r="R1063"/>
  <c r="S1063" s="1"/>
  <c r="S1056"/>
  <c r="AM1068"/>
  <c r="AN1068" s="1"/>
  <c r="AN1061"/>
  <c r="AA1065"/>
  <c r="AA8" s="1"/>
  <c r="AB1058"/>
  <c r="AB791"/>
  <c r="AA1088"/>
  <c r="AB1088" s="1"/>
  <c r="N1063"/>
  <c r="N1062" s="1"/>
  <c r="N1055"/>
  <c r="AN780"/>
  <c r="AK787"/>
  <c r="AL644"/>
  <c r="AL643" s="1"/>
  <c r="J679"/>
  <c r="H967"/>
  <c r="E960"/>
  <c r="J960"/>
  <c r="AQ961"/>
  <c r="AP968"/>
  <c r="AQ968" s="1"/>
  <c r="AK959"/>
  <c r="AJ966"/>
  <c r="AK966" s="1"/>
  <c r="AA1055"/>
  <c r="Z1065"/>
  <c r="Z1055"/>
  <c r="AB962"/>
  <c r="AA969"/>
  <c r="AB969" s="1"/>
  <c r="AE1061"/>
  <c r="AD1068"/>
  <c r="AE1068" s="1"/>
  <c r="AP649"/>
  <c r="AG649"/>
  <c r="AQ680"/>
  <c r="AP679"/>
  <c r="AQ679" s="1"/>
  <c r="O1088"/>
  <c r="P1088" s="1"/>
  <c r="P791"/>
  <c r="AO1088"/>
  <c r="AQ1088" s="1"/>
  <c r="AQ791"/>
  <c r="AO1076"/>
  <c r="P648"/>
  <c r="AQ648"/>
  <c r="AP10"/>
  <c r="AH646"/>
  <c r="AG8"/>
  <c r="O1090"/>
  <c r="P1090" s="1"/>
  <c r="P793"/>
  <c r="R1086"/>
  <c r="S1086" s="1"/>
  <c r="S789"/>
  <c r="G796"/>
  <c r="F795"/>
  <c r="AP965"/>
  <c r="AQ965" s="1"/>
  <c r="AQ958"/>
  <c r="U1088"/>
  <c r="V1088" s="1"/>
  <c r="V791"/>
  <c r="AO964"/>
  <c r="AQ964" s="1"/>
  <c r="AO956"/>
  <c r="I1064"/>
  <c r="J1057"/>
  <c r="F1057"/>
  <c r="U647"/>
  <c r="I645"/>
  <c r="M645"/>
  <c r="L7"/>
  <c r="V646"/>
  <c r="U8"/>
  <c r="Q643"/>
  <c r="R648"/>
  <c r="O679"/>
  <c r="P679" s="1"/>
  <c r="G678"/>
  <c r="F685"/>
  <c r="G685" s="1"/>
  <c r="G782"/>
  <c r="AG1088"/>
  <c r="AH1088" s="1"/>
  <c r="AH791"/>
  <c r="AB680"/>
  <c r="AA679"/>
  <c r="AB679" s="1"/>
  <c r="L1088"/>
  <c r="M1088" s="1"/>
  <c r="M791"/>
  <c r="AM964"/>
  <c r="AM956"/>
  <c r="AN957"/>
  <c r="P960"/>
  <c r="O967"/>
  <c r="F960"/>
  <c r="AG964"/>
  <c r="AH957"/>
  <c r="AG956"/>
  <c r="AH956" s="1"/>
  <c r="AA1066"/>
  <c r="AB1066" s="1"/>
  <c r="AB1059"/>
  <c r="AG1063"/>
  <c r="AH1056"/>
  <c r="AG1055"/>
  <c r="Q1068"/>
  <c r="S1061"/>
  <c r="Q1055"/>
  <c r="H647"/>
  <c r="H9" s="1"/>
  <c r="E647"/>
  <c r="AN645"/>
  <c r="AM7"/>
  <c r="S780"/>
  <c r="H1087"/>
  <c r="H1073" s="1"/>
  <c r="E790"/>
  <c r="J790"/>
  <c r="I1063"/>
  <c r="J1056"/>
  <c r="F1056"/>
  <c r="I1055"/>
  <c r="I10"/>
  <c r="Z644"/>
  <c r="AB644" s="1"/>
  <c r="L646"/>
  <c r="P649"/>
  <c r="O11"/>
  <c r="AQ647"/>
  <c r="AP9"/>
  <c r="F680"/>
  <c r="F672"/>
  <c r="G673"/>
  <c r="X1088"/>
  <c r="Y1088" s="1"/>
  <c r="Y791"/>
  <c r="O968"/>
  <c r="P968" s="1"/>
  <c r="P961"/>
  <c r="F961"/>
  <c r="G961" s="1"/>
  <c r="AP1085"/>
  <c r="AQ788"/>
  <c r="AP787"/>
  <c r="AQ787" s="1"/>
  <c r="J969"/>
  <c r="AP956"/>
  <c r="W964"/>
  <c r="W963" s="1"/>
  <c r="W956"/>
  <c r="Y956" s="1"/>
  <c r="AH1085"/>
  <c r="AG1084"/>
  <c r="AA1090"/>
  <c r="AB1090" s="1"/>
  <c r="AB793"/>
  <c r="AP966"/>
  <c r="AQ966" s="1"/>
  <c r="AQ959"/>
  <c r="J965"/>
  <c r="O1055"/>
  <c r="AN1063"/>
  <c r="AK1063"/>
  <c r="H11"/>
  <c r="L648"/>
  <c r="AC1085"/>
  <c r="AC1084" s="1"/>
  <c r="AC787"/>
  <c r="O966"/>
  <c r="P966" s="1"/>
  <c r="P959"/>
  <c r="G781"/>
  <c r="F780"/>
  <c r="P780"/>
  <c r="Q964"/>
  <c r="Q6" s="1"/>
  <c r="Q956"/>
  <c r="S957"/>
  <c r="AD1065"/>
  <c r="AE1058"/>
  <c r="AD1055"/>
  <c r="AE1055" s="1"/>
  <c r="X644"/>
  <c r="O646"/>
  <c r="O643" s="1"/>
  <c r="P645"/>
  <c r="O7"/>
  <c r="AG645"/>
  <c r="AG648"/>
  <c r="AE644"/>
  <c r="AD6"/>
  <c r="T644"/>
  <c r="V644" s="1"/>
  <c r="I649"/>
  <c r="G1078"/>
  <c r="F1077"/>
  <c r="G1077" s="1"/>
  <c r="H1085"/>
  <c r="E788"/>
  <c r="H787"/>
  <c r="R967"/>
  <c r="S967" s="1"/>
  <c r="S960"/>
  <c r="R965"/>
  <c r="S958"/>
  <c r="R956"/>
  <c r="X679"/>
  <c r="Y679" s="1"/>
  <c r="R1089"/>
  <c r="S1089" s="1"/>
  <c r="S792"/>
  <c r="M1064"/>
  <c r="L1062"/>
  <c r="J646"/>
  <c r="O647"/>
  <c r="X648"/>
  <c r="AM679"/>
  <c r="AN679" s="1"/>
  <c r="S680"/>
  <c r="R679"/>
  <c r="S679" s="1"/>
  <c r="L1089"/>
  <c r="M792"/>
  <c r="AD965"/>
  <c r="AE965" s="1"/>
  <c r="AE958"/>
  <c r="O1065"/>
  <c r="P1065" s="1"/>
  <c r="P1058"/>
  <c r="AB649"/>
  <c r="L644"/>
  <c r="AJ1087"/>
  <c r="AK1087" s="1"/>
  <c r="AK790"/>
  <c r="AN683"/>
  <c r="R1085"/>
  <c r="S788"/>
  <c r="R787"/>
  <c r="E795"/>
  <c r="E1066"/>
  <c r="S645"/>
  <c r="P644"/>
  <c r="O6"/>
  <c r="AJ648"/>
  <c r="R649"/>
  <c r="AG647"/>
  <c r="H644"/>
  <c r="J644" s="1"/>
  <c r="U645"/>
  <c r="V1085"/>
  <c r="F793"/>
  <c r="AA1086"/>
  <c r="AB1086" s="1"/>
  <c r="AB789"/>
  <c r="AQ957"/>
  <c r="J1065"/>
  <c r="X1063"/>
  <c r="Y1056"/>
  <c r="X1055"/>
  <c r="Y1055" s="1"/>
  <c r="J1068"/>
  <c r="T1075"/>
  <c r="Y645"/>
  <c r="X7"/>
  <c r="AJ644"/>
  <c r="AA647"/>
  <c r="AO646"/>
  <c r="AO8" s="1"/>
  <c r="AL1073"/>
  <c r="S647"/>
  <c r="I964"/>
  <c r="J957"/>
  <c r="F957"/>
  <c r="I956"/>
  <c r="J956" s="1"/>
  <c r="AJ1066"/>
  <c r="AK1066" s="1"/>
  <c r="AK1059"/>
  <c r="X1087"/>
  <c r="Y790"/>
  <c r="AD1089"/>
  <c r="AE1089" s="1"/>
  <c r="AE792"/>
  <c r="I966"/>
  <c r="F959"/>
  <c r="J959"/>
  <c r="AJ969"/>
  <c r="AK969" s="1"/>
  <c r="AK962"/>
  <c r="M964"/>
  <c r="L963"/>
  <c r="H1067"/>
  <c r="E1060"/>
  <c r="G1060" s="1"/>
  <c r="H1055"/>
  <c r="J1060"/>
  <c r="K1062"/>
  <c r="M1063"/>
  <c r="AP644"/>
  <c r="U649"/>
  <c r="AI643"/>
  <c r="AI6"/>
  <c r="AK645"/>
  <c r="Y649"/>
  <c r="X11"/>
  <c r="AE647"/>
  <c r="X647"/>
  <c r="AB646"/>
  <c r="N643"/>
  <c r="U1089"/>
  <c r="V1089" s="1"/>
  <c r="V792"/>
  <c r="Q1085"/>
  <c r="Q1084" s="1"/>
  <c r="Q787"/>
  <c r="O1087"/>
  <c r="P1087" s="1"/>
  <c r="P790"/>
  <c r="H1089"/>
  <c r="E792"/>
  <c r="J792"/>
  <c r="E680"/>
  <c r="E679" s="1"/>
  <c r="E672"/>
  <c r="N1085"/>
  <c r="N787"/>
  <c r="P788"/>
  <c r="AM1065"/>
  <c r="AN1065" s="1"/>
  <c r="AN1058"/>
  <c r="AB648"/>
  <c r="Y646"/>
  <c r="AE680"/>
  <c r="AD679"/>
  <c r="AE679" s="1"/>
  <c r="X1089"/>
  <c r="Y1089" s="1"/>
  <c r="Y792"/>
  <c r="W1087"/>
  <c r="W1084" s="1"/>
  <c r="W8"/>
  <c r="W787"/>
  <c r="Y787" s="1"/>
  <c r="X968"/>
  <c r="Y968" s="1"/>
  <c r="Y961"/>
  <c r="AK964"/>
  <c r="AM967"/>
  <c r="AN967" s="1"/>
  <c r="AN960"/>
  <c r="L1066"/>
  <c r="M1059"/>
  <c r="F1059"/>
  <c r="G1059" s="1"/>
  <c r="F971"/>
  <c r="G972"/>
  <c r="AK647"/>
  <c r="AA645"/>
  <c r="AJ646"/>
  <c r="AN649"/>
  <c r="AM646"/>
  <c r="AM643" s="1"/>
  <c r="AN648"/>
  <c r="AM10"/>
  <c r="N1074"/>
  <c r="AK1085"/>
  <c r="G651"/>
  <c r="F681"/>
  <c r="G681" s="1"/>
  <c r="G674"/>
  <c r="AP1089"/>
  <c r="AQ1089" s="1"/>
  <c r="AQ792"/>
  <c r="K1090"/>
  <c r="K1084" s="1"/>
  <c r="M793"/>
  <c r="E793"/>
  <c r="K787"/>
  <c r="F682"/>
  <c r="G682" s="1"/>
  <c r="G675"/>
  <c r="F962"/>
  <c r="G962" s="1"/>
  <c r="H963"/>
  <c r="E791"/>
  <c r="AP963"/>
  <c r="AH787"/>
  <c r="AM1055"/>
  <c r="AN1055" s="1"/>
  <c r="AD648"/>
  <c r="AD967"/>
  <c r="AE967" s="1"/>
  <c r="AE960"/>
  <c r="I1085"/>
  <c r="F788"/>
  <c r="I787"/>
  <c r="J788"/>
  <c r="O1086"/>
  <c r="P789"/>
  <c r="O787"/>
  <c r="K11"/>
  <c r="L1085"/>
  <c r="M788"/>
  <c r="L787"/>
  <c r="AM1086"/>
  <c r="AN789"/>
  <c r="AM787"/>
  <c r="P964"/>
  <c r="I1088"/>
  <c r="J791"/>
  <c r="F791"/>
  <c r="R1064"/>
  <c r="S1057"/>
  <c r="R1055"/>
  <c r="AF1057"/>
  <c r="AH973"/>
  <c r="AF971"/>
  <c r="AH971" s="1"/>
  <c r="E973"/>
  <c r="E971" s="1"/>
  <c r="AK649"/>
  <c r="AD646"/>
  <c r="AM647"/>
  <c r="I1086"/>
  <c r="F789"/>
  <c r="G789" s="1"/>
  <c r="J789"/>
  <c r="AL1085"/>
  <c r="AL787"/>
  <c r="AN788"/>
  <c r="AD1085"/>
  <c r="AE788"/>
  <c r="AD787"/>
  <c r="AD1090"/>
  <c r="AE1090" s="1"/>
  <c r="AE793"/>
  <c r="Y1085"/>
  <c r="U1090"/>
  <c r="V1090" s="1"/>
  <c r="V793"/>
  <c r="E957"/>
  <c r="U964"/>
  <c r="U6" s="1"/>
  <c r="V957"/>
  <c r="U956"/>
  <c r="V956" s="1"/>
  <c r="L1087"/>
  <c r="M790"/>
  <c r="K966"/>
  <c r="K956"/>
  <c r="M956" s="1"/>
  <c r="E959"/>
  <c r="F1067"/>
  <c r="AO9"/>
  <c r="AP646"/>
  <c r="Z1085"/>
  <c r="Z1084" s="1"/>
  <c r="Z787"/>
  <c r="L679"/>
  <c r="M679" s="1"/>
  <c r="AM1090"/>
  <c r="AN1090" s="1"/>
  <c r="AN793"/>
  <c r="AJ956"/>
  <c r="AK956" s="1"/>
  <c r="N1073"/>
  <c r="AM6"/>
  <c r="AC645"/>
  <c r="W643"/>
  <c r="AF644"/>
  <c r="E648"/>
  <c r="H648"/>
  <c r="J968"/>
  <c r="U787"/>
  <c r="V787" s="1"/>
  <c r="AF1087"/>
  <c r="AH1087" s="1"/>
  <c r="AH790"/>
  <c r="J1090"/>
  <c r="E1088"/>
  <c r="AJ965"/>
  <c r="AK965" s="1"/>
  <c r="AK958"/>
  <c r="F958"/>
  <c r="G958" s="1"/>
  <c r="AC964"/>
  <c r="AC963" s="1"/>
  <c r="AC956"/>
  <c r="AE956" s="1"/>
  <c r="AJ1062"/>
  <c r="AK1062" s="1"/>
  <c r="E649"/>
  <c r="R644"/>
  <c r="AD645"/>
  <c r="I647"/>
  <c r="M649"/>
  <c r="L11"/>
  <c r="R646"/>
  <c r="J780"/>
  <c r="AO521" i="6"/>
  <c r="AO331"/>
  <c r="AA6" i="11" l="1"/>
  <c r="AJ9"/>
  <c r="K6"/>
  <c r="J356"/>
  <c r="S1055"/>
  <c r="P1055"/>
  <c r="AA643"/>
  <c r="F1068"/>
  <c r="G960"/>
  <c r="AN956"/>
  <c r="P787"/>
  <c r="G780"/>
  <c r="G791"/>
  <c r="E356"/>
  <c r="G366"/>
  <c r="F644"/>
  <c r="I643"/>
  <c r="J636"/>
  <c r="U10"/>
  <c r="G358"/>
  <c r="F356"/>
  <c r="G357"/>
  <c r="E13"/>
  <c r="G13" s="1"/>
  <c r="J787"/>
  <c r="G363"/>
  <c r="W6"/>
  <c r="W5" s="1"/>
  <c r="AB787"/>
  <c r="G790"/>
  <c r="O963"/>
  <c r="P963" s="1"/>
  <c r="O1062"/>
  <c r="P1062" s="1"/>
  <c r="AM11"/>
  <c r="AM1076" s="1"/>
  <c r="AN1076" s="1"/>
  <c r="AA11"/>
  <c r="AA1076" s="1"/>
  <c r="AB1076" s="1"/>
  <c r="S956"/>
  <c r="F636"/>
  <c r="G636" s="1"/>
  <c r="G637"/>
  <c r="P1063"/>
  <c r="AN644"/>
  <c r="H10"/>
  <c r="J10" s="1"/>
  <c r="AJ11"/>
  <c r="AK11" s="1"/>
  <c r="AL6"/>
  <c r="AN6" s="1"/>
  <c r="F1090"/>
  <c r="AE787"/>
  <c r="AJ1084"/>
  <c r="AK1084" s="1"/>
  <c r="N6"/>
  <c r="P6" s="1"/>
  <c r="R9"/>
  <c r="R1074" s="1"/>
  <c r="S1074" s="1"/>
  <c r="U643"/>
  <c r="P643"/>
  <c r="AB1065"/>
  <c r="E967"/>
  <c r="J967"/>
  <c r="AB965"/>
  <c r="AA963"/>
  <c r="AB963" s="1"/>
  <c r="AL963"/>
  <c r="AL7"/>
  <c r="AN7" s="1"/>
  <c r="AB1055"/>
  <c r="AN965"/>
  <c r="AD11"/>
  <c r="AD1076" s="1"/>
  <c r="AE1076" s="1"/>
  <c r="X1084"/>
  <c r="Y1084" s="1"/>
  <c r="AF1084"/>
  <c r="AH1084" s="1"/>
  <c r="AN643"/>
  <c r="AA1084"/>
  <c r="AB1084" s="1"/>
  <c r="S787"/>
  <c r="G792"/>
  <c r="AP7"/>
  <c r="AP1072" s="1"/>
  <c r="AQ956"/>
  <c r="AA1062"/>
  <c r="E1065"/>
  <c r="Z1062"/>
  <c r="Z8"/>
  <c r="E1063"/>
  <c r="E956"/>
  <c r="Y964"/>
  <c r="F969"/>
  <c r="G969" s="1"/>
  <c r="E965"/>
  <c r="Q1071"/>
  <c r="U1071"/>
  <c r="M1087"/>
  <c r="F1087"/>
  <c r="AN1086"/>
  <c r="AM1084"/>
  <c r="AO1074"/>
  <c r="K8"/>
  <c r="K963"/>
  <c r="M963" s="1"/>
  <c r="E966"/>
  <c r="AL1084"/>
  <c r="AN1085"/>
  <c r="AN647"/>
  <c r="AM9"/>
  <c r="M787"/>
  <c r="F787"/>
  <c r="G788"/>
  <c r="AM1075"/>
  <c r="AN1075" s="1"/>
  <c r="AN10"/>
  <c r="AJ963"/>
  <c r="AK963" s="1"/>
  <c r="X963"/>
  <c r="Y963" s="1"/>
  <c r="AA1073"/>
  <c r="AB8"/>
  <c r="AD9"/>
  <c r="AJ7"/>
  <c r="E1067"/>
  <c r="G1067" s="1"/>
  <c r="H1062"/>
  <c r="J1067"/>
  <c r="J966"/>
  <c r="F966"/>
  <c r="G966" s="1"/>
  <c r="Y1087"/>
  <c r="G957"/>
  <c r="F956"/>
  <c r="G956" s="1"/>
  <c r="AO1073"/>
  <c r="G793"/>
  <c r="S649"/>
  <c r="R11"/>
  <c r="O1071"/>
  <c r="P647"/>
  <c r="O9"/>
  <c r="S965"/>
  <c r="R963"/>
  <c r="E787"/>
  <c r="J649"/>
  <c r="I11"/>
  <c r="AG7"/>
  <c r="AG643"/>
  <c r="F965"/>
  <c r="Z643"/>
  <c r="AB643" s="1"/>
  <c r="Z6"/>
  <c r="AB6" s="1"/>
  <c r="G1056"/>
  <c r="F1055"/>
  <c r="AH1063"/>
  <c r="AG1062"/>
  <c r="L1072"/>
  <c r="M1072" s="1"/>
  <c r="M7"/>
  <c r="V647"/>
  <c r="U9"/>
  <c r="G795"/>
  <c r="AG1073"/>
  <c r="AH8"/>
  <c r="E964"/>
  <c r="F646"/>
  <c r="G646" s="1"/>
  <c r="AF1064"/>
  <c r="AH1057"/>
  <c r="AF1055"/>
  <c r="E1057"/>
  <c r="E1055" s="1"/>
  <c r="L1076"/>
  <c r="M11"/>
  <c r="AE645"/>
  <c r="AD7"/>
  <c r="AM1071"/>
  <c r="S646"/>
  <c r="R8"/>
  <c r="R643"/>
  <c r="S643" s="1"/>
  <c r="S644"/>
  <c r="R6"/>
  <c r="AF6"/>
  <c r="AH644"/>
  <c r="AQ646"/>
  <c r="AP8"/>
  <c r="AE1085"/>
  <c r="AD1084"/>
  <c r="AE1084" s="1"/>
  <c r="AN787"/>
  <c r="AO645"/>
  <c r="P1086"/>
  <c r="O1084"/>
  <c r="J1085"/>
  <c r="I1084"/>
  <c r="F1085"/>
  <c r="AE648"/>
  <c r="AD10"/>
  <c r="M1090"/>
  <c r="E1090"/>
  <c r="AK646"/>
  <c r="AJ8"/>
  <c r="M1066"/>
  <c r="F1066"/>
  <c r="G1066" s="1"/>
  <c r="X1073"/>
  <c r="Y8"/>
  <c r="F649"/>
  <c r="G649" s="1"/>
  <c r="V649"/>
  <c r="U11"/>
  <c r="G973"/>
  <c r="AB647"/>
  <c r="AA9"/>
  <c r="H643"/>
  <c r="J643" s="1"/>
  <c r="H6"/>
  <c r="R1084"/>
  <c r="S1084" s="1"/>
  <c r="S1085"/>
  <c r="M644"/>
  <c r="L643"/>
  <c r="M643" s="1"/>
  <c r="L6"/>
  <c r="M1089"/>
  <c r="F1089"/>
  <c r="I8"/>
  <c r="M1062"/>
  <c r="E1085"/>
  <c r="H1084"/>
  <c r="AD1071"/>
  <c r="AH648"/>
  <c r="AG10"/>
  <c r="O1072"/>
  <c r="P1072" s="1"/>
  <c r="P7"/>
  <c r="Q963"/>
  <c r="S964"/>
  <c r="M648"/>
  <c r="L10"/>
  <c r="AM1062"/>
  <c r="AN1062" s="1"/>
  <c r="O1076"/>
  <c r="P1076" s="1"/>
  <c r="P11"/>
  <c r="I1075"/>
  <c r="Q11"/>
  <c r="Q5" s="1"/>
  <c r="Q1062"/>
  <c r="S1068"/>
  <c r="AH964"/>
  <c r="AG963"/>
  <c r="AH963" s="1"/>
  <c r="AG6"/>
  <c r="AD963"/>
  <c r="AE963" s="1"/>
  <c r="AM963"/>
  <c r="AN963" s="1"/>
  <c r="AN964"/>
  <c r="F645"/>
  <c r="J1064"/>
  <c r="F1064"/>
  <c r="AF1073"/>
  <c r="AC7"/>
  <c r="AC643"/>
  <c r="F648"/>
  <c r="G648" s="1"/>
  <c r="V964"/>
  <c r="U963"/>
  <c r="V963" s="1"/>
  <c r="AE646"/>
  <c r="AD8"/>
  <c r="S1064"/>
  <c r="R1062"/>
  <c r="S1062" s="1"/>
  <c r="J1088"/>
  <c r="F1088"/>
  <c r="G1088" s="1"/>
  <c r="M1085"/>
  <c r="L1084"/>
  <c r="M1084" s="1"/>
  <c r="K1076"/>
  <c r="F968"/>
  <c r="G968" s="1"/>
  <c r="AN646"/>
  <c r="AM8"/>
  <c r="AB645"/>
  <c r="AA7"/>
  <c r="G971"/>
  <c r="E1089"/>
  <c r="J1089"/>
  <c r="X1076"/>
  <c r="Y1076" s="1"/>
  <c r="Y11"/>
  <c r="AI1071"/>
  <c r="AI1070" s="1"/>
  <c r="AI5"/>
  <c r="AQ644"/>
  <c r="AP643"/>
  <c r="AP6"/>
  <c r="J964"/>
  <c r="F964"/>
  <c r="I963"/>
  <c r="J963" s="1"/>
  <c r="AC6"/>
  <c r="Y1063"/>
  <c r="X1062"/>
  <c r="Y1062" s="1"/>
  <c r="U1084"/>
  <c r="V1084" s="1"/>
  <c r="E644"/>
  <c r="AH647"/>
  <c r="AG9"/>
  <c r="Y648"/>
  <c r="X10"/>
  <c r="I6"/>
  <c r="AD643"/>
  <c r="Y644"/>
  <c r="X643"/>
  <c r="Y643" s="1"/>
  <c r="X6"/>
  <c r="AE1065"/>
  <c r="AD1062"/>
  <c r="AE1062" s="1"/>
  <c r="L9"/>
  <c r="H1076"/>
  <c r="G672"/>
  <c r="J648"/>
  <c r="F1063"/>
  <c r="J1063"/>
  <c r="I1062"/>
  <c r="J1062" s="1"/>
  <c r="E1087"/>
  <c r="J1087"/>
  <c r="H1074"/>
  <c r="AH1055"/>
  <c r="AE964"/>
  <c r="U1073"/>
  <c r="V1073" s="1"/>
  <c r="V8"/>
  <c r="K1071"/>
  <c r="E1068"/>
  <c r="AP1075"/>
  <c r="AQ1075" s="1"/>
  <c r="AQ10"/>
  <c r="O10"/>
  <c r="AF645"/>
  <c r="AQ649"/>
  <c r="AP11"/>
  <c r="J647"/>
  <c r="I9"/>
  <c r="J1086"/>
  <c r="F1086"/>
  <c r="G1086" s="1"/>
  <c r="AJ1074"/>
  <c r="AK1074" s="1"/>
  <c r="AK9"/>
  <c r="W1073"/>
  <c r="AA1075"/>
  <c r="AB1075" s="1"/>
  <c r="AB10"/>
  <c r="N1084"/>
  <c r="P1085"/>
  <c r="AB1085"/>
  <c r="Y647"/>
  <c r="X9"/>
  <c r="G959"/>
  <c r="M966"/>
  <c r="AK644"/>
  <c r="AJ643"/>
  <c r="AK643" s="1"/>
  <c r="AJ6"/>
  <c r="X1072"/>
  <c r="Y1072" s="1"/>
  <c r="Y7"/>
  <c r="F1065"/>
  <c r="V645"/>
  <c r="U7"/>
  <c r="AK648"/>
  <c r="AJ10"/>
  <c r="R7"/>
  <c r="T643"/>
  <c r="T6"/>
  <c r="V6" s="1"/>
  <c r="AA1071"/>
  <c r="P646"/>
  <c r="O8"/>
  <c r="AQ1085"/>
  <c r="AP1084"/>
  <c r="AQ1084" s="1"/>
  <c r="G680"/>
  <c r="F679"/>
  <c r="G679" s="1"/>
  <c r="AP1074"/>
  <c r="AQ9"/>
  <c r="M646"/>
  <c r="L8"/>
  <c r="J1055"/>
  <c r="AM1072"/>
  <c r="P967"/>
  <c r="F967"/>
  <c r="G967" s="1"/>
  <c r="S648"/>
  <c r="R10"/>
  <c r="J645"/>
  <c r="I7"/>
  <c r="AO963"/>
  <c r="AQ963" s="1"/>
  <c r="AO6"/>
  <c r="AH649"/>
  <c r="AG11"/>
  <c r="F647"/>
  <c r="G647" s="1"/>
  <c r="T929" i="6"/>
  <c r="T928"/>
  <c r="AQ981"/>
  <c r="AN981"/>
  <c r="AK981"/>
  <c r="AH981"/>
  <c r="AE981"/>
  <c r="AB981"/>
  <c r="Y981"/>
  <c r="V981"/>
  <c r="S981"/>
  <c r="P981"/>
  <c r="M981"/>
  <c r="J981"/>
  <c r="F981"/>
  <c r="G981" s="1"/>
  <c r="E981"/>
  <c r="AQ980"/>
  <c r="AN980"/>
  <c r="AK980"/>
  <c r="AH980"/>
  <c r="AE980"/>
  <c r="AB980"/>
  <c r="Y980"/>
  <c r="V980"/>
  <c r="S980"/>
  <c r="P980"/>
  <c r="M980"/>
  <c r="J980"/>
  <c r="F980"/>
  <c r="G980" s="1"/>
  <c r="E980"/>
  <c r="AQ979"/>
  <c r="AN979"/>
  <c r="AK979"/>
  <c r="AH979"/>
  <c r="AE979"/>
  <c r="AB979"/>
  <c r="Y979"/>
  <c r="V979"/>
  <c r="S979"/>
  <c r="P979"/>
  <c r="M979"/>
  <c r="J979"/>
  <c r="F979"/>
  <c r="G979" s="1"/>
  <c r="E979"/>
  <c r="AQ978"/>
  <c r="AN978"/>
  <c r="AK978"/>
  <c r="AH978"/>
  <c r="AE978"/>
  <c r="AB978"/>
  <c r="Y978"/>
  <c r="V978"/>
  <c r="S978"/>
  <c r="P978"/>
  <c r="M978"/>
  <c r="J978"/>
  <c r="F978"/>
  <c r="E978"/>
  <c r="AQ977"/>
  <c r="AN977"/>
  <c r="AK977"/>
  <c r="AH977"/>
  <c r="AE977"/>
  <c r="AB977"/>
  <c r="Y977"/>
  <c r="V977"/>
  <c r="S977"/>
  <c r="P977"/>
  <c r="M977"/>
  <c r="J977"/>
  <c r="F977"/>
  <c r="G977" s="1"/>
  <c r="E977"/>
  <c r="AQ976"/>
  <c r="AN976"/>
  <c r="AK976"/>
  <c r="AH976"/>
  <c r="AE976"/>
  <c r="AB976"/>
  <c r="Y976"/>
  <c r="V976"/>
  <c r="S976"/>
  <c r="P976"/>
  <c r="M976"/>
  <c r="J976"/>
  <c r="F976"/>
  <c r="G976" s="1"/>
  <c r="E976"/>
  <c r="AP975"/>
  <c r="AO975"/>
  <c r="AM975"/>
  <c r="AN975" s="1"/>
  <c r="AL975"/>
  <c r="AJ975"/>
  <c r="AI975"/>
  <c r="AH975"/>
  <c r="AG975"/>
  <c r="AF975"/>
  <c r="AD975"/>
  <c r="AC975"/>
  <c r="AA975"/>
  <c r="AB975" s="1"/>
  <c r="Z975"/>
  <c r="X975"/>
  <c r="W975"/>
  <c r="U975"/>
  <c r="T975"/>
  <c r="V975" s="1"/>
  <c r="R975"/>
  <c r="Q975"/>
  <c r="O975"/>
  <c r="N975"/>
  <c r="L975"/>
  <c r="M975" s="1"/>
  <c r="K975"/>
  <c r="I975"/>
  <c r="J975" s="1"/>
  <c r="H975"/>
  <c r="Z894"/>
  <c r="Z893"/>
  <c r="Z866"/>
  <c r="W866"/>
  <c r="R863"/>
  <c r="AJ1076" i="11" l="1"/>
  <c r="AK1076" s="1"/>
  <c r="K5"/>
  <c r="G1068"/>
  <c r="G1057"/>
  <c r="W1071"/>
  <c r="G356"/>
  <c r="S9"/>
  <c r="AD5"/>
  <c r="E1074"/>
  <c r="G1090"/>
  <c r="AM5"/>
  <c r="U5"/>
  <c r="AN11"/>
  <c r="N5"/>
  <c r="N1071"/>
  <c r="N1070" s="1"/>
  <c r="AA5"/>
  <c r="AL1071"/>
  <c r="AN1071" s="1"/>
  <c r="AB11"/>
  <c r="G644"/>
  <c r="V10"/>
  <c r="U1075"/>
  <c r="V1075" s="1"/>
  <c r="V643"/>
  <c r="AQ1074"/>
  <c r="AF7"/>
  <c r="AF5" s="1"/>
  <c r="AL5"/>
  <c r="G965"/>
  <c r="H1075"/>
  <c r="E1075" s="1"/>
  <c r="E963"/>
  <c r="G1065"/>
  <c r="G787"/>
  <c r="AB1062"/>
  <c r="AL1072"/>
  <c r="AN1084"/>
  <c r="Z1073"/>
  <c r="AB1073" s="1"/>
  <c r="AE11"/>
  <c r="R1072"/>
  <c r="S1072" s="1"/>
  <c r="S7"/>
  <c r="AP1076"/>
  <c r="AQ1076" s="1"/>
  <c r="AQ11"/>
  <c r="AC1072"/>
  <c r="U1076"/>
  <c r="V1076" s="1"/>
  <c r="V11"/>
  <c r="J1084"/>
  <c r="U1074"/>
  <c r="V1074" s="1"/>
  <c r="V9"/>
  <c r="I1072"/>
  <c r="J7"/>
  <c r="AJ1075"/>
  <c r="AK1075" s="1"/>
  <c r="AK10"/>
  <c r="AJ1071"/>
  <c r="AJ5"/>
  <c r="AK5" s="1"/>
  <c r="AK6"/>
  <c r="X1071"/>
  <c r="Y6"/>
  <c r="X5"/>
  <c r="Y5" s="1"/>
  <c r="AE643"/>
  <c r="AG1074"/>
  <c r="AH1074" s="1"/>
  <c r="AH9"/>
  <c r="AC1071"/>
  <c r="AC5"/>
  <c r="AP1071"/>
  <c r="AQ6"/>
  <c r="AP5"/>
  <c r="AA1072"/>
  <c r="AB1072" s="1"/>
  <c r="AB7"/>
  <c r="AD1073"/>
  <c r="AE1073" s="1"/>
  <c r="AE8"/>
  <c r="L1075"/>
  <c r="M1075" s="1"/>
  <c r="M10"/>
  <c r="E1084"/>
  <c r="G1089"/>
  <c r="AA1074"/>
  <c r="AB1074" s="1"/>
  <c r="AB9"/>
  <c r="AJ1073"/>
  <c r="AK1073" s="1"/>
  <c r="AK8"/>
  <c r="AD1075"/>
  <c r="AE1075" s="1"/>
  <c r="AE10"/>
  <c r="AF1071"/>
  <c r="AD1072"/>
  <c r="AE7"/>
  <c r="M1076"/>
  <c r="AF1062"/>
  <c r="AH1062" s="1"/>
  <c r="AH1064"/>
  <c r="E1064"/>
  <c r="E1062" s="1"/>
  <c r="Z1071"/>
  <c r="Z5"/>
  <c r="AG1072"/>
  <c r="O1074"/>
  <c r="P1074" s="1"/>
  <c r="P9"/>
  <c r="AD1074"/>
  <c r="AE1074" s="1"/>
  <c r="AE9"/>
  <c r="AO1071"/>
  <c r="O1073"/>
  <c r="P1073" s="1"/>
  <c r="P8"/>
  <c r="X1074"/>
  <c r="Y1074" s="1"/>
  <c r="Y9"/>
  <c r="I1071"/>
  <c r="J6"/>
  <c r="I5"/>
  <c r="G964"/>
  <c r="F963"/>
  <c r="F643"/>
  <c r="AG1075"/>
  <c r="AH1075" s="1"/>
  <c r="AH10"/>
  <c r="AE6"/>
  <c r="L1071"/>
  <c r="L5"/>
  <c r="M5" s="1"/>
  <c r="M6"/>
  <c r="Y1073"/>
  <c r="P1084"/>
  <c r="AO7"/>
  <c r="AO643"/>
  <c r="AQ643" s="1"/>
  <c r="AQ645"/>
  <c r="AP1073"/>
  <c r="AQ1073" s="1"/>
  <c r="AQ8"/>
  <c r="AF643"/>
  <c r="R1073"/>
  <c r="S1073" s="1"/>
  <c r="S8"/>
  <c r="W1070"/>
  <c r="AH1073"/>
  <c r="AH645"/>
  <c r="S963"/>
  <c r="P1071"/>
  <c r="AM1074"/>
  <c r="AN1074" s="1"/>
  <c r="AN9"/>
  <c r="G1087"/>
  <c r="AG1076"/>
  <c r="AH1076" s="1"/>
  <c r="AH11"/>
  <c r="O1075"/>
  <c r="P1075" s="1"/>
  <c r="P10"/>
  <c r="F1062"/>
  <c r="G1063"/>
  <c r="R1075"/>
  <c r="S1075" s="1"/>
  <c r="S10"/>
  <c r="L1073"/>
  <c r="M8"/>
  <c r="U1072"/>
  <c r="V1072" s="1"/>
  <c r="V7"/>
  <c r="E645"/>
  <c r="G645" s="1"/>
  <c r="L1074"/>
  <c r="M1074" s="1"/>
  <c r="M9"/>
  <c r="X1075"/>
  <c r="Y1075" s="1"/>
  <c r="Y10"/>
  <c r="AM1073"/>
  <c r="AN1073" s="1"/>
  <c r="AN8"/>
  <c r="AG1071"/>
  <c r="AH6"/>
  <c r="AG5"/>
  <c r="H1071"/>
  <c r="H5"/>
  <c r="G1085"/>
  <c r="F1084"/>
  <c r="R1071"/>
  <c r="S6"/>
  <c r="R5"/>
  <c r="S5" s="1"/>
  <c r="G1055"/>
  <c r="I1076"/>
  <c r="J11"/>
  <c r="O5"/>
  <c r="R1076"/>
  <c r="S11"/>
  <c r="T1071"/>
  <c r="T1070" s="1"/>
  <c r="T5"/>
  <c r="I1074"/>
  <c r="J9"/>
  <c r="G9"/>
  <c r="Q1076"/>
  <c r="E1076" s="1"/>
  <c r="I1073"/>
  <c r="J8"/>
  <c r="AH643"/>
  <c r="AJ1072"/>
  <c r="AK1072" s="1"/>
  <c r="AK7"/>
  <c r="K1073"/>
  <c r="AE975" i="6"/>
  <c r="G978"/>
  <c r="P975"/>
  <c r="AK975"/>
  <c r="AQ975"/>
  <c r="Y975"/>
  <c r="F975"/>
  <c r="E975"/>
  <c r="G975" s="1"/>
  <c r="S975"/>
  <c r="AN5" i="11" l="1"/>
  <c r="V5"/>
  <c r="AB5"/>
  <c r="J1075"/>
  <c r="G7"/>
  <c r="G1064"/>
  <c r="AH7"/>
  <c r="AF1072"/>
  <c r="AF1070" s="1"/>
  <c r="AE5"/>
  <c r="P5"/>
  <c r="E1073"/>
  <c r="G11"/>
  <c r="AA1070"/>
  <c r="AL1070"/>
  <c r="G10"/>
  <c r="U1070"/>
  <c r="V1070" s="1"/>
  <c r="AH5"/>
  <c r="Z1070"/>
  <c r="V1071"/>
  <c r="AB1071"/>
  <c r="G963"/>
  <c r="AC1070"/>
  <c r="AN1072"/>
  <c r="E643"/>
  <c r="G643" s="1"/>
  <c r="AM1070"/>
  <c r="AD1070"/>
  <c r="AE1070" s="1"/>
  <c r="AE1072"/>
  <c r="AE1071"/>
  <c r="K1070"/>
  <c r="M1073"/>
  <c r="G8"/>
  <c r="F1071"/>
  <c r="J1071"/>
  <c r="I1070"/>
  <c r="Q1070"/>
  <c r="S1071"/>
  <c r="R1070"/>
  <c r="M1071"/>
  <c r="L1070"/>
  <c r="J5"/>
  <c r="AO5"/>
  <c r="AQ5" s="1"/>
  <c r="G6"/>
  <c r="AK1071"/>
  <c r="AJ1070"/>
  <c r="AK1070" s="1"/>
  <c r="S1076"/>
  <c r="F1073"/>
  <c r="J1073"/>
  <c r="J1076"/>
  <c r="F1076"/>
  <c r="G1076" s="1"/>
  <c r="G1084"/>
  <c r="G1062"/>
  <c r="O1070"/>
  <c r="P1070" s="1"/>
  <c r="Y1071"/>
  <c r="X1070"/>
  <c r="Y1070" s="1"/>
  <c r="J1072"/>
  <c r="F1072"/>
  <c r="J1074"/>
  <c r="F1074"/>
  <c r="G1074" s="1"/>
  <c r="H1070"/>
  <c r="E1071"/>
  <c r="AH1071"/>
  <c r="AG1070"/>
  <c r="AO1072"/>
  <c r="AQ1072" s="1"/>
  <c r="AQ7"/>
  <c r="AQ1071"/>
  <c r="AP1070"/>
  <c r="F1075"/>
  <c r="G1075" s="1"/>
  <c r="AP552" i="6"/>
  <c r="AO552"/>
  <c r="AP551"/>
  <c r="AO551"/>
  <c r="AP550"/>
  <c r="AO550"/>
  <c r="AP549"/>
  <c r="AO549"/>
  <c r="AP548"/>
  <c r="AO548"/>
  <c r="AP547"/>
  <c r="AO547"/>
  <c r="AM552"/>
  <c r="AL552"/>
  <c r="AM551"/>
  <c r="AL551"/>
  <c r="AM550"/>
  <c r="AL550"/>
  <c r="AM549"/>
  <c r="AL549"/>
  <c r="AM548"/>
  <c r="AL548"/>
  <c r="AM547"/>
  <c r="AL547"/>
  <c r="AJ552"/>
  <c r="AI552"/>
  <c r="AJ551"/>
  <c r="AI551"/>
  <c r="AJ550"/>
  <c r="AI550"/>
  <c r="AJ549"/>
  <c r="AI549"/>
  <c r="AJ548"/>
  <c r="AI548"/>
  <c r="AJ547"/>
  <c r="AI547"/>
  <c r="AG552"/>
  <c r="AF552"/>
  <c r="AG551"/>
  <c r="AF551"/>
  <c r="AG550"/>
  <c r="AF550"/>
  <c r="AG549"/>
  <c r="AF549"/>
  <c r="AG548"/>
  <c r="AF548"/>
  <c r="AG547"/>
  <c r="AF547"/>
  <c r="AD552"/>
  <c r="AC552"/>
  <c r="AD551"/>
  <c r="AC551"/>
  <c r="AD550"/>
  <c r="AC550"/>
  <c r="AD549"/>
  <c r="AC549"/>
  <c r="AD548"/>
  <c r="AC548"/>
  <c r="AD547"/>
  <c r="AC547"/>
  <c r="AA552"/>
  <c r="Z552"/>
  <c r="AA551"/>
  <c r="Z551"/>
  <c r="AA550"/>
  <c r="Z550"/>
  <c r="AA549"/>
  <c r="Z549"/>
  <c r="AA548"/>
  <c r="Z548"/>
  <c r="AA547"/>
  <c r="Z547"/>
  <c r="X552"/>
  <c r="W552"/>
  <c r="X551"/>
  <c r="W551"/>
  <c r="X550"/>
  <c r="W550"/>
  <c r="X549"/>
  <c r="W549"/>
  <c r="X548"/>
  <c r="W548"/>
  <c r="X547"/>
  <c r="W547"/>
  <c r="U552"/>
  <c r="T552"/>
  <c r="U551"/>
  <c r="T551"/>
  <c r="U550"/>
  <c r="T550"/>
  <c r="U549"/>
  <c r="T549"/>
  <c r="U548"/>
  <c r="T548"/>
  <c r="U547"/>
  <c r="T547"/>
  <c r="R552"/>
  <c r="Q552"/>
  <c r="R551"/>
  <c r="Q551"/>
  <c r="R550"/>
  <c r="Q550"/>
  <c r="R549"/>
  <c r="Q549"/>
  <c r="R548"/>
  <c r="Q548"/>
  <c r="R547"/>
  <c r="Q547"/>
  <c r="O552"/>
  <c r="N552"/>
  <c r="O551"/>
  <c r="N551"/>
  <c r="O550"/>
  <c r="N550"/>
  <c r="O549"/>
  <c r="N549"/>
  <c r="O548"/>
  <c r="N548"/>
  <c r="O547"/>
  <c r="N547"/>
  <c r="L552"/>
  <c r="K552"/>
  <c r="L551"/>
  <c r="K551"/>
  <c r="L550"/>
  <c r="K550"/>
  <c r="L549"/>
  <c r="K549"/>
  <c r="L548"/>
  <c r="K548"/>
  <c r="L547"/>
  <c r="K547"/>
  <c r="I548"/>
  <c r="I549"/>
  <c r="I550"/>
  <c r="F550" s="1"/>
  <c r="I551"/>
  <c r="I552"/>
  <c r="I547"/>
  <c r="H547"/>
  <c r="H548"/>
  <c r="E548" s="1"/>
  <c r="H549"/>
  <c r="H550"/>
  <c r="H551"/>
  <c r="H552"/>
  <c r="Q546"/>
  <c r="AQ608"/>
  <c r="AN608"/>
  <c r="AK608"/>
  <c r="AH608"/>
  <c r="AE608"/>
  <c r="AB608"/>
  <c r="Y608"/>
  <c r="V608"/>
  <c r="S608"/>
  <c r="P608"/>
  <c r="M608"/>
  <c r="J608"/>
  <c r="F608"/>
  <c r="E608"/>
  <c r="AQ607"/>
  <c r="AN607"/>
  <c r="AK607"/>
  <c r="AH607"/>
  <c r="AE607"/>
  <c r="AB607"/>
  <c r="Y607"/>
  <c r="V607"/>
  <c r="S607"/>
  <c r="P607"/>
  <c r="M607"/>
  <c r="J607"/>
  <c r="F607"/>
  <c r="E607"/>
  <c r="AQ606"/>
  <c r="AN606"/>
  <c r="AK606"/>
  <c r="AH606"/>
  <c r="AE606"/>
  <c r="AB606"/>
  <c r="Y606"/>
  <c r="V606"/>
  <c r="S606"/>
  <c r="P606"/>
  <c r="M606"/>
  <c r="J606"/>
  <c r="F606"/>
  <c r="G606" s="1"/>
  <c r="E606"/>
  <c r="AQ605"/>
  <c r="AN605"/>
  <c r="AK605"/>
  <c r="AH605"/>
  <c r="AE605"/>
  <c r="AB605"/>
  <c r="Y605"/>
  <c r="V605"/>
  <c r="S605"/>
  <c r="P605"/>
  <c r="M605"/>
  <c r="J605"/>
  <c r="F605"/>
  <c r="E605"/>
  <c r="AQ604"/>
  <c r="AN604"/>
  <c r="AK604"/>
  <c r="AH604"/>
  <c r="AE604"/>
  <c r="AB604"/>
  <c r="Y604"/>
  <c r="V604"/>
  <c r="S604"/>
  <c r="M604"/>
  <c r="J604"/>
  <c r="F604"/>
  <c r="E604"/>
  <c r="AQ603"/>
  <c r="AN603"/>
  <c r="AK603"/>
  <c r="AH603"/>
  <c r="AE603"/>
  <c r="AB603"/>
  <c r="Y603"/>
  <c r="V603"/>
  <c r="S603"/>
  <c r="P603"/>
  <c r="M603"/>
  <c r="J603"/>
  <c r="F603"/>
  <c r="G603" s="1"/>
  <c r="E603"/>
  <c r="AP602"/>
  <c r="AO602"/>
  <c r="AM602"/>
  <c r="AL602"/>
  <c r="AJ602"/>
  <c r="AI602"/>
  <c r="AG602"/>
  <c r="AH602" s="1"/>
  <c r="AF602"/>
  <c r="AD602"/>
  <c r="AC602"/>
  <c r="AA602"/>
  <c r="Z602"/>
  <c r="X602"/>
  <c r="W602"/>
  <c r="V602"/>
  <c r="U602"/>
  <c r="T602"/>
  <c r="R602"/>
  <c r="Q602"/>
  <c r="O602"/>
  <c r="N602"/>
  <c r="L602"/>
  <c r="K602"/>
  <c r="I602"/>
  <c r="J602" s="1"/>
  <c r="H602"/>
  <c r="F602"/>
  <c r="AQ601"/>
  <c r="AN601"/>
  <c r="AK601"/>
  <c r="AH601"/>
  <c r="AE601"/>
  <c r="AB601"/>
  <c r="Y601"/>
  <c r="V601"/>
  <c r="S601"/>
  <c r="P601"/>
  <c r="M601"/>
  <c r="J601"/>
  <c r="F601"/>
  <c r="E601"/>
  <c r="AQ600"/>
  <c r="AN600"/>
  <c r="AK600"/>
  <c r="AH600"/>
  <c r="AE600"/>
  <c r="AB600"/>
  <c r="Y600"/>
  <c r="V600"/>
  <c r="S600"/>
  <c r="P600"/>
  <c r="M600"/>
  <c r="J600"/>
  <c r="F600"/>
  <c r="E600"/>
  <c r="AQ599"/>
  <c r="AN599"/>
  <c r="AK599"/>
  <c r="AH599"/>
  <c r="AE599"/>
  <c r="AB599"/>
  <c r="Y599"/>
  <c r="V599"/>
  <c r="S599"/>
  <c r="P599"/>
  <c r="M599"/>
  <c r="J599"/>
  <c r="F599"/>
  <c r="G599" s="1"/>
  <c r="E599"/>
  <c r="AQ598"/>
  <c r="AN598"/>
  <c r="AK598"/>
  <c r="AH598"/>
  <c r="AE598"/>
  <c r="AB598"/>
  <c r="Y598"/>
  <c r="V598"/>
  <c r="S598"/>
  <c r="P598"/>
  <c r="M598"/>
  <c r="J598"/>
  <c r="F598"/>
  <c r="E598"/>
  <c r="AQ597"/>
  <c r="AN597"/>
  <c r="AK597"/>
  <c r="AH597"/>
  <c r="AE597"/>
  <c r="AB597"/>
  <c r="Y597"/>
  <c r="V597"/>
  <c r="S597"/>
  <c r="P597"/>
  <c r="M597"/>
  <c r="J597"/>
  <c r="F597"/>
  <c r="E597"/>
  <c r="AQ596"/>
  <c r="AN596"/>
  <c r="AK596"/>
  <c r="AH596"/>
  <c r="AE596"/>
  <c r="AB596"/>
  <c r="Y596"/>
  <c r="V596"/>
  <c r="S596"/>
  <c r="P596"/>
  <c r="M596"/>
  <c r="J596"/>
  <c r="F596"/>
  <c r="G596" s="1"/>
  <c r="E596"/>
  <c r="AP595"/>
  <c r="AQ595" s="1"/>
  <c r="AO595"/>
  <c r="AM595"/>
  <c r="AL595"/>
  <c r="AJ595"/>
  <c r="AI595"/>
  <c r="AG595"/>
  <c r="AF595"/>
  <c r="AD595"/>
  <c r="AC595"/>
  <c r="AA595"/>
  <c r="Z595"/>
  <c r="X595"/>
  <c r="W595"/>
  <c r="U595"/>
  <c r="T595"/>
  <c r="S595"/>
  <c r="R595"/>
  <c r="Q595"/>
  <c r="O595"/>
  <c r="N595"/>
  <c r="L595"/>
  <c r="K595"/>
  <c r="I595"/>
  <c r="H595"/>
  <c r="AF493"/>
  <c r="AF486"/>
  <c r="AF451"/>
  <c r="AF423"/>
  <c r="U300"/>
  <c r="T300"/>
  <c r="AO318"/>
  <c r="AF293"/>
  <c r="AH1072" i="11" l="1"/>
  <c r="AB1070"/>
  <c r="G1073"/>
  <c r="AH1070"/>
  <c r="AN1070"/>
  <c r="E1072"/>
  <c r="G1072" s="1"/>
  <c r="M1070"/>
  <c r="AO1070"/>
  <c r="AQ1070" s="1"/>
  <c r="J1070"/>
  <c r="G5"/>
  <c r="S1070"/>
  <c r="G1071"/>
  <c r="F1070"/>
  <c r="AB602" i="6"/>
  <c r="AE595"/>
  <c r="P595"/>
  <c r="M602"/>
  <c r="AN602"/>
  <c r="G607"/>
  <c r="V595"/>
  <c r="AB595"/>
  <c r="G597"/>
  <c r="AE602"/>
  <c r="J595"/>
  <c r="AK595"/>
  <c r="S602"/>
  <c r="M595"/>
  <c r="AH595"/>
  <c r="AN595"/>
  <c r="G601"/>
  <c r="AK602"/>
  <c r="AQ602"/>
  <c r="E602"/>
  <c r="G602" s="1"/>
  <c r="G600"/>
  <c r="G605"/>
  <c r="G604"/>
  <c r="G608"/>
  <c r="E549"/>
  <c r="Y602"/>
  <c r="Y595"/>
  <c r="G598"/>
  <c r="P602"/>
  <c r="E595"/>
  <c r="F595"/>
  <c r="E1070" i="11" l="1"/>
  <c r="G1070" s="1"/>
  <c r="G595" i="6"/>
  <c r="W147" l="1"/>
  <c r="T147"/>
  <c r="T91"/>
  <c r="W91"/>
  <c r="J19" l="1"/>
  <c r="J20"/>
  <c r="J21"/>
  <c r="J22"/>
  <c r="J23"/>
  <c r="J24"/>
  <c r="J50"/>
  <c r="J51"/>
  <c r="J52"/>
  <c r="AL275"/>
  <c r="Z296" l="1"/>
  <c r="AO1072" l="1"/>
  <c r="O887" l="1"/>
  <c r="R887"/>
  <c r="Q887"/>
  <c r="Q824" s="1"/>
  <c r="AC887"/>
  <c r="AI643" l="1"/>
  <c r="AJ643"/>
  <c r="AJ642"/>
  <c r="AI642"/>
  <c r="AJ641"/>
  <c r="AI641"/>
  <c r="AJ640"/>
  <c r="AI640"/>
  <c r="AJ639"/>
  <c r="AI639"/>
  <c r="AJ638"/>
  <c r="AI638"/>
  <c r="AG643"/>
  <c r="AF643"/>
  <c r="AG642"/>
  <c r="AF642"/>
  <c r="AG641"/>
  <c r="AF641"/>
  <c r="AG640"/>
  <c r="AF640"/>
  <c r="AG639"/>
  <c r="AF639"/>
  <c r="AG638"/>
  <c r="AF638"/>
  <c r="AD643"/>
  <c r="AC643"/>
  <c r="AD642"/>
  <c r="AC642"/>
  <c r="AD641"/>
  <c r="AC641"/>
  <c r="AD640"/>
  <c r="AC640"/>
  <c r="AD639"/>
  <c r="AC639"/>
  <c r="AD638"/>
  <c r="AC638"/>
  <c r="AA643"/>
  <c r="Z643"/>
  <c r="AA642"/>
  <c r="Z642"/>
  <c r="AA641"/>
  <c r="Z641"/>
  <c r="AA640"/>
  <c r="Z640"/>
  <c r="AA639"/>
  <c r="Z639"/>
  <c r="AA638"/>
  <c r="Z638"/>
  <c r="AP643"/>
  <c r="AO643"/>
  <c r="AP642"/>
  <c r="AO642"/>
  <c r="AP641"/>
  <c r="AO641"/>
  <c r="AP640"/>
  <c r="AO640"/>
  <c r="AP639"/>
  <c r="AO639"/>
  <c r="AP638"/>
  <c r="AO638"/>
  <c r="AM643"/>
  <c r="AL643"/>
  <c r="AM642"/>
  <c r="AL642"/>
  <c r="AM641"/>
  <c r="AL641"/>
  <c r="AM640"/>
  <c r="AL640"/>
  <c r="AM639"/>
  <c r="AL639"/>
  <c r="AM638"/>
  <c r="AL638"/>
  <c r="X643"/>
  <c r="W643"/>
  <c r="X642"/>
  <c r="W642"/>
  <c r="X641"/>
  <c r="W641"/>
  <c r="X640"/>
  <c r="W640"/>
  <c r="X639"/>
  <c r="W639"/>
  <c r="X638"/>
  <c r="W638"/>
  <c r="U643"/>
  <c r="T643"/>
  <c r="U642"/>
  <c r="T642"/>
  <c r="U641"/>
  <c r="T641"/>
  <c r="U640"/>
  <c r="T640"/>
  <c r="U639"/>
  <c r="T639"/>
  <c r="U638"/>
  <c r="T638"/>
  <c r="R643"/>
  <c r="Q643"/>
  <c r="R642"/>
  <c r="Q642"/>
  <c r="R641"/>
  <c r="Q641"/>
  <c r="R640"/>
  <c r="Q640"/>
  <c r="R639"/>
  <c r="Q639"/>
  <c r="R638"/>
  <c r="Q638"/>
  <c r="O643"/>
  <c r="N643"/>
  <c r="O642"/>
  <c r="N642"/>
  <c r="O641"/>
  <c r="N641"/>
  <c r="O640"/>
  <c r="N640"/>
  <c r="O639"/>
  <c r="N639"/>
  <c r="O638"/>
  <c r="N638"/>
  <c r="L643"/>
  <c r="K643"/>
  <c r="L642"/>
  <c r="K642"/>
  <c r="L641"/>
  <c r="K641"/>
  <c r="L640"/>
  <c r="K640"/>
  <c r="L639"/>
  <c r="K639"/>
  <c r="L638"/>
  <c r="K638"/>
  <c r="I643"/>
  <c r="I639"/>
  <c r="I640"/>
  <c r="I641"/>
  <c r="I642"/>
  <c r="I638"/>
  <c r="H639"/>
  <c r="H640"/>
  <c r="H641"/>
  <c r="H642"/>
  <c r="H643"/>
  <c r="H638"/>
  <c r="AQ657"/>
  <c r="AN657"/>
  <c r="AK657"/>
  <c r="AH657"/>
  <c r="AE657"/>
  <c r="AB657"/>
  <c r="Y657"/>
  <c r="V657"/>
  <c r="S657"/>
  <c r="P657"/>
  <c r="M657"/>
  <c r="J657"/>
  <c r="F657"/>
  <c r="E657"/>
  <c r="AQ656"/>
  <c r="AN656"/>
  <c r="AK656"/>
  <c r="AH656"/>
  <c r="AE656"/>
  <c r="AB656"/>
  <c r="Y656"/>
  <c r="V656"/>
  <c r="S656"/>
  <c r="P656"/>
  <c r="M656"/>
  <c r="J656"/>
  <c r="F656"/>
  <c r="E656"/>
  <c r="AQ655"/>
  <c r="AN655"/>
  <c r="AK655"/>
  <c r="AH655"/>
  <c r="AE655"/>
  <c r="AB655"/>
  <c r="Y655"/>
  <c r="V655"/>
  <c r="S655"/>
  <c r="P655"/>
  <c r="M655"/>
  <c r="J655"/>
  <c r="F655"/>
  <c r="E655"/>
  <c r="AQ654"/>
  <c r="AN654"/>
  <c r="AK654"/>
  <c r="AH654"/>
  <c r="AE654"/>
  <c r="AB654"/>
  <c r="Y654"/>
  <c r="V654"/>
  <c r="S654"/>
  <c r="P654"/>
  <c r="M654"/>
  <c r="J654"/>
  <c r="F654"/>
  <c r="E654"/>
  <c r="AQ653"/>
  <c r="AN653"/>
  <c r="AK653"/>
  <c r="AH653"/>
  <c r="AE653"/>
  <c r="AB653"/>
  <c r="Y653"/>
  <c r="V653"/>
  <c r="S653"/>
  <c r="P653"/>
  <c r="M653"/>
  <c r="J653"/>
  <c r="F653"/>
  <c r="E653"/>
  <c r="AQ652"/>
  <c r="AN652"/>
  <c r="AK652"/>
  <c r="AH652"/>
  <c r="AE652"/>
  <c r="AB652"/>
  <c r="Y652"/>
  <c r="V652"/>
  <c r="S652"/>
  <c r="P652"/>
  <c r="M652"/>
  <c r="J652"/>
  <c r="F652"/>
  <c r="E652"/>
  <c r="AP651"/>
  <c r="AO651"/>
  <c r="AM651"/>
  <c r="AL651"/>
  <c r="AJ651"/>
  <c r="AI651"/>
  <c r="AG651"/>
  <c r="AF651"/>
  <c r="AD651"/>
  <c r="AC651"/>
  <c r="AA651"/>
  <c r="Z651"/>
  <c r="X651"/>
  <c r="W651"/>
  <c r="U651"/>
  <c r="T651"/>
  <c r="R651"/>
  <c r="Q651"/>
  <c r="O651"/>
  <c r="N651"/>
  <c r="L651"/>
  <c r="K651"/>
  <c r="I651"/>
  <c r="H651"/>
  <c r="V651" l="1"/>
  <c r="S651"/>
  <c r="Y651"/>
  <c r="G655"/>
  <c r="G657"/>
  <c r="AB651"/>
  <c r="AN651"/>
  <c r="F651"/>
  <c r="G656"/>
  <c r="AK651"/>
  <c r="AH651"/>
  <c r="G652"/>
  <c r="M651"/>
  <c r="E640"/>
  <c r="J651"/>
  <c r="AE651"/>
  <c r="G653"/>
  <c r="AQ651"/>
  <c r="G654"/>
  <c r="E651"/>
  <c r="P651"/>
  <c r="G651" l="1"/>
  <c r="AJ396"/>
  <c r="AP398"/>
  <c r="AO398"/>
  <c r="AP397"/>
  <c r="AO397"/>
  <c r="AP396"/>
  <c r="AO396"/>
  <c r="AP395"/>
  <c r="AO395"/>
  <c r="AP394"/>
  <c r="AO394"/>
  <c r="AP393"/>
  <c r="AO393"/>
  <c r="AM398"/>
  <c r="AL398"/>
  <c r="AM397"/>
  <c r="AL397"/>
  <c r="AM396"/>
  <c r="AL396"/>
  <c r="AM395"/>
  <c r="AL395"/>
  <c r="AM394"/>
  <c r="AL394"/>
  <c r="AM393"/>
  <c r="AL393"/>
  <c r="AJ398"/>
  <c r="AI398"/>
  <c r="AJ397"/>
  <c r="AI397"/>
  <c r="AI396"/>
  <c r="AJ395"/>
  <c r="AI395"/>
  <c r="AJ394"/>
  <c r="AI394"/>
  <c r="AJ393"/>
  <c r="AI393"/>
  <c r="AG398"/>
  <c r="AF398"/>
  <c r="AG397"/>
  <c r="AF397"/>
  <c r="AG396"/>
  <c r="AF396"/>
  <c r="AG395"/>
  <c r="AF395"/>
  <c r="AG394"/>
  <c r="AF394"/>
  <c r="AG393"/>
  <c r="AF393"/>
  <c r="AD398"/>
  <c r="AC398"/>
  <c r="AD397"/>
  <c r="AC397"/>
  <c r="AD396"/>
  <c r="AC396"/>
  <c r="AD395"/>
  <c r="AC395"/>
  <c r="AD394"/>
  <c r="AC394"/>
  <c r="AD393"/>
  <c r="AC393"/>
  <c r="Z393"/>
  <c r="W393"/>
  <c r="U393"/>
  <c r="T393"/>
  <c r="R393"/>
  <c r="Q393"/>
  <c r="AA398"/>
  <c r="Z398"/>
  <c r="AA397"/>
  <c r="Z397"/>
  <c r="AA396"/>
  <c r="Z396"/>
  <c r="AA395"/>
  <c r="Z395"/>
  <c r="AA394"/>
  <c r="Z394"/>
  <c r="AA393"/>
  <c r="X398"/>
  <c r="W398"/>
  <c r="X397"/>
  <c r="W397"/>
  <c r="X396"/>
  <c r="W396"/>
  <c r="X395"/>
  <c r="W395"/>
  <c r="X394"/>
  <c r="W394"/>
  <c r="X393"/>
  <c r="U398"/>
  <c r="T398"/>
  <c r="U397"/>
  <c r="T397"/>
  <c r="U396"/>
  <c r="T396"/>
  <c r="U395"/>
  <c r="T395"/>
  <c r="U394"/>
  <c r="T394"/>
  <c r="R398"/>
  <c r="Q398"/>
  <c r="R397"/>
  <c r="Q397"/>
  <c r="R396"/>
  <c r="Q396"/>
  <c r="R395"/>
  <c r="Q395"/>
  <c r="R394"/>
  <c r="Q394"/>
  <c r="N393"/>
  <c r="O398"/>
  <c r="N398"/>
  <c r="O397"/>
  <c r="N397"/>
  <c r="O396"/>
  <c r="N396"/>
  <c r="O395"/>
  <c r="O1108" s="1"/>
  <c r="N395"/>
  <c r="N1108" s="1"/>
  <c r="O394"/>
  <c r="N394"/>
  <c r="O393"/>
  <c r="K398"/>
  <c r="K393"/>
  <c r="L398"/>
  <c r="L397"/>
  <c r="K397"/>
  <c r="L396"/>
  <c r="K396"/>
  <c r="L395"/>
  <c r="K395"/>
  <c r="L394"/>
  <c r="K394"/>
  <c r="L393"/>
  <c r="I394"/>
  <c r="I395"/>
  <c r="I396"/>
  <c r="I397"/>
  <c r="I398"/>
  <c r="I393"/>
  <c r="H393"/>
  <c r="H398"/>
  <c r="H394"/>
  <c r="H395"/>
  <c r="H396"/>
  <c r="H397"/>
  <c r="F519"/>
  <c r="E521"/>
  <c r="G521" s="1"/>
  <c r="AQ531"/>
  <c r="AN531"/>
  <c r="AK531"/>
  <c r="AH531"/>
  <c r="AE531"/>
  <c r="AB531"/>
  <c r="Y531"/>
  <c r="V531"/>
  <c r="S531"/>
  <c r="P531"/>
  <c r="M531"/>
  <c r="J531"/>
  <c r="F531"/>
  <c r="E531"/>
  <c r="AQ530"/>
  <c r="AN530"/>
  <c r="AK530"/>
  <c r="AH530"/>
  <c r="AE530"/>
  <c r="AB530"/>
  <c r="Y530"/>
  <c r="V530"/>
  <c r="S530"/>
  <c r="P530"/>
  <c r="M530"/>
  <c r="J530"/>
  <c r="F530"/>
  <c r="E530"/>
  <c r="AQ529"/>
  <c r="AN529"/>
  <c r="AK529"/>
  <c r="AH529"/>
  <c r="AE529"/>
  <c r="AB529"/>
  <c r="Y529"/>
  <c r="V529"/>
  <c r="S529"/>
  <c r="P529"/>
  <c r="M529"/>
  <c r="J529"/>
  <c r="F529"/>
  <c r="E529"/>
  <c r="AQ528"/>
  <c r="AN528"/>
  <c r="AK528"/>
  <c r="AH528"/>
  <c r="AE528"/>
  <c r="AB528"/>
  <c r="Y528"/>
  <c r="V528"/>
  <c r="S528"/>
  <c r="P528"/>
  <c r="M528"/>
  <c r="J528"/>
  <c r="F528"/>
  <c r="E528"/>
  <c r="AQ527"/>
  <c r="AN527"/>
  <c r="AK527"/>
  <c r="AH527"/>
  <c r="AE527"/>
  <c r="AB527"/>
  <c r="Y527"/>
  <c r="V527"/>
  <c r="S527"/>
  <c r="P527"/>
  <c r="M527"/>
  <c r="J527"/>
  <c r="F527"/>
  <c r="E527"/>
  <c r="AQ526"/>
  <c r="AN526"/>
  <c r="AK526"/>
  <c r="AH526"/>
  <c r="AE526"/>
  <c r="AB526"/>
  <c r="Y526"/>
  <c r="V526"/>
  <c r="S526"/>
  <c r="P526"/>
  <c r="M526"/>
  <c r="J526"/>
  <c r="F526"/>
  <c r="E526"/>
  <c r="AP525"/>
  <c r="AO525"/>
  <c r="AM525"/>
  <c r="AL525"/>
  <c r="AJ525"/>
  <c r="AI525"/>
  <c r="AG525"/>
  <c r="AF525"/>
  <c r="AD525"/>
  <c r="AC525"/>
  <c r="AA525"/>
  <c r="Z525"/>
  <c r="X525"/>
  <c r="W525"/>
  <c r="U525"/>
  <c r="T525"/>
  <c r="R525"/>
  <c r="Q525"/>
  <c r="O525"/>
  <c r="N525"/>
  <c r="L525"/>
  <c r="K525"/>
  <c r="I525"/>
  <c r="H525"/>
  <c r="AQ524"/>
  <c r="AN524"/>
  <c r="AK524"/>
  <c r="AH524"/>
  <c r="AE524"/>
  <c r="AB524"/>
  <c r="Y524"/>
  <c r="V524"/>
  <c r="S524"/>
  <c r="P524"/>
  <c r="M524"/>
  <c r="J524"/>
  <c r="F524"/>
  <c r="E524"/>
  <c r="AQ523"/>
  <c r="AN523"/>
  <c r="AK523"/>
  <c r="AH523"/>
  <c r="AE523"/>
  <c r="AB523"/>
  <c r="Y523"/>
  <c r="V523"/>
  <c r="S523"/>
  <c r="P523"/>
  <c r="M523"/>
  <c r="J523"/>
  <c r="F523"/>
  <c r="E523"/>
  <c r="AQ522"/>
  <c r="AN522"/>
  <c r="AK522"/>
  <c r="AH522"/>
  <c r="AE522"/>
  <c r="AB522"/>
  <c r="Y522"/>
  <c r="V522"/>
  <c r="S522"/>
  <c r="P522"/>
  <c r="M522"/>
  <c r="J522"/>
  <c r="F522"/>
  <c r="E522"/>
  <c r="AQ521"/>
  <c r="AN521"/>
  <c r="AK521"/>
  <c r="AH521"/>
  <c r="AE521"/>
  <c r="AB521"/>
  <c r="Y521"/>
  <c r="V521"/>
  <c r="S521"/>
  <c r="P521"/>
  <c r="M521"/>
  <c r="J521"/>
  <c r="AQ520"/>
  <c r="AN520"/>
  <c r="AK520"/>
  <c r="AH520"/>
  <c r="AE520"/>
  <c r="AB520"/>
  <c r="Y520"/>
  <c r="V520"/>
  <c r="S520"/>
  <c r="P520"/>
  <c r="M520"/>
  <c r="J520"/>
  <c r="F520"/>
  <c r="E520"/>
  <c r="AQ519"/>
  <c r="AN519"/>
  <c r="AK519"/>
  <c r="AH519"/>
  <c r="AE519"/>
  <c r="AB519"/>
  <c r="Y519"/>
  <c r="V519"/>
  <c r="S519"/>
  <c r="P519"/>
  <c r="M519"/>
  <c r="J519"/>
  <c r="E519"/>
  <c r="AP518"/>
  <c r="AO518"/>
  <c r="AM518"/>
  <c r="AL518"/>
  <c r="AJ518"/>
  <c r="AI518"/>
  <c r="AG518"/>
  <c r="AF518"/>
  <c r="AD518"/>
  <c r="AC518"/>
  <c r="AA518"/>
  <c r="Z518"/>
  <c r="X518"/>
  <c r="W518"/>
  <c r="U518"/>
  <c r="T518"/>
  <c r="R518"/>
  <c r="Q518"/>
  <c r="O518"/>
  <c r="N518"/>
  <c r="L518"/>
  <c r="K518"/>
  <c r="I518"/>
  <c r="H518"/>
  <c r="G531" l="1"/>
  <c r="G519"/>
  <c r="J525"/>
  <c r="Y525"/>
  <c r="G526"/>
  <c r="Y518"/>
  <c r="P518"/>
  <c r="S518"/>
  <c r="AE518"/>
  <c r="AB518"/>
  <c r="AK525"/>
  <c r="P525"/>
  <c r="J518"/>
  <c r="V518"/>
  <c r="AE525"/>
  <c r="G523"/>
  <c r="V525"/>
  <c r="AK518"/>
  <c r="AN525"/>
  <c r="S525"/>
  <c r="G527"/>
  <c r="AH518"/>
  <c r="AB525"/>
  <c r="AN518"/>
  <c r="G524"/>
  <c r="AH525"/>
  <c r="M518"/>
  <c r="F518"/>
  <c r="G529"/>
  <c r="AQ525"/>
  <c r="AQ518"/>
  <c r="F393"/>
  <c r="E525"/>
  <c r="M525"/>
  <c r="G528"/>
  <c r="F525"/>
  <c r="G530"/>
  <c r="E518"/>
  <c r="G520"/>
  <c r="G522"/>
  <c r="G518" l="1"/>
  <c r="G525"/>
  <c r="AI311" l="1"/>
  <c r="AL101"/>
  <c r="Y367"/>
  <c r="AB367"/>
  <c r="AF279"/>
  <c r="AF268"/>
  <c r="F268"/>
  <c r="R80"/>
  <c r="E893" l="1"/>
  <c r="O290"/>
  <c r="F286" l="1"/>
  <c r="AO300"/>
  <c r="H399" l="1"/>
  <c r="AQ615" l="1"/>
  <c r="AN615"/>
  <c r="AK615"/>
  <c r="AH615"/>
  <c r="AE615"/>
  <c r="AB615"/>
  <c r="Y615"/>
  <c r="V615"/>
  <c r="S615"/>
  <c r="P615"/>
  <c r="M615"/>
  <c r="J615"/>
  <c r="F615"/>
  <c r="E615"/>
  <c r="AQ614"/>
  <c r="AN614"/>
  <c r="AK614"/>
  <c r="AH614"/>
  <c r="AE614"/>
  <c r="AB614"/>
  <c r="Y614"/>
  <c r="V614"/>
  <c r="S614"/>
  <c r="P614"/>
  <c r="M614"/>
  <c r="J614"/>
  <c r="F614"/>
  <c r="E614"/>
  <c r="AQ613"/>
  <c r="AN613"/>
  <c r="AK613"/>
  <c r="AH613"/>
  <c r="AE613"/>
  <c r="AB613"/>
  <c r="Y613"/>
  <c r="V613"/>
  <c r="S613"/>
  <c r="P613"/>
  <c r="M613"/>
  <c r="J613"/>
  <c r="F613"/>
  <c r="E613"/>
  <c r="AQ612"/>
  <c r="AN612"/>
  <c r="AK612"/>
  <c r="AH612"/>
  <c r="AE612"/>
  <c r="AB612"/>
  <c r="Y612"/>
  <c r="V612"/>
  <c r="S612"/>
  <c r="P612"/>
  <c r="M612"/>
  <c r="J612"/>
  <c r="F612"/>
  <c r="E612"/>
  <c r="AQ611"/>
  <c r="AN611"/>
  <c r="AK611"/>
  <c r="AH611"/>
  <c r="AE611"/>
  <c r="AB611"/>
  <c r="Y611"/>
  <c r="V611"/>
  <c r="S611"/>
  <c r="P611"/>
  <c r="M611"/>
  <c r="J611"/>
  <c r="F611"/>
  <c r="E611"/>
  <c r="AQ610"/>
  <c r="AN610"/>
  <c r="AK610"/>
  <c r="AH610"/>
  <c r="AE610"/>
  <c r="AB610"/>
  <c r="Y610"/>
  <c r="V610"/>
  <c r="S610"/>
  <c r="P610"/>
  <c r="M610"/>
  <c r="J610"/>
  <c r="F610"/>
  <c r="E610"/>
  <c r="AP609"/>
  <c r="AO609"/>
  <c r="AM609"/>
  <c r="AL609"/>
  <c r="AJ609"/>
  <c r="AI609"/>
  <c r="AG609"/>
  <c r="AF609"/>
  <c r="AD609"/>
  <c r="AC609"/>
  <c r="AA609"/>
  <c r="Z609"/>
  <c r="X609"/>
  <c r="W609"/>
  <c r="U609"/>
  <c r="T609"/>
  <c r="R609"/>
  <c r="Q609"/>
  <c r="O609"/>
  <c r="N609"/>
  <c r="L609"/>
  <c r="K609"/>
  <c r="I609"/>
  <c r="H609"/>
  <c r="G612" l="1"/>
  <c r="J548"/>
  <c r="V609"/>
  <c r="AE609"/>
  <c r="M609"/>
  <c r="Y609"/>
  <c r="AN609"/>
  <c r="AB609"/>
  <c r="AK609"/>
  <c r="G613"/>
  <c r="AQ609"/>
  <c r="G615"/>
  <c r="S609"/>
  <c r="J609"/>
  <c r="AH609"/>
  <c r="G610"/>
  <c r="G614"/>
  <c r="P609"/>
  <c r="E609"/>
  <c r="G611"/>
  <c r="E547"/>
  <c r="F547"/>
  <c r="F609"/>
  <c r="G609" l="1"/>
  <c r="G547"/>
  <c r="AL293" l="1"/>
  <c r="AL268"/>
  <c r="AI268"/>
  <c r="AC268"/>
  <c r="Z268"/>
  <c r="AF240"/>
  <c r="I226" l="1"/>
  <c r="H226"/>
  <c r="F1014" l="1"/>
  <c r="E514"/>
  <c r="AP1054" l="1"/>
  <c r="AO1054"/>
  <c r="AP1053"/>
  <c r="AO1053"/>
  <c r="AP1052"/>
  <c r="AO1052"/>
  <c r="AP1051"/>
  <c r="AO1051"/>
  <c r="AP1050"/>
  <c r="AO1050"/>
  <c r="AP1049"/>
  <c r="AO1049"/>
  <c r="AM1054"/>
  <c r="AL1054"/>
  <c r="AM1053"/>
  <c r="AL1053"/>
  <c r="AM1052"/>
  <c r="AL1052"/>
  <c r="AM1051"/>
  <c r="AL1051"/>
  <c r="AM1050"/>
  <c r="AL1050"/>
  <c r="AM1049"/>
  <c r="AL1049"/>
  <c r="AJ1054"/>
  <c r="AI1054"/>
  <c r="AJ1053"/>
  <c r="AI1053"/>
  <c r="AJ1052"/>
  <c r="AI1052"/>
  <c r="AJ1051"/>
  <c r="AI1051"/>
  <c r="AJ1050"/>
  <c r="AI1050"/>
  <c r="AJ1049"/>
  <c r="AI1049"/>
  <c r="AG1054"/>
  <c r="AF1054"/>
  <c r="AG1053"/>
  <c r="AF1053"/>
  <c r="AG1052"/>
  <c r="AF1052"/>
  <c r="AG1051"/>
  <c r="AF1051"/>
  <c r="AG1050"/>
  <c r="AF1050"/>
  <c r="AG1049"/>
  <c r="AF1049"/>
  <c r="AD1054"/>
  <c r="AC1054"/>
  <c r="AD1053"/>
  <c r="AC1053"/>
  <c r="AD1052"/>
  <c r="AC1052"/>
  <c r="AD1051"/>
  <c r="AC1051"/>
  <c r="AD1050"/>
  <c r="AC1050"/>
  <c r="AD1049"/>
  <c r="AC1049"/>
  <c r="AA1054"/>
  <c r="Z1054"/>
  <c r="AA1053"/>
  <c r="Z1053"/>
  <c r="AA1052"/>
  <c r="Z1052"/>
  <c r="AA1051"/>
  <c r="Z1051"/>
  <c r="AA1050"/>
  <c r="Z1050"/>
  <c r="AA1049"/>
  <c r="Z1049"/>
  <c r="X1054"/>
  <c r="W1054"/>
  <c r="X1053"/>
  <c r="W1053"/>
  <c r="X1052"/>
  <c r="W1052"/>
  <c r="X1051"/>
  <c r="W1051"/>
  <c r="X1050"/>
  <c r="W1050"/>
  <c r="X1049"/>
  <c r="W1049"/>
  <c r="U1054"/>
  <c r="T1054"/>
  <c r="U1053"/>
  <c r="T1053"/>
  <c r="U1052"/>
  <c r="T1052"/>
  <c r="U1051"/>
  <c r="T1051"/>
  <c r="U1050"/>
  <c r="T1050"/>
  <c r="U1049"/>
  <c r="T1049"/>
  <c r="R1054"/>
  <c r="Q1054"/>
  <c r="R1053"/>
  <c r="Q1053"/>
  <c r="R1052"/>
  <c r="Q1052"/>
  <c r="R1051"/>
  <c r="Q1051"/>
  <c r="R1050"/>
  <c r="Q1050"/>
  <c r="R1049"/>
  <c r="Q1049"/>
  <c r="O1054"/>
  <c r="N1054"/>
  <c r="O1053"/>
  <c r="N1053"/>
  <c r="O1052"/>
  <c r="N1052"/>
  <c r="O1051"/>
  <c r="N1051"/>
  <c r="O1050"/>
  <c r="N1050"/>
  <c r="O1049"/>
  <c r="N1049"/>
  <c r="L1054"/>
  <c r="K1054"/>
  <c r="L1053"/>
  <c r="K1053"/>
  <c r="L1052"/>
  <c r="K1052"/>
  <c r="L1051"/>
  <c r="K1051"/>
  <c r="L1050"/>
  <c r="K1050"/>
  <c r="L1049"/>
  <c r="K1049"/>
  <c r="I1050"/>
  <c r="I1051"/>
  <c r="I1052"/>
  <c r="I1053"/>
  <c r="I1054"/>
  <c r="I1049"/>
  <c r="H1050"/>
  <c r="H1051"/>
  <c r="H1052"/>
  <c r="H1053"/>
  <c r="H1054"/>
  <c r="H1049"/>
  <c r="E1050" l="1"/>
  <c r="AP890" l="1"/>
  <c r="AO890"/>
  <c r="AP889"/>
  <c r="AO889"/>
  <c r="AP888"/>
  <c r="AO888"/>
  <c r="AP887"/>
  <c r="AO887"/>
  <c r="AP886"/>
  <c r="AO886"/>
  <c r="AP885"/>
  <c r="AO885"/>
  <c r="AM890"/>
  <c r="AL890"/>
  <c r="AM889"/>
  <c r="AL889"/>
  <c r="AM888"/>
  <c r="AL888"/>
  <c r="AM887"/>
  <c r="AL887"/>
  <c r="AM886"/>
  <c r="AL886"/>
  <c r="AM885"/>
  <c r="AL885"/>
  <c r="AJ890"/>
  <c r="AI890"/>
  <c r="AJ889"/>
  <c r="AI889"/>
  <c r="AJ888"/>
  <c r="AI888"/>
  <c r="AJ887"/>
  <c r="AI887"/>
  <c r="AJ886"/>
  <c r="AI886"/>
  <c r="AJ885"/>
  <c r="AI885"/>
  <c r="AG890"/>
  <c r="AF890"/>
  <c r="AG889"/>
  <c r="AF889"/>
  <c r="AG888"/>
  <c r="AF888"/>
  <c r="AG887"/>
  <c r="AF887"/>
  <c r="AG886"/>
  <c r="AF886"/>
  <c r="AG885"/>
  <c r="AF885"/>
  <c r="AD890"/>
  <c r="AC890"/>
  <c r="AD889"/>
  <c r="AC889"/>
  <c r="AD888"/>
  <c r="AC888"/>
  <c r="AD887"/>
  <c r="AD886"/>
  <c r="AC886"/>
  <c r="AD885"/>
  <c r="AC885"/>
  <c r="AA890"/>
  <c r="Z890"/>
  <c r="AA889"/>
  <c r="Z889"/>
  <c r="AA888"/>
  <c r="Z888"/>
  <c r="AA887"/>
  <c r="Z887"/>
  <c r="AA886"/>
  <c r="Z886"/>
  <c r="AA885"/>
  <c r="Z885"/>
  <c r="X890"/>
  <c r="W890"/>
  <c r="X889"/>
  <c r="W889"/>
  <c r="X888"/>
  <c r="W888"/>
  <c r="X887"/>
  <c r="W887"/>
  <c r="X886"/>
  <c r="W886"/>
  <c r="X885"/>
  <c r="W885"/>
  <c r="U890"/>
  <c r="T890"/>
  <c r="U889"/>
  <c r="T889"/>
  <c r="U888"/>
  <c r="T888"/>
  <c r="U887"/>
  <c r="T887"/>
  <c r="T824" s="1"/>
  <c r="U886"/>
  <c r="T886"/>
  <c r="T823" s="1"/>
  <c r="U885"/>
  <c r="T885"/>
  <c r="R890"/>
  <c r="Q890"/>
  <c r="R889"/>
  <c r="Q889"/>
  <c r="R888"/>
  <c r="Q888"/>
  <c r="R886"/>
  <c r="Q886"/>
  <c r="R885"/>
  <c r="Q885"/>
  <c r="O890"/>
  <c r="N890"/>
  <c r="O889"/>
  <c r="N889"/>
  <c r="O888"/>
  <c r="N888"/>
  <c r="N887"/>
  <c r="O886"/>
  <c r="N886"/>
  <c r="O885"/>
  <c r="N885"/>
  <c r="L890"/>
  <c r="K890"/>
  <c r="L889"/>
  <c r="K889"/>
  <c r="L888"/>
  <c r="K888"/>
  <c r="L887"/>
  <c r="K887"/>
  <c r="L886"/>
  <c r="K886"/>
  <c r="L885"/>
  <c r="K885"/>
  <c r="I886"/>
  <c r="I887"/>
  <c r="I888"/>
  <c r="I889"/>
  <c r="I890"/>
  <c r="I885"/>
  <c r="H886"/>
  <c r="H887"/>
  <c r="H888"/>
  <c r="H889"/>
  <c r="H890"/>
  <c r="H885"/>
  <c r="AQ876"/>
  <c r="AN876"/>
  <c r="AK876"/>
  <c r="AH876"/>
  <c r="AE876"/>
  <c r="AB876"/>
  <c r="Y876"/>
  <c r="V876"/>
  <c r="S876"/>
  <c r="P876"/>
  <c r="M876"/>
  <c r="J876"/>
  <c r="F876"/>
  <c r="E876"/>
  <c r="AQ875"/>
  <c r="AN875"/>
  <c r="AK875"/>
  <c r="AH875"/>
  <c r="AE875"/>
  <c r="AB875"/>
  <c r="Y875"/>
  <c r="V875"/>
  <c r="S875"/>
  <c r="P875"/>
  <c r="M875"/>
  <c r="J875"/>
  <c r="F875"/>
  <c r="E875"/>
  <c r="AQ874"/>
  <c r="AN874"/>
  <c r="AK874"/>
  <c r="AH874"/>
  <c r="AE874"/>
  <c r="AB874"/>
  <c r="Y874"/>
  <c r="V874"/>
  <c r="S874"/>
  <c r="P874"/>
  <c r="M874"/>
  <c r="J874"/>
  <c r="F874"/>
  <c r="E874"/>
  <c r="AQ873"/>
  <c r="AN873"/>
  <c r="AK873"/>
  <c r="AH873"/>
  <c r="AE873"/>
  <c r="AB873"/>
  <c r="Y873"/>
  <c r="V873"/>
  <c r="S873"/>
  <c r="P873"/>
  <c r="M873"/>
  <c r="J873"/>
  <c r="F873"/>
  <c r="E873"/>
  <c r="AQ872"/>
  <c r="AN872"/>
  <c r="AK872"/>
  <c r="AH872"/>
  <c r="AE872"/>
  <c r="AB872"/>
  <c r="Y872"/>
  <c r="V872"/>
  <c r="S872"/>
  <c r="P872"/>
  <c r="M872"/>
  <c r="J872"/>
  <c r="F872"/>
  <c r="E872"/>
  <c r="AQ871"/>
  <c r="AN871"/>
  <c r="AK871"/>
  <c r="AH871"/>
  <c r="AE871"/>
  <c r="AB871"/>
  <c r="Y871"/>
  <c r="V871"/>
  <c r="S871"/>
  <c r="P871"/>
  <c r="M871"/>
  <c r="J871"/>
  <c r="F871"/>
  <c r="E871"/>
  <c r="AP870"/>
  <c r="AO870"/>
  <c r="AM870"/>
  <c r="AL870"/>
  <c r="AJ870"/>
  <c r="AI870"/>
  <c r="AG870"/>
  <c r="AF870"/>
  <c r="AD870"/>
  <c r="AC870"/>
  <c r="AA870"/>
  <c r="Z870"/>
  <c r="X870"/>
  <c r="W870"/>
  <c r="U870"/>
  <c r="T870"/>
  <c r="R870"/>
  <c r="Q870"/>
  <c r="O870"/>
  <c r="N870"/>
  <c r="L870"/>
  <c r="K870"/>
  <c r="I870"/>
  <c r="H870"/>
  <c r="AP719"/>
  <c r="AO719"/>
  <c r="AP718"/>
  <c r="AO718"/>
  <c r="AP717"/>
  <c r="AO717"/>
  <c r="AP716"/>
  <c r="AO716"/>
  <c r="AP715"/>
  <c r="AO715"/>
  <c r="AP714"/>
  <c r="AO714"/>
  <c r="AM719"/>
  <c r="AL719"/>
  <c r="AM718"/>
  <c r="AL718"/>
  <c r="AM717"/>
  <c r="AL717"/>
  <c r="AM716"/>
  <c r="AL716"/>
  <c r="AL807" s="1"/>
  <c r="AM715"/>
  <c r="AL715"/>
  <c r="AM714"/>
  <c r="AL714"/>
  <c r="AJ719"/>
  <c r="AI719"/>
  <c r="AJ718"/>
  <c r="AI718"/>
  <c r="AJ717"/>
  <c r="AI717"/>
  <c r="AJ716"/>
  <c r="AI716"/>
  <c r="AJ715"/>
  <c r="AI715"/>
  <c r="AJ714"/>
  <c r="AI714"/>
  <c r="AG719"/>
  <c r="AF719"/>
  <c r="AG718"/>
  <c r="AF718"/>
  <c r="AG717"/>
  <c r="AF717"/>
  <c r="AG716"/>
  <c r="AF716"/>
  <c r="AG715"/>
  <c r="AF715"/>
  <c r="AG714"/>
  <c r="AF714"/>
  <c r="AD719"/>
  <c r="AC719"/>
  <c r="AD718"/>
  <c r="AC718"/>
  <c r="AD717"/>
  <c r="AC717"/>
  <c r="AD716"/>
  <c r="AC716"/>
  <c r="AD715"/>
  <c r="AC715"/>
  <c r="AD714"/>
  <c r="AC714"/>
  <c r="AA719"/>
  <c r="Z719"/>
  <c r="AA718"/>
  <c r="Z718"/>
  <c r="AA717"/>
  <c r="Z717"/>
  <c r="AA716"/>
  <c r="Z716"/>
  <c r="AA715"/>
  <c r="Z715"/>
  <c r="AA714"/>
  <c r="Z714"/>
  <c r="X719"/>
  <c r="W719"/>
  <c r="W718"/>
  <c r="W809" s="1"/>
  <c r="X717"/>
  <c r="W717"/>
  <c r="X716"/>
  <c r="W716"/>
  <c r="X715"/>
  <c r="W715"/>
  <c r="X714"/>
  <c r="W714"/>
  <c r="U719"/>
  <c r="T719"/>
  <c r="U718"/>
  <c r="T718"/>
  <c r="U717"/>
  <c r="T717"/>
  <c r="U716"/>
  <c r="T716"/>
  <c r="T807" s="1"/>
  <c r="U715"/>
  <c r="T715"/>
  <c r="U714"/>
  <c r="T714"/>
  <c r="R719"/>
  <c r="Q719"/>
  <c r="R718"/>
  <c r="Q718"/>
  <c r="R717"/>
  <c r="Q717"/>
  <c r="R716"/>
  <c r="Q716"/>
  <c r="Q807" s="1"/>
  <c r="R715"/>
  <c r="Q715"/>
  <c r="R714"/>
  <c r="Q714"/>
  <c r="O719"/>
  <c r="N719"/>
  <c r="O718"/>
  <c r="N718"/>
  <c r="O717"/>
  <c r="N717"/>
  <c r="O716"/>
  <c r="N716"/>
  <c r="N807" s="1"/>
  <c r="O715"/>
  <c r="N715"/>
  <c r="O714"/>
  <c r="N714"/>
  <c r="L719"/>
  <c r="K719"/>
  <c r="L718"/>
  <c r="K718"/>
  <c r="L717"/>
  <c r="K717"/>
  <c r="L716"/>
  <c r="K716"/>
  <c r="K807" s="1"/>
  <c r="L715"/>
  <c r="K715"/>
  <c r="L714"/>
  <c r="K714"/>
  <c r="I715"/>
  <c r="I716"/>
  <c r="I717"/>
  <c r="I718"/>
  <c r="I719"/>
  <c r="I714"/>
  <c r="H715"/>
  <c r="H716"/>
  <c r="H807" s="1"/>
  <c r="H717"/>
  <c r="H718"/>
  <c r="H719"/>
  <c r="H714"/>
  <c r="E716" l="1"/>
  <c r="E714"/>
  <c r="E885"/>
  <c r="M870"/>
  <c r="S870"/>
  <c r="Y870"/>
  <c r="AE870"/>
  <c r="AK870"/>
  <c r="AQ870"/>
  <c r="G872"/>
  <c r="G874"/>
  <c r="G876"/>
  <c r="J870"/>
  <c r="V870"/>
  <c r="AN870"/>
  <c r="E870"/>
  <c r="P870"/>
  <c r="AH870"/>
  <c r="G871"/>
  <c r="G875"/>
  <c r="AB870"/>
  <c r="G873"/>
  <c r="F870"/>
  <c r="F695"/>
  <c r="E695"/>
  <c r="F694"/>
  <c r="E694"/>
  <c r="F693"/>
  <c r="E693"/>
  <c r="F692"/>
  <c r="E692"/>
  <c r="F691"/>
  <c r="E691"/>
  <c r="F690"/>
  <c r="E690"/>
  <c r="E683"/>
  <c r="AP689"/>
  <c r="AO689"/>
  <c r="AM689"/>
  <c r="AL689"/>
  <c r="AJ689"/>
  <c r="AI689"/>
  <c r="AG689"/>
  <c r="AF689"/>
  <c r="AD689"/>
  <c r="AC689"/>
  <c r="AA689"/>
  <c r="Z689"/>
  <c r="X689"/>
  <c r="W689"/>
  <c r="U689"/>
  <c r="T689"/>
  <c r="R689"/>
  <c r="Q689"/>
  <c r="O689"/>
  <c r="N689"/>
  <c r="L689"/>
  <c r="K689"/>
  <c r="H689"/>
  <c r="I689"/>
  <c r="AP682"/>
  <c r="AO682"/>
  <c r="AM682"/>
  <c r="AL682"/>
  <c r="AJ682"/>
  <c r="AI682"/>
  <c r="AG682"/>
  <c r="AF682"/>
  <c r="AD682"/>
  <c r="AC682"/>
  <c r="AA682"/>
  <c r="Z682"/>
  <c r="X682"/>
  <c r="W682"/>
  <c r="U682"/>
  <c r="T682"/>
  <c r="R682"/>
  <c r="Q682"/>
  <c r="O682"/>
  <c r="N682"/>
  <c r="L682"/>
  <c r="K682"/>
  <c r="I682"/>
  <c r="H682"/>
  <c r="AQ650"/>
  <c r="AN650"/>
  <c r="AK650"/>
  <c r="AH650"/>
  <c r="AE650"/>
  <c r="AB650"/>
  <c r="Y650"/>
  <c r="V650"/>
  <c r="S650"/>
  <c r="P650"/>
  <c r="M650"/>
  <c r="J650"/>
  <c r="F650"/>
  <c r="E650"/>
  <c r="AQ649"/>
  <c r="AN649"/>
  <c r="AK649"/>
  <c r="AH649"/>
  <c r="AE649"/>
  <c r="AB649"/>
  <c r="Y649"/>
  <c r="V649"/>
  <c r="S649"/>
  <c r="P649"/>
  <c r="M649"/>
  <c r="J649"/>
  <c r="F649"/>
  <c r="E649"/>
  <c r="AQ648"/>
  <c r="AN648"/>
  <c r="AK648"/>
  <c r="AH648"/>
  <c r="AE648"/>
  <c r="AB648"/>
  <c r="Y648"/>
  <c r="V648"/>
  <c r="S648"/>
  <c r="P648"/>
  <c r="M648"/>
  <c r="J648"/>
  <c r="F648"/>
  <c r="E648"/>
  <c r="AQ647"/>
  <c r="AN647"/>
  <c r="AK647"/>
  <c r="AH647"/>
  <c r="AE647"/>
  <c r="AB647"/>
  <c r="Y647"/>
  <c r="V647"/>
  <c r="S647"/>
  <c r="P647"/>
  <c r="M647"/>
  <c r="J647"/>
  <c r="F647"/>
  <c r="E647"/>
  <c r="AQ646"/>
  <c r="AN646"/>
  <c r="AK646"/>
  <c r="AH646"/>
  <c r="AE646"/>
  <c r="AB646"/>
  <c r="Y646"/>
  <c r="V646"/>
  <c r="S646"/>
  <c r="P646"/>
  <c r="M646"/>
  <c r="J646"/>
  <c r="F646"/>
  <c r="E646"/>
  <c r="AQ645"/>
  <c r="AN645"/>
  <c r="AK645"/>
  <c r="AH645"/>
  <c r="AE645"/>
  <c r="AB645"/>
  <c r="Y645"/>
  <c r="V645"/>
  <c r="S645"/>
  <c r="P645"/>
  <c r="M645"/>
  <c r="J645"/>
  <c r="F645"/>
  <c r="E645"/>
  <c r="AP644"/>
  <c r="AO644"/>
  <c r="AM644"/>
  <c r="AL644"/>
  <c r="AJ644"/>
  <c r="AI644"/>
  <c r="AG644"/>
  <c r="AF644"/>
  <c r="AD644"/>
  <c r="AC644"/>
  <c r="AA644"/>
  <c r="Z644"/>
  <c r="X644"/>
  <c r="W644"/>
  <c r="U644"/>
  <c r="T644"/>
  <c r="R644"/>
  <c r="Q644"/>
  <c r="O644"/>
  <c r="N644"/>
  <c r="L644"/>
  <c r="K644"/>
  <c r="I644"/>
  <c r="H644"/>
  <c r="Q637"/>
  <c r="L637"/>
  <c r="AP629"/>
  <c r="AO629"/>
  <c r="AP628"/>
  <c r="AO628"/>
  <c r="AP627"/>
  <c r="AO627"/>
  <c r="AP626"/>
  <c r="AO626"/>
  <c r="AP625"/>
  <c r="AO625"/>
  <c r="AP624"/>
  <c r="AO624"/>
  <c r="AM629"/>
  <c r="AL629"/>
  <c r="AM628"/>
  <c r="AL628"/>
  <c r="AM627"/>
  <c r="AL627"/>
  <c r="AM626"/>
  <c r="AL626"/>
  <c r="AM625"/>
  <c r="AL625"/>
  <c r="AM624"/>
  <c r="AL624"/>
  <c r="AJ629"/>
  <c r="AI629"/>
  <c r="AJ628"/>
  <c r="AI628"/>
  <c r="AJ627"/>
  <c r="AI627"/>
  <c r="AJ626"/>
  <c r="AI626"/>
  <c r="AJ625"/>
  <c r="AI625"/>
  <c r="AJ624"/>
  <c r="AI624"/>
  <c r="AG629"/>
  <c r="AF629"/>
  <c r="AG628"/>
  <c r="AF628"/>
  <c r="AG627"/>
  <c r="AF627"/>
  <c r="AG626"/>
  <c r="AF626"/>
  <c r="AG625"/>
  <c r="AF625"/>
  <c r="AG624"/>
  <c r="AF624"/>
  <c r="AD629"/>
  <c r="AC629"/>
  <c r="AD628"/>
  <c r="AC628"/>
  <c r="AD627"/>
  <c r="AC627"/>
  <c r="AD626"/>
  <c r="AC626"/>
  <c r="AD625"/>
  <c r="AC625"/>
  <c r="AD624"/>
  <c r="AC624"/>
  <c r="AA629"/>
  <c r="Z629"/>
  <c r="AA628"/>
  <c r="Z628"/>
  <c r="AA627"/>
  <c r="Z627"/>
  <c r="AA626"/>
  <c r="Z626"/>
  <c r="AA625"/>
  <c r="Z625"/>
  <c r="AA624"/>
  <c r="Z624"/>
  <c r="X629"/>
  <c r="W629"/>
  <c r="X628"/>
  <c r="W628"/>
  <c r="X627"/>
  <c r="W627"/>
  <c r="X626"/>
  <c r="W626"/>
  <c r="X625"/>
  <c r="W625"/>
  <c r="X624"/>
  <c r="W624"/>
  <c r="U629"/>
  <c r="T629"/>
  <c r="U628"/>
  <c r="T628"/>
  <c r="U627"/>
  <c r="T627"/>
  <c r="U626"/>
  <c r="T626"/>
  <c r="U625"/>
  <c r="T625"/>
  <c r="U624"/>
  <c r="T624"/>
  <c r="R629"/>
  <c r="Q629"/>
  <c r="R628"/>
  <c r="Q628"/>
  <c r="R627"/>
  <c r="Q627"/>
  <c r="R626"/>
  <c r="Q626"/>
  <c r="R625"/>
  <c r="Q625"/>
  <c r="R624"/>
  <c r="Q624"/>
  <c r="O629"/>
  <c r="N629"/>
  <c r="O628"/>
  <c r="N628"/>
  <c r="O627"/>
  <c r="N627"/>
  <c r="O626"/>
  <c r="N626"/>
  <c r="O625"/>
  <c r="N625"/>
  <c r="O624"/>
  <c r="N624"/>
  <c r="L629"/>
  <c r="K629"/>
  <c r="L628"/>
  <c r="K628"/>
  <c r="L627"/>
  <c r="K627"/>
  <c r="L626"/>
  <c r="K626"/>
  <c r="L625"/>
  <c r="K625"/>
  <c r="L624"/>
  <c r="K624"/>
  <c r="I625"/>
  <c r="I626"/>
  <c r="I627"/>
  <c r="I628"/>
  <c r="I629"/>
  <c r="I624"/>
  <c r="H625"/>
  <c r="H626"/>
  <c r="H627"/>
  <c r="H628"/>
  <c r="H629"/>
  <c r="H624"/>
  <c r="AP538"/>
  <c r="AO538"/>
  <c r="AP537"/>
  <c r="AO537"/>
  <c r="AP536"/>
  <c r="AO536"/>
  <c r="AP535"/>
  <c r="AO535"/>
  <c r="AP534"/>
  <c r="AO534"/>
  <c r="AP533"/>
  <c r="AO533"/>
  <c r="AM538"/>
  <c r="AL538"/>
  <c r="AM537"/>
  <c r="AL537"/>
  <c r="AM536"/>
  <c r="AL536"/>
  <c r="AM535"/>
  <c r="AL535"/>
  <c r="AM534"/>
  <c r="AL534"/>
  <c r="AM533"/>
  <c r="AL533"/>
  <c r="AJ538"/>
  <c r="AI538"/>
  <c r="AJ537"/>
  <c r="AI537"/>
  <c r="AJ536"/>
  <c r="AI536"/>
  <c r="AJ535"/>
  <c r="AI535"/>
  <c r="AJ534"/>
  <c r="AI534"/>
  <c r="AJ533"/>
  <c r="AI533"/>
  <c r="AG538"/>
  <c r="AF538"/>
  <c r="AG537"/>
  <c r="AF537"/>
  <c r="AG536"/>
  <c r="AF536"/>
  <c r="AG535"/>
  <c r="AF535"/>
  <c r="AG534"/>
  <c r="AF534"/>
  <c r="AG533"/>
  <c r="AF533"/>
  <c r="AD538"/>
  <c r="AC538"/>
  <c r="AD537"/>
  <c r="AC537"/>
  <c r="AD536"/>
  <c r="AC536"/>
  <c r="AD535"/>
  <c r="AC535"/>
  <c r="AD534"/>
  <c r="AC534"/>
  <c r="AD533"/>
  <c r="AC533"/>
  <c r="AA538"/>
  <c r="Z538"/>
  <c r="AA537"/>
  <c r="Z537"/>
  <c r="AA536"/>
  <c r="Z536"/>
  <c r="AA535"/>
  <c r="Z535"/>
  <c r="AA534"/>
  <c r="Z534"/>
  <c r="AA533"/>
  <c r="Z533"/>
  <c r="X538"/>
  <c r="W538"/>
  <c r="X537"/>
  <c r="W537"/>
  <c r="X536"/>
  <c r="W536"/>
  <c r="X535"/>
  <c r="W535"/>
  <c r="X534"/>
  <c r="W534"/>
  <c r="X533"/>
  <c r="W533"/>
  <c r="U538"/>
  <c r="T538"/>
  <c r="U537"/>
  <c r="T537"/>
  <c r="U536"/>
  <c r="T536"/>
  <c r="U535"/>
  <c r="T535"/>
  <c r="U534"/>
  <c r="T534"/>
  <c r="U533"/>
  <c r="T533"/>
  <c r="R538"/>
  <c r="Q538"/>
  <c r="R537"/>
  <c r="Q537"/>
  <c r="R536"/>
  <c r="Q536"/>
  <c r="R535"/>
  <c r="Q535"/>
  <c r="R534"/>
  <c r="Q534"/>
  <c r="R533"/>
  <c r="Q533"/>
  <c r="O538"/>
  <c r="N538"/>
  <c r="O537"/>
  <c r="N537"/>
  <c r="O536"/>
  <c r="N536"/>
  <c r="O535"/>
  <c r="N535"/>
  <c r="O534"/>
  <c r="N534"/>
  <c r="O533"/>
  <c r="N533"/>
  <c r="L538"/>
  <c r="K538"/>
  <c r="L537"/>
  <c r="K537"/>
  <c r="L536"/>
  <c r="K536"/>
  <c r="L535"/>
  <c r="K535"/>
  <c r="L534"/>
  <c r="K534"/>
  <c r="L533"/>
  <c r="K533"/>
  <c r="I534"/>
  <c r="I535"/>
  <c r="I536"/>
  <c r="I537"/>
  <c r="I538"/>
  <c r="I533"/>
  <c r="H534"/>
  <c r="H535"/>
  <c r="H536"/>
  <c r="H537"/>
  <c r="H538"/>
  <c r="H533"/>
  <c r="AQ377"/>
  <c r="AN377"/>
  <c r="AK377"/>
  <c r="AH377"/>
  <c r="AE377"/>
  <c r="AB377"/>
  <c r="Y377"/>
  <c r="V377"/>
  <c r="S377"/>
  <c r="P377"/>
  <c r="M377"/>
  <c r="J377"/>
  <c r="F377"/>
  <c r="E377"/>
  <c r="AQ376"/>
  <c r="AN376"/>
  <c r="AK376"/>
  <c r="AH376"/>
  <c r="AE376"/>
  <c r="AB376"/>
  <c r="Y376"/>
  <c r="V376"/>
  <c r="S376"/>
  <c r="P376"/>
  <c r="M376"/>
  <c r="J376"/>
  <c r="F376"/>
  <c r="E376"/>
  <c r="AQ375"/>
  <c r="AN375"/>
  <c r="AK375"/>
  <c r="AH375"/>
  <c r="AE375"/>
  <c r="AB375"/>
  <c r="Y375"/>
  <c r="V375"/>
  <c r="S375"/>
  <c r="P375"/>
  <c r="M375"/>
  <c r="J375"/>
  <c r="F375"/>
  <c r="E375"/>
  <c r="AQ374"/>
  <c r="AN374"/>
  <c r="AK374"/>
  <c r="AH374"/>
  <c r="AE374"/>
  <c r="AB374"/>
  <c r="Y374"/>
  <c r="V374"/>
  <c r="S374"/>
  <c r="P374"/>
  <c r="M374"/>
  <c r="J374"/>
  <c r="F374"/>
  <c r="E374"/>
  <c r="AQ373"/>
  <c r="AN373"/>
  <c r="AK373"/>
  <c r="AH373"/>
  <c r="AE373"/>
  <c r="AB373"/>
  <c r="Y373"/>
  <c r="V373"/>
  <c r="S373"/>
  <c r="P373"/>
  <c r="M373"/>
  <c r="J373"/>
  <c r="F373"/>
  <c r="E373"/>
  <c r="AQ372"/>
  <c r="AN372"/>
  <c r="AK372"/>
  <c r="AH372"/>
  <c r="AE372"/>
  <c r="AB372"/>
  <c r="Y372"/>
  <c r="V372"/>
  <c r="S372"/>
  <c r="P372"/>
  <c r="M372"/>
  <c r="J372"/>
  <c r="F372"/>
  <c r="E372"/>
  <c r="AP371"/>
  <c r="AO371"/>
  <c r="AM371"/>
  <c r="AL371"/>
  <c r="AJ371"/>
  <c r="AI371"/>
  <c r="AG371"/>
  <c r="AF371"/>
  <c r="AD371"/>
  <c r="AC371"/>
  <c r="AA371"/>
  <c r="Z371"/>
  <c r="X371"/>
  <c r="W371"/>
  <c r="U371"/>
  <c r="T371"/>
  <c r="R371"/>
  <c r="Q371"/>
  <c r="O371"/>
  <c r="N371"/>
  <c r="L371"/>
  <c r="K371"/>
  <c r="I371"/>
  <c r="H371"/>
  <c r="AP364"/>
  <c r="AO364"/>
  <c r="AM364"/>
  <c r="AL364"/>
  <c r="AJ364"/>
  <c r="AI364"/>
  <c r="AG364"/>
  <c r="AF364"/>
  <c r="AD364"/>
  <c r="AC364"/>
  <c r="AA364"/>
  <c r="Z364"/>
  <c r="X364"/>
  <c r="W364"/>
  <c r="U364"/>
  <c r="T364"/>
  <c r="R364"/>
  <c r="Q364"/>
  <c r="O364"/>
  <c r="N364"/>
  <c r="L364"/>
  <c r="K364"/>
  <c r="I364"/>
  <c r="H364"/>
  <c r="AF360"/>
  <c r="AM389" l="1"/>
  <c r="O389"/>
  <c r="AA389"/>
  <c r="Z388"/>
  <c r="AA388"/>
  <c r="N388"/>
  <c r="N387"/>
  <c r="T387"/>
  <c r="O388"/>
  <c r="E624"/>
  <c r="N389"/>
  <c r="Z389"/>
  <c r="AL389"/>
  <c r="I388"/>
  <c r="N391"/>
  <c r="Z387"/>
  <c r="Z391"/>
  <c r="AL387"/>
  <c r="AL391"/>
  <c r="O387"/>
  <c r="O391"/>
  <c r="AA387"/>
  <c r="AA391"/>
  <c r="AM387"/>
  <c r="AM391"/>
  <c r="N386"/>
  <c r="N390"/>
  <c r="Z386"/>
  <c r="Z390"/>
  <c r="AL386"/>
  <c r="AL390"/>
  <c r="O390"/>
  <c r="AA390"/>
  <c r="AM386"/>
  <c r="AL388"/>
  <c r="L389"/>
  <c r="X389"/>
  <c r="AJ389"/>
  <c r="AK638"/>
  <c r="U390"/>
  <c r="AG390"/>
  <c r="AJ388"/>
  <c r="L390"/>
  <c r="X386"/>
  <c r="AJ386"/>
  <c r="L387"/>
  <c r="L391"/>
  <c r="X387"/>
  <c r="X391"/>
  <c r="AJ387"/>
  <c r="AJ391"/>
  <c r="AP388"/>
  <c r="R389"/>
  <c r="AD389"/>
  <c r="R386"/>
  <c r="AD386"/>
  <c r="AP390"/>
  <c r="AP389"/>
  <c r="I391"/>
  <c r="R387"/>
  <c r="R391"/>
  <c r="U389"/>
  <c r="AD387"/>
  <c r="AD391"/>
  <c r="AP387"/>
  <c r="AP391"/>
  <c r="AG389"/>
  <c r="F689"/>
  <c r="I390"/>
  <c r="T386"/>
  <c r="T390"/>
  <c r="AF386"/>
  <c r="AF390"/>
  <c r="AF391"/>
  <c r="I387"/>
  <c r="U391"/>
  <c r="AG391"/>
  <c r="H388"/>
  <c r="T388"/>
  <c r="H390"/>
  <c r="T391"/>
  <c r="AF387"/>
  <c r="H389"/>
  <c r="U387"/>
  <c r="AG387"/>
  <c r="F534"/>
  <c r="H387"/>
  <c r="U388"/>
  <c r="T389"/>
  <c r="AF389"/>
  <c r="AF388"/>
  <c r="H386"/>
  <c r="H1106"/>
  <c r="AI391"/>
  <c r="AO391"/>
  <c r="P638"/>
  <c r="AB638"/>
  <c r="AH638"/>
  <c r="J639"/>
  <c r="AN642"/>
  <c r="AH643"/>
  <c r="AK644"/>
  <c r="AN643"/>
  <c r="G649"/>
  <c r="K386"/>
  <c r="K388"/>
  <c r="K390"/>
  <c r="Q386"/>
  <c r="Q388"/>
  <c r="Q390"/>
  <c r="W386"/>
  <c r="W388"/>
  <c r="W390"/>
  <c r="AC386"/>
  <c r="AC388"/>
  <c r="AC390"/>
  <c r="AI386"/>
  <c r="AI388"/>
  <c r="AI390"/>
  <c r="AO386"/>
  <c r="AO388"/>
  <c r="AO390"/>
  <c r="G870"/>
  <c r="K387"/>
  <c r="K389"/>
  <c r="K391"/>
  <c r="Q387"/>
  <c r="Q389"/>
  <c r="Q391"/>
  <c r="W387"/>
  <c r="W389"/>
  <c r="W391"/>
  <c r="AC387"/>
  <c r="AC389"/>
  <c r="AC391"/>
  <c r="AI387"/>
  <c r="AI389"/>
  <c r="AO387"/>
  <c r="AO389"/>
  <c r="V643"/>
  <c r="AQ638"/>
  <c r="F639"/>
  <c r="AJ637"/>
  <c r="AE640"/>
  <c r="AQ640"/>
  <c r="S641"/>
  <c r="Y641"/>
  <c r="AE641"/>
  <c r="M642"/>
  <c r="AE644"/>
  <c r="E689"/>
  <c r="AL637"/>
  <c r="E641"/>
  <c r="E642"/>
  <c r="T637"/>
  <c r="Z637"/>
  <c r="AF637"/>
  <c r="S640"/>
  <c r="S642"/>
  <c r="P639"/>
  <c r="V639"/>
  <c r="AH640"/>
  <c r="AN640"/>
  <c r="J641"/>
  <c r="P641"/>
  <c r="AB641"/>
  <c r="AN641"/>
  <c r="S644"/>
  <c r="E638"/>
  <c r="X390"/>
  <c r="M643"/>
  <c r="S643"/>
  <c r="Y639"/>
  <c r="AK639"/>
  <c r="AQ639"/>
  <c r="M640"/>
  <c r="R388"/>
  <c r="H391"/>
  <c r="X388"/>
  <c r="AQ644"/>
  <c r="V638"/>
  <c r="AB639"/>
  <c r="AH639"/>
  <c r="J644"/>
  <c r="V644"/>
  <c r="AB644"/>
  <c r="G646"/>
  <c r="G648"/>
  <c r="I386"/>
  <c r="U386"/>
  <c r="AG386"/>
  <c r="AM390"/>
  <c r="M371"/>
  <c r="M638"/>
  <c r="Y638"/>
  <c r="J642"/>
  <c r="Y642"/>
  <c r="AE642"/>
  <c r="AK642"/>
  <c r="Y643"/>
  <c r="AE643"/>
  <c r="I389"/>
  <c r="L388"/>
  <c r="O386"/>
  <c r="AG388"/>
  <c r="AJ390"/>
  <c r="AP386"/>
  <c r="H637"/>
  <c r="Y640"/>
  <c r="X637"/>
  <c r="AK641"/>
  <c r="AA386"/>
  <c r="AD388"/>
  <c r="S371"/>
  <c r="K637"/>
  <c r="M637" s="1"/>
  <c r="F643"/>
  <c r="J643"/>
  <c r="L386"/>
  <c r="R390"/>
  <c r="AD390"/>
  <c r="AM388"/>
  <c r="E371"/>
  <c r="S638"/>
  <c r="AC637"/>
  <c r="AN638"/>
  <c r="E639"/>
  <c r="M639"/>
  <c r="S639"/>
  <c r="W637"/>
  <c r="AN639"/>
  <c r="J640"/>
  <c r="P640"/>
  <c r="AK640"/>
  <c r="V641"/>
  <c r="AQ641"/>
  <c r="P642"/>
  <c r="V642"/>
  <c r="AQ642"/>
  <c r="P643"/>
  <c r="AK643"/>
  <c r="AQ643"/>
  <c r="M644"/>
  <c r="AH644"/>
  <c r="AN644"/>
  <c r="E644"/>
  <c r="G650"/>
  <c r="J638"/>
  <c r="N637"/>
  <c r="AE638"/>
  <c r="AO637"/>
  <c r="AE639"/>
  <c r="AI637"/>
  <c r="V640"/>
  <c r="AB640"/>
  <c r="M641"/>
  <c r="AH641"/>
  <c r="AB642"/>
  <c r="AH642"/>
  <c r="E643"/>
  <c r="AB643"/>
  <c r="Y644"/>
  <c r="G645"/>
  <c r="G647"/>
  <c r="P644"/>
  <c r="O637"/>
  <c r="AA637"/>
  <c r="AM637"/>
  <c r="F640"/>
  <c r="F644"/>
  <c r="G644" s="1"/>
  <c r="I637"/>
  <c r="U637"/>
  <c r="AG637"/>
  <c r="F638"/>
  <c r="F642"/>
  <c r="R637"/>
  <c r="S637" s="1"/>
  <c r="AD637"/>
  <c r="AP637"/>
  <c r="F641"/>
  <c r="G377"/>
  <c r="AK371"/>
  <c r="AQ371"/>
  <c r="I546"/>
  <c r="J371"/>
  <c r="P371"/>
  <c r="AH371"/>
  <c r="G376"/>
  <c r="AN371"/>
  <c r="AE371"/>
  <c r="G375"/>
  <c r="I392"/>
  <c r="AB371"/>
  <c r="G373"/>
  <c r="Y371"/>
  <c r="G372"/>
  <c r="G374"/>
  <c r="V371"/>
  <c r="F371"/>
  <c r="G642" l="1"/>
  <c r="AE637"/>
  <c r="AB637"/>
  <c r="E386"/>
  <c r="V637"/>
  <c r="G640"/>
  <c r="AN637"/>
  <c r="G641"/>
  <c r="J637"/>
  <c r="AH637"/>
  <c r="AK637"/>
  <c r="G371"/>
  <c r="AQ637"/>
  <c r="P637"/>
  <c r="E637"/>
  <c r="G639"/>
  <c r="F386"/>
  <c r="Y637"/>
  <c r="G643"/>
  <c r="G638"/>
  <c r="F637"/>
  <c r="G637" l="1"/>
  <c r="E276"/>
  <c r="AP182" l="1"/>
  <c r="AO182"/>
  <c r="AM182"/>
  <c r="AL182"/>
  <c r="AJ182"/>
  <c r="AI182"/>
  <c r="AG182"/>
  <c r="AF182"/>
  <c r="AD182"/>
  <c r="AC182"/>
  <c r="AA182"/>
  <c r="Z182"/>
  <c r="X182"/>
  <c r="W182"/>
  <c r="U182"/>
  <c r="T182"/>
  <c r="R182"/>
  <c r="Q182"/>
  <c r="O182"/>
  <c r="N182"/>
  <c r="L182"/>
  <c r="K182"/>
  <c r="I182"/>
  <c r="H182"/>
  <c r="AP175"/>
  <c r="AO175"/>
  <c r="AM175"/>
  <c r="AL175"/>
  <c r="AJ175"/>
  <c r="AI175"/>
  <c r="AG175"/>
  <c r="AF175"/>
  <c r="AD175"/>
  <c r="AC175"/>
  <c r="AA175"/>
  <c r="Z175"/>
  <c r="X175"/>
  <c r="W175"/>
  <c r="U175"/>
  <c r="T175"/>
  <c r="R175"/>
  <c r="Q175"/>
  <c r="O175"/>
  <c r="N175"/>
  <c r="L175"/>
  <c r="K175"/>
  <c r="I175"/>
  <c r="H175"/>
  <c r="H155"/>
  <c r="H156"/>
  <c r="H157"/>
  <c r="H158"/>
  <c r="H159"/>
  <c r="AP83"/>
  <c r="AO83"/>
  <c r="AP82"/>
  <c r="AO82"/>
  <c r="AP81"/>
  <c r="AO81"/>
  <c r="AP80"/>
  <c r="AP79"/>
  <c r="AO79"/>
  <c r="AP78"/>
  <c r="AO78"/>
  <c r="AM83"/>
  <c r="AL83"/>
  <c r="AM82"/>
  <c r="AL82"/>
  <c r="AM81"/>
  <c r="AL81"/>
  <c r="AM80"/>
  <c r="AL80"/>
  <c r="AM79"/>
  <c r="AL79"/>
  <c r="AM78"/>
  <c r="AL78"/>
  <c r="AJ83"/>
  <c r="AI83"/>
  <c r="AJ82"/>
  <c r="AI82"/>
  <c r="AJ81"/>
  <c r="AI81"/>
  <c r="AJ80"/>
  <c r="AI80"/>
  <c r="AJ79"/>
  <c r="AI79"/>
  <c r="AJ78"/>
  <c r="AI78"/>
  <c r="AG83"/>
  <c r="AF83"/>
  <c r="AG82"/>
  <c r="AF82"/>
  <c r="AG81"/>
  <c r="AF81"/>
  <c r="AG80"/>
  <c r="AF80"/>
  <c r="AG79"/>
  <c r="AF79"/>
  <c r="AG78"/>
  <c r="AF78"/>
  <c r="AD83"/>
  <c r="AC83"/>
  <c r="AD82"/>
  <c r="AC82"/>
  <c r="AD81"/>
  <c r="AC81"/>
  <c r="AD80"/>
  <c r="AD79"/>
  <c r="AC79"/>
  <c r="AD78"/>
  <c r="AC78"/>
  <c r="AA83"/>
  <c r="Z83"/>
  <c r="AA82"/>
  <c r="Z82"/>
  <c r="AA81"/>
  <c r="Z81"/>
  <c r="AA80"/>
  <c r="Z80"/>
  <c r="AA79"/>
  <c r="Z79"/>
  <c r="AA78"/>
  <c r="Z78"/>
  <c r="X83"/>
  <c r="W83"/>
  <c r="X82"/>
  <c r="W82"/>
  <c r="X81"/>
  <c r="W81"/>
  <c r="X80"/>
  <c r="X79"/>
  <c r="W79"/>
  <c r="X78"/>
  <c r="W78"/>
  <c r="U83"/>
  <c r="T83"/>
  <c r="U82"/>
  <c r="T82"/>
  <c r="U81"/>
  <c r="T81"/>
  <c r="U80"/>
  <c r="T80"/>
  <c r="U79"/>
  <c r="T79"/>
  <c r="U78"/>
  <c r="T78"/>
  <c r="R83"/>
  <c r="Q83"/>
  <c r="R82"/>
  <c r="Q82"/>
  <c r="R81"/>
  <c r="Q81"/>
  <c r="Q80"/>
  <c r="R79"/>
  <c r="Q79"/>
  <c r="R78"/>
  <c r="Q78"/>
  <c r="O83"/>
  <c r="N83"/>
  <c r="O82"/>
  <c r="N82"/>
  <c r="O81"/>
  <c r="N81"/>
  <c r="O80"/>
  <c r="N80"/>
  <c r="O79"/>
  <c r="N79"/>
  <c r="O78"/>
  <c r="N78"/>
  <c r="L83"/>
  <c r="K83"/>
  <c r="L82"/>
  <c r="K82"/>
  <c r="L81"/>
  <c r="K81"/>
  <c r="L80"/>
  <c r="K80"/>
  <c r="L79"/>
  <c r="K79"/>
  <c r="L78"/>
  <c r="K78"/>
  <c r="I79"/>
  <c r="I80"/>
  <c r="I81"/>
  <c r="I82"/>
  <c r="I83"/>
  <c r="I78"/>
  <c r="H79"/>
  <c r="H80"/>
  <c r="H81"/>
  <c r="H82"/>
  <c r="H83"/>
  <c r="H78"/>
  <c r="AO77" l="1"/>
  <c r="AD77"/>
  <c r="T77"/>
  <c r="AC77"/>
  <c r="AP77"/>
  <c r="K77"/>
  <c r="Q77"/>
  <c r="L77"/>
  <c r="R77"/>
  <c r="AF77"/>
  <c r="U77"/>
  <c r="AL77"/>
  <c r="AG77"/>
  <c r="W77"/>
  <c r="Z77"/>
  <c r="N77"/>
  <c r="X77"/>
  <c r="AA77"/>
  <c r="O77"/>
  <c r="AI77"/>
  <c r="AJ77"/>
  <c r="AM77"/>
  <c r="I77"/>
  <c r="H77"/>
  <c r="H546"/>
  <c r="AQ368"/>
  <c r="AN370"/>
  <c r="AN368"/>
  <c r="AN366"/>
  <c r="AK370"/>
  <c r="AK368"/>
  <c r="AK365"/>
  <c r="AH368"/>
  <c r="AH366"/>
  <c r="AE370"/>
  <c r="AE368"/>
  <c r="AE366"/>
  <c r="AB370"/>
  <c r="AB368"/>
  <c r="AB366"/>
  <c r="Y370"/>
  <c r="Y369"/>
  <c r="Y368"/>
  <c r="V370"/>
  <c r="V368"/>
  <c r="V366"/>
  <c r="S370"/>
  <c r="P370"/>
  <c r="P368"/>
  <c r="P366"/>
  <c r="M370"/>
  <c r="M368"/>
  <c r="M366"/>
  <c r="J369"/>
  <c r="AH370"/>
  <c r="S365"/>
  <c r="F370" l="1"/>
  <c r="M367"/>
  <c r="M369"/>
  <c r="S367"/>
  <c r="Y365"/>
  <c r="AB365"/>
  <c r="AB369"/>
  <c r="AK369"/>
  <c r="AN365"/>
  <c r="AN367"/>
  <c r="AN369"/>
  <c r="AQ365"/>
  <c r="AQ367"/>
  <c r="AQ369"/>
  <c r="J368"/>
  <c r="M365"/>
  <c r="P369"/>
  <c r="P364"/>
  <c r="AQ366"/>
  <c r="J370"/>
  <c r="M364"/>
  <c r="P365"/>
  <c r="P367"/>
  <c r="S369"/>
  <c r="V367"/>
  <c r="V369"/>
  <c r="AH364"/>
  <c r="AH369"/>
  <c r="Y364"/>
  <c r="AQ370"/>
  <c r="E366"/>
  <c r="E368"/>
  <c r="E370"/>
  <c r="AB364"/>
  <c r="F366"/>
  <c r="S364"/>
  <c r="F368"/>
  <c r="AE367"/>
  <c r="AE369"/>
  <c r="F369"/>
  <c r="V364"/>
  <c r="F365"/>
  <c r="AK364"/>
  <c r="AK367"/>
  <c r="AK366"/>
  <c r="AH365"/>
  <c r="E367"/>
  <c r="E369"/>
  <c r="AE364"/>
  <c r="AE365"/>
  <c r="Y366"/>
  <c r="V365"/>
  <c r="S366"/>
  <c r="S368"/>
  <c r="F367"/>
  <c r="J367"/>
  <c r="J366"/>
  <c r="J365"/>
  <c r="E365"/>
  <c r="AH367"/>
  <c r="G370" l="1"/>
  <c r="G368"/>
  <c r="E364"/>
  <c r="F364"/>
  <c r="AQ364"/>
  <c r="AN364"/>
  <c r="G366"/>
  <c r="J364"/>
  <c r="G369"/>
  <c r="G367"/>
  <c r="G365"/>
  <c r="G364" l="1"/>
  <c r="AP328" l="1"/>
  <c r="AO328"/>
  <c r="AP327"/>
  <c r="AO327"/>
  <c r="AP326"/>
  <c r="AO326"/>
  <c r="AP325"/>
  <c r="AO325"/>
  <c r="AP324"/>
  <c r="AO324"/>
  <c r="AP323"/>
  <c r="AO323"/>
  <c r="AM328"/>
  <c r="AL328"/>
  <c r="AM327"/>
  <c r="AL327"/>
  <c r="AM326"/>
  <c r="AL326"/>
  <c r="AM325"/>
  <c r="AL325"/>
  <c r="AM324"/>
  <c r="AL324"/>
  <c r="AM323"/>
  <c r="AL323"/>
  <c r="AJ328"/>
  <c r="AI328"/>
  <c r="AJ327"/>
  <c r="AI327"/>
  <c r="AJ326"/>
  <c r="AI326"/>
  <c r="AJ325"/>
  <c r="AI325"/>
  <c r="AJ324"/>
  <c r="AI324"/>
  <c r="AJ323"/>
  <c r="AI323"/>
  <c r="AG328"/>
  <c r="AF328"/>
  <c r="AG327"/>
  <c r="AF327"/>
  <c r="AG326"/>
  <c r="AF326"/>
  <c r="AG325"/>
  <c r="AF325"/>
  <c r="AG324"/>
  <c r="AF324"/>
  <c r="AG323"/>
  <c r="AF323"/>
  <c r="AD328"/>
  <c r="AC328"/>
  <c r="AD327"/>
  <c r="AC327"/>
  <c r="AD326"/>
  <c r="AC326"/>
  <c r="AD325"/>
  <c r="AC325"/>
  <c r="AD324"/>
  <c r="AC324"/>
  <c r="AD323"/>
  <c r="AC323"/>
  <c r="AA328"/>
  <c r="Z328"/>
  <c r="AA327"/>
  <c r="Z327"/>
  <c r="AA326"/>
  <c r="Z326"/>
  <c r="AA325"/>
  <c r="Z325"/>
  <c r="AA324"/>
  <c r="Z324"/>
  <c r="AA323"/>
  <c r="Z323"/>
  <c r="X328"/>
  <c r="W328"/>
  <c r="X327"/>
  <c r="W327"/>
  <c r="X326"/>
  <c r="W326"/>
  <c r="X325"/>
  <c r="W325"/>
  <c r="X324"/>
  <c r="W324"/>
  <c r="X323"/>
  <c r="W323"/>
  <c r="U328"/>
  <c r="T328"/>
  <c r="U327"/>
  <c r="T327"/>
  <c r="U326"/>
  <c r="T326"/>
  <c r="U325"/>
  <c r="T325"/>
  <c r="U324"/>
  <c r="T324"/>
  <c r="U323"/>
  <c r="T323"/>
  <c r="R328"/>
  <c r="Q328"/>
  <c r="R327"/>
  <c r="Q327"/>
  <c r="R326"/>
  <c r="Q326"/>
  <c r="R325"/>
  <c r="Q325"/>
  <c r="R324"/>
  <c r="Q324"/>
  <c r="R323"/>
  <c r="Q323"/>
  <c r="O328"/>
  <c r="N328"/>
  <c r="O327"/>
  <c r="N327"/>
  <c r="O326"/>
  <c r="N326"/>
  <c r="O325"/>
  <c r="N325"/>
  <c r="O324"/>
  <c r="N324"/>
  <c r="O323"/>
  <c r="N323"/>
  <c r="L328"/>
  <c r="K328"/>
  <c r="L327"/>
  <c r="K327"/>
  <c r="L326"/>
  <c r="K326"/>
  <c r="L325"/>
  <c r="K325"/>
  <c r="L324"/>
  <c r="K324"/>
  <c r="L323"/>
  <c r="K323"/>
  <c r="I324"/>
  <c r="I325"/>
  <c r="I326"/>
  <c r="I327"/>
  <c r="I328"/>
  <c r="I323"/>
  <c r="H324"/>
  <c r="H325"/>
  <c r="H326"/>
  <c r="H327"/>
  <c r="H328"/>
  <c r="H323"/>
  <c r="E325" l="1"/>
  <c r="AQ356"/>
  <c r="AN356"/>
  <c r="AK356"/>
  <c r="AH356"/>
  <c r="AE356"/>
  <c r="AB356"/>
  <c r="Y356"/>
  <c r="V356"/>
  <c r="S356"/>
  <c r="P356"/>
  <c r="M356"/>
  <c r="J356"/>
  <c r="F356"/>
  <c r="E356"/>
  <c r="AQ355"/>
  <c r="AN355"/>
  <c r="AK355"/>
  <c r="AH355"/>
  <c r="AE355"/>
  <c r="AB355"/>
  <c r="Y355"/>
  <c r="V355"/>
  <c r="S355"/>
  <c r="P355"/>
  <c r="M355"/>
  <c r="J355"/>
  <c r="F355"/>
  <c r="E355"/>
  <c r="AQ354"/>
  <c r="AN354"/>
  <c r="AK354"/>
  <c r="AH354"/>
  <c r="AE354"/>
  <c r="AB354"/>
  <c r="Y354"/>
  <c r="V354"/>
  <c r="S354"/>
  <c r="P354"/>
  <c r="M354"/>
  <c r="J354"/>
  <c r="F354"/>
  <c r="E354"/>
  <c r="AQ353"/>
  <c r="AN353"/>
  <c r="AK353"/>
  <c r="AH353"/>
  <c r="AE353"/>
  <c r="AB353"/>
  <c r="Y353"/>
  <c r="V353"/>
  <c r="S353"/>
  <c r="P353"/>
  <c r="M353"/>
  <c r="J353"/>
  <c r="F353"/>
  <c r="E353"/>
  <c r="AQ352"/>
  <c r="AN352"/>
  <c r="AK352"/>
  <c r="AH352"/>
  <c r="AE352"/>
  <c r="AB352"/>
  <c r="Y352"/>
  <c r="V352"/>
  <c r="S352"/>
  <c r="P352"/>
  <c r="M352"/>
  <c r="J352"/>
  <c r="F352"/>
  <c r="E352"/>
  <c r="AQ351"/>
  <c r="AN351"/>
  <c r="AK351"/>
  <c r="AH351"/>
  <c r="AE351"/>
  <c r="AB351"/>
  <c r="Y351"/>
  <c r="V351"/>
  <c r="S351"/>
  <c r="P351"/>
  <c r="M351"/>
  <c r="J351"/>
  <c r="F351"/>
  <c r="E351"/>
  <c r="AP350"/>
  <c r="AO350"/>
  <c r="AM350"/>
  <c r="AL350"/>
  <c r="AJ350"/>
  <c r="AI350"/>
  <c r="AG350"/>
  <c r="AF350"/>
  <c r="AD350"/>
  <c r="AC350"/>
  <c r="AA350"/>
  <c r="Z350"/>
  <c r="X350"/>
  <c r="W350"/>
  <c r="U350"/>
  <c r="T350"/>
  <c r="R350"/>
  <c r="Q350"/>
  <c r="O350"/>
  <c r="N350"/>
  <c r="L350"/>
  <c r="K350"/>
  <c r="I350"/>
  <c r="H350"/>
  <c r="P350" l="1"/>
  <c r="AN350"/>
  <c r="Y350"/>
  <c r="G352"/>
  <c r="G356"/>
  <c r="AK350"/>
  <c r="J350"/>
  <c r="S350"/>
  <c r="AH350"/>
  <c r="G351"/>
  <c r="F350"/>
  <c r="G354"/>
  <c r="G355"/>
  <c r="AE350"/>
  <c r="AQ350"/>
  <c r="AB350"/>
  <c r="V350"/>
  <c r="M350"/>
  <c r="G353"/>
  <c r="E350"/>
  <c r="G350" l="1"/>
  <c r="E1049"/>
  <c r="AP18" l="1"/>
  <c r="AO18"/>
  <c r="AM18"/>
  <c r="AL18"/>
  <c r="AJ18"/>
  <c r="AI18"/>
  <c r="AG18"/>
  <c r="AF18"/>
  <c r="AD18"/>
  <c r="AC18"/>
  <c r="AA18"/>
  <c r="Z18"/>
  <c r="X18"/>
  <c r="W18"/>
  <c r="U18"/>
  <c r="T18"/>
  <c r="R18"/>
  <c r="Q18"/>
  <c r="O18"/>
  <c r="N18"/>
  <c r="L18"/>
  <c r="K18"/>
  <c r="I18"/>
  <c r="H18"/>
  <c r="J18" l="1"/>
  <c r="M18"/>
  <c r="AO1005"/>
  <c r="AO1089" s="1"/>
  <c r="AO1096" s="1"/>
  <c r="AP1004"/>
  <c r="AP1088" s="1"/>
  <c r="AP1095" s="1"/>
  <c r="AO1004"/>
  <c r="AO1088" s="1"/>
  <c r="AO1095" s="1"/>
  <c r="AP1003"/>
  <c r="AP1087" s="1"/>
  <c r="AP1094" s="1"/>
  <c r="AO1003"/>
  <c r="AO1087" s="1"/>
  <c r="AO1094" s="1"/>
  <c r="AP1002"/>
  <c r="AP1086" s="1"/>
  <c r="AP1093" s="1"/>
  <c r="AO1002"/>
  <c r="AO1086" s="1"/>
  <c r="AO1001"/>
  <c r="AO1085" s="1"/>
  <c r="AO1092" s="1"/>
  <c r="AP1000"/>
  <c r="AP1084" s="1"/>
  <c r="AP1091" s="1"/>
  <c r="AL1005"/>
  <c r="AL1089" s="1"/>
  <c r="AL1096" s="1"/>
  <c r="AM1004"/>
  <c r="AM1088" s="1"/>
  <c r="AM1095" s="1"/>
  <c r="AL1004"/>
  <c r="AL1088" s="1"/>
  <c r="AL1095" s="1"/>
  <c r="AL1003"/>
  <c r="AL1087" s="1"/>
  <c r="AL1094" s="1"/>
  <c r="AM1002"/>
  <c r="AM1086" s="1"/>
  <c r="AM1093" s="1"/>
  <c r="AL1002"/>
  <c r="AL1086" s="1"/>
  <c r="AL1093" s="1"/>
  <c r="AM1001"/>
  <c r="AM1085" s="1"/>
  <c r="AM1092" s="1"/>
  <c r="AL1001"/>
  <c r="AL1085" s="1"/>
  <c r="AL1092" s="1"/>
  <c r="AM1000"/>
  <c r="AM1084" s="1"/>
  <c r="AM1091" s="1"/>
  <c r="AL1000"/>
  <c r="AL1084" s="1"/>
  <c r="AL1091" s="1"/>
  <c r="AI1005"/>
  <c r="AI1089" s="1"/>
  <c r="AI1096" s="1"/>
  <c r="AJ1004"/>
  <c r="AJ1088" s="1"/>
  <c r="AJ1095" s="1"/>
  <c r="AI1004"/>
  <c r="AI1088" s="1"/>
  <c r="AI1095" s="1"/>
  <c r="AJ1003"/>
  <c r="AJ1087" s="1"/>
  <c r="AJ1094" s="1"/>
  <c r="AI1003"/>
  <c r="AI1087" s="1"/>
  <c r="AI1094" s="1"/>
  <c r="AJ1002"/>
  <c r="AJ1086" s="1"/>
  <c r="AJ1093" s="1"/>
  <c r="AI1002"/>
  <c r="AI1086" s="1"/>
  <c r="AI1093" s="1"/>
  <c r="AI1001"/>
  <c r="AI1085" s="1"/>
  <c r="AI1092" s="1"/>
  <c r="AJ1000"/>
  <c r="AJ1084" s="1"/>
  <c r="AJ1091" s="1"/>
  <c r="AI1000"/>
  <c r="AI1084" s="1"/>
  <c r="AI1091" s="1"/>
  <c r="AG1005"/>
  <c r="AG1089" s="1"/>
  <c r="AG1096" s="1"/>
  <c r="AF1005"/>
  <c r="AF1089" s="1"/>
  <c r="AF1096" s="1"/>
  <c r="AF1004"/>
  <c r="AF1088" s="1"/>
  <c r="AF1095" s="1"/>
  <c r="AG1003"/>
  <c r="AG1087" s="1"/>
  <c r="AG1094" s="1"/>
  <c r="AF1003"/>
  <c r="AF1087" s="1"/>
  <c r="AF1094" s="1"/>
  <c r="AG1002"/>
  <c r="AG1086" s="1"/>
  <c r="AG1093" s="1"/>
  <c r="AF1002"/>
  <c r="AF1086" s="1"/>
  <c r="AF1093" s="1"/>
  <c r="AG1001"/>
  <c r="AG1085" s="1"/>
  <c r="AG1092" s="1"/>
  <c r="AF1001"/>
  <c r="AF1085" s="1"/>
  <c r="AF1092" s="1"/>
  <c r="AF1000"/>
  <c r="AF1084" s="1"/>
  <c r="AF1091" s="1"/>
  <c r="AC1005"/>
  <c r="AC1089" s="1"/>
  <c r="AC1096" s="1"/>
  <c r="AD1004"/>
  <c r="AD1088" s="1"/>
  <c r="AD1095" s="1"/>
  <c r="AC1004"/>
  <c r="AC1088" s="1"/>
  <c r="AC1095" s="1"/>
  <c r="AD1003"/>
  <c r="AD1087" s="1"/>
  <c r="AD1094" s="1"/>
  <c r="AC1003"/>
  <c r="AC1087" s="1"/>
  <c r="AC1094" s="1"/>
  <c r="AD1002"/>
  <c r="AD1086" s="1"/>
  <c r="AD1093" s="1"/>
  <c r="AC1002"/>
  <c r="AC1086" s="1"/>
  <c r="AC1093" s="1"/>
  <c r="AC1001"/>
  <c r="AC1085" s="1"/>
  <c r="AC1092" s="1"/>
  <c r="AD1000"/>
  <c r="AD1084" s="1"/>
  <c r="AD1091" s="1"/>
  <c r="AC1000"/>
  <c r="AC1084" s="1"/>
  <c r="AC1091" s="1"/>
  <c r="Z1005"/>
  <c r="Z1089" s="1"/>
  <c r="Z1096" s="1"/>
  <c r="AA1004"/>
  <c r="AA1088" s="1"/>
  <c r="AA1095" s="1"/>
  <c r="Z1003"/>
  <c r="Z1087" s="1"/>
  <c r="Z1094" s="1"/>
  <c r="AA1002"/>
  <c r="AA1086" s="1"/>
  <c r="AA1093" s="1"/>
  <c r="Z1002"/>
  <c r="Z1086" s="1"/>
  <c r="Z1093" s="1"/>
  <c r="Z1001"/>
  <c r="Z1085" s="1"/>
  <c r="Z1092" s="1"/>
  <c r="AA1000"/>
  <c r="AA1084" s="1"/>
  <c r="AA1091" s="1"/>
  <c r="Z1000"/>
  <c r="Z1084" s="1"/>
  <c r="Z1091" s="1"/>
  <c r="X1005"/>
  <c r="X1089" s="1"/>
  <c r="X1096" s="1"/>
  <c r="X1004"/>
  <c r="X1088" s="1"/>
  <c r="X1095" s="1"/>
  <c r="W1004"/>
  <c r="W1088" s="1"/>
  <c r="W1095" s="1"/>
  <c r="X1003"/>
  <c r="X1087" s="1"/>
  <c r="X1094" s="1"/>
  <c r="W1003"/>
  <c r="W1087" s="1"/>
  <c r="W1094" s="1"/>
  <c r="X1002"/>
  <c r="X1086" s="1"/>
  <c r="X1093" s="1"/>
  <c r="W1002"/>
  <c r="W1086" s="1"/>
  <c r="W1093" s="1"/>
  <c r="X1001"/>
  <c r="X1085" s="1"/>
  <c r="X1092" s="1"/>
  <c r="X1000"/>
  <c r="X1084" s="1"/>
  <c r="X1091" s="1"/>
  <c r="W1000"/>
  <c r="W1084" s="1"/>
  <c r="W1091" s="1"/>
  <c r="U1005"/>
  <c r="U1089" s="1"/>
  <c r="U1096" s="1"/>
  <c r="T1005"/>
  <c r="T1089" s="1"/>
  <c r="T1096" s="1"/>
  <c r="T1003"/>
  <c r="T1087" s="1"/>
  <c r="T1094" s="1"/>
  <c r="T1002"/>
  <c r="T1086" s="1"/>
  <c r="T1093" s="1"/>
  <c r="U1001"/>
  <c r="U1085" s="1"/>
  <c r="U1092" s="1"/>
  <c r="T1001"/>
  <c r="T1085" s="1"/>
  <c r="T1092" s="1"/>
  <c r="T1000"/>
  <c r="T1084" s="1"/>
  <c r="T1091" s="1"/>
  <c r="Q1005"/>
  <c r="Q1089" s="1"/>
  <c r="Q1096" s="1"/>
  <c r="R1004"/>
  <c r="R1088" s="1"/>
  <c r="R1095" s="1"/>
  <c r="Q1004"/>
  <c r="Q1088" s="1"/>
  <c r="Q1095" s="1"/>
  <c r="Q1003"/>
  <c r="Q1087" s="1"/>
  <c r="Q1094" s="1"/>
  <c r="R1002"/>
  <c r="R1086" s="1"/>
  <c r="R1093" s="1"/>
  <c r="Q1002"/>
  <c r="Q1086" s="1"/>
  <c r="Q1093" s="1"/>
  <c r="Q1001"/>
  <c r="Q1085" s="1"/>
  <c r="Q1092" s="1"/>
  <c r="R1000"/>
  <c r="R1084" s="1"/>
  <c r="R1091" s="1"/>
  <c r="Q1000"/>
  <c r="Q1084" s="1"/>
  <c r="Q1091" s="1"/>
  <c r="O1005"/>
  <c r="O1089" s="1"/>
  <c r="O1096" s="1"/>
  <c r="N1005"/>
  <c r="N1089" s="1"/>
  <c r="N1096" s="1"/>
  <c r="O1004"/>
  <c r="O1088" s="1"/>
  <c r="O1095" s="1"/>
  <c r="N1004"/>
  <c r="N1088" s="1"/>
  <c r="N1095" s="1"/>
  <c r="N1003"/>
  <c r="N1087" s="1"/>
  <c r="N1094" s="1"/>
  <c r="O1002"/>
  <c r="O1086" s="1"/>
  <c r="O1093" s="1"/>
  <c r="N1002"/>
  <c r="N1086" s="1"/>
  <c r="N1093" s="1"/>
  <c r="O1000"/>
  <c r="O1084" s="1"/>
  <c r="O1091" s="1"/>
  <c r="N1000"/>
  <c r="N1084" s="1"/>
  <c r="N1091" s="1"/>
  <c r="K1005"/>
  <c r="K1089" s="1"/>
  <c r="K1096" s="1"/>
  <c r="L1004"/>
  <c r="L1088" s="1"/>
  <c r="L1095" s="1"/>
  <c r="K1004"/>
  <c r="K1088" s="1"/>
  <c r="K1095" s="1"/>
  <c r="L1002"/>
  <c r="L1086" s="1"/>
  <c r="L1093" s="1"/>
  <c r="K1002"/>
  <c r="K1086" s="1"/>
  <c r="K1093" s="1"/>
  <c r="K1001"/>
  <c r="K1085" s="1"/>
  <c r="K1092" s="1"/>
  <c r="L1000"/>
  <c r="L1084" s="1"/>
  <c r="L1091" s="1"/>
  <c r="K1000"/>
  <c r="K1084" s="1"/>
  <c r="K1091" s="1"/>
  <c r="I1001"/>
  <c r="I1085" s="1"/>
  <c r="I1092" s="1"/>
  <c r="I1003"/>
  <c r="I1087" s="1"/>
  <c r="I1094" s="1"/>
  <c r="I1004"/>
  <c r="I1088" s="1"/>
  <c r="I1095" s="1"/>
  <c r="I1005"/>
  <c r="I1089" s="1"/>
  <c r="I1096" s="1"/>
  <c r="I1000"/>
  <c r="I1084" s="1"/>
  <c r="I1091" s="1"/>
  <c r="H1001"/>
  <c r="H1085" s="1"/>
  <c r="H1092" s="1"/>
  <c r="H1002"/>
  <c r="H1086" s="1"/>
  <c r="H1093" s="1"/>
  <c r="H1003"/>
  <c r="H1087" s="1"/>
  <c r="H1094" s="1"/>
  <c r="H1005"/>
  <c r="H1089" s="1"/>
  <c r="H1096" s="1"/>
  <c r="H1000"/>
  <c r="H1084" s="1"/>
  <c r="N1055"/>
  <c r="AH1054"/>
  <c r="V1054"/>
  <c r="AQ1053"/>
  <c r="AN1053"/>
  <c r="AK1053"/>
  <c r="AE1053"/>
  <c r="Y1053"/>
  <c r="S1053"/>
  <c r="P1053"/>
  <c r="M1053"/>
  <c r="AQ1052"/>
  <c r="AK1052"/>
  <c r="AH1052"/>
  <c r="AE1052"/>
  <c r="Y1052"/>
  <c r="M1052"/>
  <c r="J1052"/>
  <c r="AN1051"/>
  <c r="AK1051"/>
  <c r="AE1051"/>
  <c r="AB1051"/>
  <c r="AN1050"/>
  <c r="AH1050"/>
  <c r="Y1050"/>
  <c r="V1050"/>
  <c r="AN1049"/>
  <c r="AK1049"/>
  <c r="AH1049"/>
  <c r="AE1049"/>
  <c r="AB1049"/>
  <c r="Y1049"/>
  <c r="S1049"/>
  <c r="P1049"/>
  <c r="M1049"/>
  <c r="AP1048"/>
  <c r="AM1048"/>
  <c r="AL1048"/>
  <c r="AJ1048"/>
  <c r="AI1048"/>
  <c r="AF1048"/>
  <c r="AC1048"/>
  <c r="AA1048"/>
  <c r="X1048"/>
  <c r="T1048"/>
  <c r="R1048"/>
  <c r="Q1048"/>
  <c r="L1048"/>
  <c r="AP1076"/>
  <c r="AO1076"/>
  <c r="AM1076"/>
  <c r="AL1076"/>
  <c r="AJ1076"/>
  <c r="AI1076"/>
  <c r="AG1076"/>
  <c r="AF1076"/>
  <c r="AD1076"/>
  <c r="AC1076"/>
  <c r="AA1076"/>
  <c r="Z1076"/>
  <c r="X1076"/>
  <c r="W1076"/>
  <c r="U1076"/>
  <c r="T1076"/>
  <c r="R1076"/>
  <c r="Q1076"/>
  <c r="O1076"/>
  <c r="N1076"/>
  <c r="L1076"/>
  <c r="K1076"/>
  <c r="I1076"/>
  <c r="H1076"/>
  <c r="AP1069"/>
  <c r="AO1069"/>
  <c r="AM1069"/>
  <c r="AL1069"/>
  <c r="AJ1069"/>
  <c r="AI1069"/>
  <c r="AG1069"/>
  <c r="AF1069"/>
  <c r="AD1069"/>
  <c r="AC1069"/>
  <c r="AA1069"/>
  <c r="Z1069"/>
  <c r="X1069"/>
  <c r="W1069"/>
  <c r="U1069"/>
  <c r="T1069"/>
  <c r="R1069"/>
  <c r="Q1069"/>
  <c r="O1069"/>
  <c r="N1069"/>
  <c r="L1069"/>
  <c r="K1069"/>
  <c r="I1069"/>
  <c r="H1069"/>
  <c r="AP1062"/>
  <c r="AO1062"/>
  <c r="AM1062"/>
  <c r="AL1062"/>
  <c r="AJ1062"/>
  <c r="AI1062"/>
  <c r="AG1062"/>
  <c r="AF1062"/>
  <c r="AD1062"/>
  <c r="AC1062"/>
  <c r="AA1062"/>
  <c r="Z1062"/>
  <c r="X1062"/>
  <c r="W1062"/>
  <c r="U1062"/>
  <c r="T1062"/>
  <c r="R1062"/>
  <c r="Q1062"/>
  <c r="O1062"/>
  <c r="N1062"/>
  <c r="L1062"/>
  <c r="K1062"/>
  <c r="I1062"/>
  <c r="H1062"/>
  <c r="AP1055"/>
  <c r="AO1055"/>
  <c r="AM1055"/>
  <c r="AL1055"/>
  <c r="AJ1055"/>
  <c r="AI1055"/>
  <c r="AG1055"/>
  <c r="AF1055"/>
  <c r="AD1055"/>
  <c r="AC1055"/>
  <c r="AA1055"/>
  <c r="Z1055"/>
  <c r="X1055"/>
  <c r="W1055"/>
  <c r="U1055"/>
  <c r="T1055"/>
  <c r="R1055"/>
  <c r="Q1055"/>
  <c r="O1055"/>
  <c r="L1055"/>
  <c r="K1055"/>
  <c r="I1055"/>
  <c r="H1055"/>
  <c r="AP1041"/>
  <c r="AO1041"/>
  <c r="AM1041"/>
  <c r="AL1041"/>
  <c r="AJ1041"/>
  <c r="AI1041"/>
  <c r="AG1041"/>
  <c r="AF1041"/>
  <c r="AD1041"/>
  <c r="AC1041"/>
  <c r="AA1041"/>
  <c r="Z1041"/>
  <c r="X1041"/>
  <c r="W1041"/>
  <c r="U1041"/>
  <c r="T1041"/>
  <c r="R1041"/>
  <c r="Q1041"/>
  <c r="O1041"/>
  <c r="N1041"/>
  <c r="L1041"/>
  <c r="K1041"/>
  <c r="I1041"/>
  <c r="H1041"/>
  <c r="AP1034"/>
  <c r="AO1034"/>
  <c r="AM1034"/>
  <c r="AL1034"/>
  <c r="AJ1034"/>
  <c r="AI1034"/>
  <c r="AG1034"/>
  <c r="AF1034"/>
  <c r="AD1034"/>
  <c r="AC1034"/>
  <c r="AA1034"/>
  <c r="Z1034"/>
  <c r="X1034"/>
  <c r="W1034"/>
  <c r="U1034"/>
  <c r="T1034"/>
  <c r="R1034"/>
  <c r="Q1034"/>
  <c r="O1034"/>
  <c r="N1034"/>
  <c r="L1034"/>
  <c r="K1034"/>
  <c r="I1034"/>
  <c r="H1034"/>
  <c r="AP1027"/>
  <c r="AO1027"/>
  <c r="AM1027"/>
  <c r="AL1027"/>
  <c r="AJ1027"/>
  <c r="AI1027"/>
  <c r="AG1027"/>
  <c r="AF1027"/>
  <c r="AD1027"/>
  <c r="AC1027"/>
  <c r="AA1027"/>
  <c r="Z1027"/>
  <c r="X1027"/>
  <c r="W1027"/>
  <c r="U1027"/>
  <c r="T1027"/>
  <c r="R1027"/>
  <c r="Q1027"/>
  <c r="O1027"/>
  <c r="N1027"/>
  <c r="L1027"/>
  <c r="K1027"/>
  <c r="I1027"/>
  <c r="H1027"/>
  <c r="F943"/>
  <c r="AP968"/>
  <c r="AO968"/>
  <c r="AM968"/>
  <c r="AL968"/>
  <c r="AJ968"/>
  <c r="AI968"/>
  <c r="AG968"/>
  <c r="AF968"/>
  <c r="AD968"/>
  <c r="AC968"/>
  <c r="AA968"/>
  <c r="Z968"/>
  <c r="X968"/>
  <c r="W968"/>
  <c r="U968"/>
  <c r="T968"/>
  <c r="R968"/>
  <c r="Q968"/>
  <c r="O968"/>
  <c r="N968"/>
  <c r="L968"/>
  <c r="K968"/>
  <c r="I968"/>
  <c r="H968"/>
  <c r="AP961"/>
  <c r="AO961"/>
  <c r="AM961"/>
  <c r="AL961"/>
  <c r="AJ961"/>
  <c r="AI961"/>
  <c r="AG961"/>
  <c r="AF961"/>
  <c r="AD961"/>
  <c r="AC961"/>
  <c r="Z961"/>
  <c r="X961"/>
  <c r="W961"/>
  <c r="U961"/>
  <c r="T961"/>
  <c r="R961"/>
  <c r="Q961"/>
  <c r="O961"/>
  <c r="N961"/>
  <c r="L961"/>
  <c r="K961"/>
  <c r="I961"/>
  <c r="H961"/>
  <c r="AP954"/>
  <c r="AO954"/>
  <c r="AM954"/>
  <c r="AL954"/>
  <c r="AJ954"/>
  <c r="AI954"/>
  <c r="AG954"/>
  <c r="AF954"/>
  <c r="AD954"/>
  <c r="AC954"/>
  <c r="AA954"/>
  <c r="Z954"/>
  <c r="X954"/>
  <c r="W954"/>
  <c r="U954"/>
  <c r="T954"/>
  <c r="R954"/>
  <c r="Q954"/>
  <c r="O954"/>
  <c r="N954"/>
  <c r="L954"/>
  <c r="K954"/>
  <c r="I954"/>
  <c r="H954"/>
  <c r="AP947"/>
  <c r="AO947"/>
  <c r="AM947"/>
  <c r="AL947"/>
  <c r="AJ947"/>
  <c r="AI947"/>
  <c r="AG947"/>
  <c r="AF947"/>
  <c r="AD947"/>
  <c r="AC947"/>
  <c r="AA947"/>
  <c r="Z947"/>
  <c r="X947"/>
  <c r="W947"/>
  <c r="U947"/>
  <c r="T947"/>
  <c r="R947"/>
  <c r="Q947"/>
  <c r="O947"/>
  <c r="N947"/>
  <c r="L947"/>
  <c r="K947"/>
  <c r="I947"/>
  <c r="H947"/>
  <c r="AP940"/>
  <c r="AO940"/>
  <c r="AM940"/>
  <c r="AL940"/>
  <c r="AJ940"/>
  <c r="AI940"/>
  <c r="AG940"/>
  <c r="AF940"/>
  <c r="AD940"/>
  <c r="AC940"/>
  <c r="AA940"/>
  <c r="Z940"/>
  <c r="X940"/>
  <c r="W940"/>
  <c r="U940"/>
  <c r="T940"/>
  <c r="R940"/>
  <c r="Q940"/>
  <c r="O940"/>
  <c r="N940"/>
  <c r="L940"/>
  <c r="K940"/>
  <c r="I940"/>
  <c r="H940"/>
  <c r="AP933"/>
  <c r="AO933"/>
  <c r="AM933"/>
  <c r="AL933"/>
  <c r="AJ933"/>
  <c r="AI933"/>
  <c r="AG933"/>
  <c r="AF933"/>
  <c r="AD933"/>
  <c r="AC933"/>
  <c r="AA933"/>
  <c r="Z933"/>
  <c r="X933"/>
  <c r="W933"/>
  <c r="U933"/>
  <c r="T933"/>
  <c r="R933"/>
  <c r="Q933"/>
  <c r="O933"/>
  <c r="N933"/>
  <c r="L933"/>
  <c r="K933"/>
  <c r="I933"/>
  <c r="H933"/>
  <c r="AP919"/>
  <c r="AO919"/>
  <c r="AM919"/>
  <c r="AL919"/>
  <c r="AJ919"/>
  <c r="AI919"/>
  <c r="AG919"/>
  <c r="AF919"/>
  <c r="AD919"/>
  <c r="AC919"/>
  <c r="AA919"/>
  <c r="Z919"/>
  <c r="X919"/>
  <c r="W919"/>
  <c r="U919"/>
  <c r="T919"/>
  <c r="R919"/>
  <c r="Q919"/>
  <c r="O919"/>
  <c r="N919"/>
  <c r="L919"/>
  <c r="K919"/>
  <c r="I919"/>
  <c r="H919"/>
  <c r="AP912"/>
  <c r="AO912"/>
  <c r="AM912"/>
  <c r="AL912"/>
  <c r="AJ912"/>
  <c r="AI912"/>
  <c r="AG912"/>
  <c r="AF912"/>
  <c r="AD912"/>
  <c r="AC912"/>
  <c r="AA912"/>
  <c r="Z912"/>
  <c r="X912"/>
  <c r="W912"/>
  <c r="U912"/>
  <c r="T912"/>
  <c r="R912"/>
  <c r="Q912"/>
  <c r="O912"/>
  <c r="N912"/>
  <c r="L912"/>
  <c r="K912"/>
  <c r="I912"/>
  <c r="H912"/>
  <c r="AP905"/>
  <c r="AO905"/>
  <c r="AM905"/>
  <c r="AL905"/>
  <c r="AJ905"/>
  <c r="AI905"/>
  <c r="AG905"/>
  <c r="AF905"/>
  <c r="AD905"/>
  <c r="AC905"/>
  <c r="AA905"/>
  <c r="Z905"/>
  <c r="X905"/>
  <c r="W905"/>
  <c r="U905"/>
  <c r="T905"/>
  <c r="R905"/>
  <c r="Q905"/>
  <c r="O905"/>
  <c r="N905"/>
  <c r="L905"/>
  <c r="K905"/>
  <c r="I905"/>
  <c r="H905"/>
  <c r="AN1004" l="1"/>
  <c r="AQ1004"/>
  <c r="P1000"/>
  <c r="Y1003"/>
  <c r="AQ1003"/>
  <c r="AK1004"/>
  <c r="AK1000"/>
  <c r="M1000"/>
  <c r="S1000"/>
  <c r="Y1004"/>
  <c r="P1005"/>
  <c r="S1002"/>
  <c r="AQ1055"/>
  <c r="V1076"/>
  <c r="AH1027"/>
  <c r="AK1093"/>
  <c r="AH1001"/>
  <c r="AI999"/>
  <c r="AB1093"/>
  <c r="AE1002"/>
  <c r="X999"/>
  <c r="AC999"/>
  <c r="AN1002"/>
  <c r="AB1002"/>
  <c r="Q999"/>
  <c r="AN1001"/>
  <c r="AN1000"/>
  <c r="AK1002"/>
  <c r="AK1003"/>
  <c r="AI1090"/>
  <c r="AF999"/>
  <c r="AH1002"/>
  <c r="AH1003"/>
  <c r="AH1005"/>
  <c r="AF1090"/>
  <c r="AE1004"/>
  <c r="AE1000"/>
  <c r="AE1003"/>
  <c r="AC1090"/>
  <c r="AB1000"/>
  <c r="AB1091"/>
  <c r="Y1000"/>
  <c r="X1090"/>
  <c r="V1001"/>
  <c r="V1005"/>
  <c r="S1004"/>
  <c r="P1004"/>
  <c r="M1004"/>
  <c r="J1000"/>
  <c r="J1003"/>
  <c r="J1001"/>
  <c r="AL999"/>
  <c r="AL1090"/>
  <c r="AH1051"/>
  <c r="Z1048"/>
  <c r="AB1048" s="1"/>
  <c r="Y1051"/>
  <c r="Y1002"/>
  <c r="S1051"/>
  <c r="P1055"/>
  <c r="P1002"/>
  <c r="P1051"/>
  <c r="S1034"/>
  <c r="AE1076"/>
  <c r="J1092"/>
  <c r="S1093"/>
  <c r="AE1093"/>
  <c r="AK1091"/>
  <c r="K1048"/>
  <c r="M1048" s="1"/>
  <c r="M1051"/>
  <c r="M1002"/>
  <c r="K1090"/>
  <c r="K999"/>
  <c r="E1002"/>
  <c r="H1091"/>
  <c r="J1091" s="1"/>
  <c r="J1053"/>
  <c r="H1004"/>
  <c r="M1091"/>
  <c r="M1050"/>
  <c r="L1001"/>
  <c r="E1052"/>
  <c r="K1003"/>
  <c r="F1052"/>
  <c r="L1003"/>
  <c r="M1054"/>
  <c r="L1005"/>
  <c r="P1091"/>
  <c r="N1048"/>
  <c r="N1001"/>
  <c r="P1050"/>
  <c r="O1001"/>
  <c r="P1052"/>
  <c r="O1003"/>
  <c r="S1091"/>
  <c r="Q1090"/>
  <c r="S1050"/>
  <c r="R1001"/>
  <c r="S1052"/>
  <c r="R1003"/>
  <c r="S1054"/>
  <c r="R1005"/>
  <c r="U1048"/>
  <c r="V1048" s="1"/>
  <c r="U1000"/>
  <c r="V1051"/>
  <c r="U1002"/>
  <c r="V1052"/>
  <c r="U1003"/>
  <c r="E1053"/>
  <c r="T1004"/>
  <c r="V1053"/>
  <c r="U1004"/>
  <c r="W1048"/>
  <c r="Y1048" s="1"/>
  <c r="W1001"/>
  <c r="Y1054"/>
  <c r="W1005"/>
  <c r="AB1050"/>
  <c r="AA1001"/>
  <c r="AB1052"/>
  <c r="AA1003"/>
  <c r="AB1053"/>
  <c r="Z1004"/>
  <c r="AB1054"/>
  <c r="AA1005"/>
  <c r="AD1048"/>
  <c r="AE1048" s="1"/>
  <c r="AD1001"/>
  <c r="AE1054"/>
  <c r="AD1005"/>
  <c r="AG1048"/>
  <c r="AH1048" s="1"/>
  <c r="AG1000"/>
  <c r="AH1053"/>
  <c r="AG1004"/>
  <c r="AK1050"/>
  <c r="AJ1001"/>
  <c r="AK1054"/>
  <c r="AJ1005"/>
  <c r="AN1091"/>
  <c r="AN1052"/>
  <c r="AM1003"/>
  <c r="AN1054"/>
  <c r="AM1005"/>
  <c r="AQ1049"/>
  <c r="AO1000"/>
  <c r="AO999" s="1"/>
  <c r="AQ1050"/>
  <c r="AP1001"/>
  <c r="AQ1054"/>
  <c r="AP1005"/>
  <c r="V1034"/>
  <c r="AB1034"/>
  <c r="AE1034"/>
  <c r="AQ1034"/>
  <c r="S1041"/>
  <c r="Y1041"/>
  <c r="AQ1041"/>
  <c r="AK1076"/>
  <c r="AN1076"/>
  <c r="AQ1076"/>
  <c r="J1094"/>
  <c r="M1093"/>
  <c r="M1095"/>
  <c r="P1093"/>
  <c r="P1095"/>
  <c r="P1096"/>
  <c r="S1095"/>
  <c r="V1096"/>
  <c r="Y1093"/>
  <c r="Y1094"/>
  <c r="Y1095"/>
  <c r="AE1091"/>
  <c r="AE1094"/>
  <c r="AE1095"/>
  <c r="AH1092"/>
  <c r="AH1093"/>
  <c r="AH1094"/>
  <c r="AH1096"/>
  <c r="AK1094"/>
  <c r="AK1095"/>
  <c r="AN1092"/>
  <c r="AN1093"/>
  <c r="AN1095"/>
  <c r="AQ1094"/>
  <c r="AQ1095"/>
  <c r="Y1091"/>
  <c r="V1092"/>
  <c r="F1054"/>
  <c r="J1096"/>
  <c r="J1005"/>
  <c r="AO1093"/>
  <c r="AQ1002"/>
  <c r="AO1048"/>
  <c r="AQ1048" s="1"/>
  <c r="AQ1051"/>
  <c r="E1051"/>
  <c r="J1051"/>
  <c r="I1002"/>
  <c r="AE1050"/>
  <c r="V1049"/>
  <c r="F1053"/>
  <c r="F1049"/>
  <c r="F1051"/>
  <c r="O1048"/>
  <c r="P1054"/>
  <c r="F1050"/>
  <c r="J1054"/>
  <c r="J1050"/>
  <c r="I1048"/>
  <c r="E1054"/>
  <c r="H1048"/>
  <c r="J1049"/>
  <c r="J1027"/>
  <c r="AN1027"/>
  <c r="J1034"/>
  <c r="AB1055"/>
  <c r="V1062"/>
  <c r="AB1062"/>
  <c r="P1069"/>
  <c r="V1069"/>
  <c r="AH1069"/>
  <c r="S1027"/>
  <c r="Y1027"/>
  <c r="AE1027"/>
  <c r="AQ1027"/>
  <c r="S1055"/>
  <c r="AE1055"/>
  <c r="S1062"/>
  <c r="AE1062"/>
  <c r="AN1048"/>
  <c r="AN1041"/>
  <c r="AK1048"/>
  <c r="AE1069"/>
  <c r="AQ1069"/>
  <c r="Y1069"/>
  <c r="M1069"/>
  <c r="J1069"/>
  <c r="AQ1062"/>
  <c r="S1048"/>
  <c r="Y1034"/>
  <c r="AK1034"/>
  <c r="V1041"/>
  <c r="J1055"/>
  <c r="AH1055"/>
  <c r="Y1062"/>
  <c r="M1076"/>
  <c r="S1076"/>
  <c r="P1027"/>
  <c r="V1027"/>
  <c r="M1034"/>
  <c r="AH1034"/>
  <c r="J1041"/>
  <c r="AK1055"/>
  <c r="AH1062"/>
  <c r="AK1069"/>
  <c r="M1041"/>
  <c r="J1062"/>
  <c r="S1069"/>
  <c r="AN1069"/>
  <c r="P1076"/>
  <c r="AE1041"/>
  <c r="V1055"/>
  <c r="M1062"/>
  <c r="AK1062"/>
  <c r="J1076"/>
  <c r="Y1076"/>
  <c r="M1027"/>
  <c r="AB1027"/>
  <c r="AK1027"/>
  <c r="AB1041"/>
  <c r="AH1041"/>
  <c r="Y1055"/>
  <c r="P1062"/>
  <c r="AN1062"/>
  <c r="AB1069"/>
  <c r="AQ968"/>
  <c r="P1034"/>
  <c r="AN1034"/>
  <c r="P1041"/>
  <c r="AK1041"/>
  <c r="M1055"/>
  <c r="AN1055"/>
  <c r="AB1076"/>
  <c r="AH1076"/>
  <c r="V961"/>
  <c r="J968"/>
  <c r="AE933"/>
  <c r="P968"/>
  <c r="V968"/>
  <c r="AH968"/>
  <c r="AQ933"/>
  <c r="S940"/>
  <c r="AE940"/>
  <c r="S954"/>
  <c r="S947"/>
  <c r="Y947"/>
  <c r="AB940"/>
  <c r="AN940"/>
  <c r="AE954"/>
  <c r="AQ954"/>
  <c r="J919"/>
  <c r="V919"/>
  <c r="J933"/>
  <c r="V933"/>
  <c r="J940"/>
  <c r="P940"/>
  <c r="P961"/>
  <c r="AN961"/>
  <c r="S919"/>
  <c r="P947"/>
  <c r="AB947"/>
  <c r="AN947"/>
  <c r="J954"/>
  <c r="S961"/>
  <c r="AQ961"/>
  <c r="AE968"/>
  <c r="AE961"/>
  <c r="S933"/>
  <c r="AK933"/>
  <c r="AQ919"/>
  <c r="M933"/>
  <c r="Y933"/>
  <c r="AH933"/>
  <c r="V940"/>
  <c r="AH940"/>
  <c r="AQ940"/>
  <c r="M947"/>
  <c r="AE947"/>
  <c r="AK947"/>
  <c r="AQ947"/>
  <c r="V954"/>
  <c r="AH954"/>
  <c r="J961"/>
  <c r="AH961"/>
  <c r="S968"/>
  <c r="Y968"/>
  <c r="AN968"/>
  <c r="M919"/>
  <c r="AN919"/>
  <c r="AB933"/>
  <c r="M940"/>
  <c r="AK940"/>
  <c r="V947"/>
  <c r="P954"/>
  <c r="Y954"/>
  <c r="AN954"/>
  <c r="Y961"/>
  <c r="M968"/>
  <c r="AB968"/>
  <c r="AK968"/>
  <c r="P919"/>
  <c r="Y919"/>
  <c r="AK919"/>
  <c r="P933"/>
  <c r="AN933"/>
  <c r="Y940"/>
  <c r="J947"/>
  <c r="AH947"/>
  <c r="M954"/>
  <c r="AB954"/>
  <c r="AK954"/>
  <c r="M961"/>
  <c r="AK961"/>
  <c r="AH919"/>
  <c r="AE919"/>
  <c r="AB919"/>
  <c r="F1000" l="1"/>
  <c r="G1053"/>
  <c r="E1048"/>
  <c r="G1052"/>
  <c r="P1048"/>
  <c r="F1005"/>
  <c r="G1054"/>
  <c r="AP1089"/>
  <c r="AP1096" s="1"/>
  <c r="AQ1096" s="1"/>
  <c r="AQ1005"/>
  <c r="AP1085"/>
  <c r="AP1092" s="1"/>
  <c r="AQ1001"/>
  <c r="AP999"/>
  <c r="AQ999" s="1"/>
  <c r="AO1084"/>
  <c r="AQ1000"/>
  <c r="E1000"/>
  <c r="AM1089"/>
  <c r="AM1096" s="1"/>
  <c r="AN1005"/>
  <c r="AM999"/>
  <c r="AN999" s="1"/>
  <c r="AM1087"/>
  <c r="AM1094" s="1"/>
  <c r="AN1094" s="1"/>
  <c r="AN1003"/>
  <c r="AJ1089"/>
  <c r="AJ1096" s="1"/>
  <c r="AK1096" s="1"/>
  <c r="AK1005"/>
  <c r="AJ1085"/>
  <c r="AJ1092" s="1"/>
  <c r="AK1001"/>
  <c r="AJ999"/>
  <c r="AK999" s="1"/>
  <c r="AG1088"/>
  <c r="AG1095" s="1"/>
  <c r="AH1095" s="1"/>
  <c r="AH1004"/>
  <c r="AG1084"/>
  <c r="AG1091" s="1"/>
  <c r="AH1000"/>
  <c r="AG999"/>
  <c r="AH999" s="1"/>
  <c r="AD1089"/>
  <c r="AD1096" s="1"/>
  <c r="AE1096" s="1"/>
  <c r="AE1005"/>
  <c r="AD1085"/>
  <c r="AD1092" s="1"/>
  <c r="AE1001"/>
  <c r="AD999"/>
  <c r="AE999" s="1"/>
  <c r="AA1089"/>
  <c r="AA1096" s="1"/>
  <c r="AB1096" s="1"/>
  <c r="AB1005"/>
  <c r="Z1088"/>
  <c r="Z1095" s="1"/>
  <c r="AB1004"/>
  <c r="Z999"/>
  <c r="AA1087"/>
  <c r="AA1094" s="1"/>
  <c r="AB1094" s="1"/>
  <c r="AB1003"/>
  <c r="AA1085"/>
  <c r="AA1092" s="1"/>
  <c r="AB1001"/>
  <c r="AA999"/>
  <c r="W1089"/>
  <c r="W1096" s="1"/>
  <c r="Y1005"/>
  <c r="E1005"/>
  <c r="W1085"/>
  <c r="W1092" s="1"/>
  <c r="Y1001"/>
  <c r="W999"/>
  <c r="Y999" s="1"/>
  <c r="U1088"/>
  <c r="U1095" s="1"/>
  <c r="V1004"/>
  <c r="F1004"/>
  <c r="T1088"/>
  <c r="T1095" s="1"/>
  <c r="T1090" s="1"/>
  <c r="T999"/>
  <c r="U1087"/>
  <c r="U1094" s="1"/>
  <c r="V1094" s="1"/>
  <c r="V1003"/>
  <c r="U1086"/>
  <c r="U1093" s="1"/>
  <c r="V1093" s="1"/>
  <c r="V1002"/>
  <c r="U1084"/>
  <c r="U1091" s="1"/>
  <c r="V1000"/>
  <c r="U999"/>
  <c r="R1089"/>
  <c r="R1096" s="1"/>
  <c r="S1096" s="1"/>
  <c r="S1005"/>
  <c r="R1087"/>
  <c r="R1094" s="1"/>
  <c r="S1094" s="1"/>
  <c r="S1003"/>
  <c r="R1085"/>
  <c r="R1092" s="1"/>
  <c r="S1001"/>
  <c r="R999"/>
  <c r="S999" s="1"/>
  <c r="O1087"/>
  <c r="O1094" s="1"/>
  <c r="P1094" s="1"/>
  <c r="P1003"/>
  <c r="O1085"/>
  <c r="O1092" s="1"/>
  <c r="P1001"/>
  <c r="O999"/>
  <c r="N1085"/>
  <c r="N1092" s="1"/>
  <c r="E1001"/>
  <c r="N999"/>
  <c r="L1089"/>
  <c r="L1096" s="1"/>
  <c r="M1005"/>
  <c r="L1087"/>
  <c r="L1094" s="1"/>
  <c r="M1003"/>
  <c r="F1003"/>
  <c r="K1087"/>
  <c r="K1094" s="1"/>
  <c r="E1094" s="1"/>
  <c r="E1003"/>
  <c r="L1085"/>
  <c r="L1092" s="1"/>
  <c r="M1001"/>
  <c r="F1001"/>
  <c r="L999"/>
  <c r="M999" s="1"/>
  <c r="H1088"/>
  <c r="H1095" s="1"/>
  <c r="H1090" s="1"/>
  <c r="J1004"/>
  <c r="E1004"/>
  <c r="H999"/>
  <c r="J1048"/>
  <c r="AQ1093"/>
  <c r="E1093"/>
  <c r="G1051"/>
  <c r="I1086"/>
  <c r="I1093" s="1"/>
  <c r="F1002"/>
  <c r="J1002"/>
  <c r="I999"/>
  <c r="G1049"/>
  <c r="F1048"/>
  <c r="G1050"/>
  <c r="G1005" l="1"/>
  <c r="J999"/>
  <c r="G1001"/>
  <c r="AB999"/>
  <c r="V999"/>
  <c r="J1095"/>
  <c r="E1095"/>
  <c r="F1092"/>
  <c r="M1092"/>
  <c r="L1090"/>
  <c r="M1090" s="1"/>
  <c r="M1094"/>
  <c r="F1094"/>
  <c r="G1094" s="1"/>
  <c r="M1096"/>
  <c r="F1096"/>
  <c r="N1090"/>
  <c r="E1092"/>
  <c r="P1092"/>
  <c r="O1090"/>
  <c r="R1090"/>
  <c r="S1090" s="1"/>
  <c r="S1092"/>
  <c r="V1091"/>
  <c r="F1091"/>
  <c r="U1090"/>
  <c r="V1090" s="1"/>
  <c r="V1095"/>
  <c r="F1095"/>
  <c r="W1090"/>
  <c r="Y1090" s="1"/>
  <c r="Y1092"/>
  <c r="E1096"/>
  <c r="Y1096"/>
  <c r="AA1090"/>
  <c r="AB1092"/>
  <c r="AB1095"/>
  <c r="Z1090"/>
  <c r="AE1092"/>
  <c r="AD1090"/>
  <c r="AE1090" s="1"/>
  <c r="AG1090"/>
  <c r="AH1090" s="1"/>
  <c r="AH1091"/>
  <c r="AJ1090"/>
  <c r="AK1090" s="1"/>
  <c r="AK1092"/>
  <c r="AN1096"/>
  <c r="AM1090"/>
  <c r="AN1090" s="1"/>
  <c r="G1000"/>
  <c r="E999"/>
  <c r="AO1091"/>
  <c r="E1084"/>
  <c r="AO1083"/>
  <c r="AQ1092"/>
  <c r="AP1090"/>
  <c r="G1003"/>
  <c r="P999"/>
  <c r="G1004"/>
  <c r="F1093"/>
  <c r="J1093"/>
  <c r="I1090"/>
  <c r="J1090" s="1"/>
  <c r="G1002"/>
  <c r="F999"/>
  <c r="G1048"/>
  <c r="P1090" l="1"/>
  <c r="G1095"/>
  <c r="G999"/>
  <c r="AQ1091"/>
  <c r="E1091"/>
  <c r="E1090" s="1"/>
  <c r="AO1090"/>
  <c r="AQ1090" s="1"/>
  <c r="AB1090"/>
  <c r="G1096"/>
  <c r="G1092"/>
  <c r="G1093"/>
  <c r="F1090"/>
  <c r="AP898"/>
  <c r="AO898"/>
  <c r="AM898"/>
  <c r="AL898"/>
  <c r="AJ898"/>
  <c r="AI898"/>
  <c r="AG898"/>
  <c r="AF898"/>
  <c r="AD898"/>
  <c r="AC898"/>
  <c r="AA898"/>
  <c r="Z898"/>
  <c r="X898"/>
  <c r="W898"/>
  <c r="U898"/>
  <c r="T898"/>
  <c r="R898"/>
  <c r="Q898"/>
  <c r="O898"/>
  <c r="N898"/>
  <c r="L898"/>
  <c r="K898"/>
  <c r="I898"/>
  <c r="H898"/>
  <c r="AP891"/>
  <c r="AO891"/>
  <c r="AM891"/>
  <c r="AL891"/>
  <c r="AJ891"/>
  <c r="AI891"/>
  <c r="AG891"/>
  <c r="AF891"/>
  <c r="AD891"/>
  <c r="AC891"/>
  <c r="AA891"/>
  <c r="Z891"/>
  <c r="X891"/>
  <c r="W891"/>
  <c r="U891"/>
  <c r="T891"/>
  <c r="R891"/>
  <c r="Q891"/>
  <c r="O891"/>
  <c r="N891"/>
  <c r="L891"/>
  <c r="K891"/>
  <c r="I891"/>
  <c r="H891"/>
  <c r="AP877"/>
  <c r="AO877"/>
  <c r="AM877"/>
  <c r="AL877"/>
  <c r="AJ877"/>
  <c r="AI877"/>
  <c r="AG877"/>
  <c r="AF877"/>
  <c r="AD877"/>
  <c r="AC877"/>
  <c r="AA877"/>
  <c r="Z877"/>
  <c r="X877"/>
  <c r="W877"/>
  <c r="U877"/>
  <c r="T877"/>
  <c r="R877"/>
  <c r="Q877"/>
  <c r="O877"/>
  <c r="N877"/>
  <c r="L877"/>
  <c r="K877"/>
  <c r="I877"/>
  <c r="H877"/>
  <c r="AP863"/>
  <c r="AO863"/>
  <c r="AM863"/>
  <c r="AL863"/>
  <c r="AJ863"/>
  <c r="AI863"/>
  <c r="AG863"/>
  <c r="AF863"/>
  <c r="AD863"/>
  <c r="AC863"/>
  <c r="AA863"/>
  <c r="Z863"/>
  <c r="X863"/>
  <c r="W863"/>
  <c r="U863"/>
  <c r="T863"/>
  <c r="Q863"/>
  <c r="O863"/>
  <c r="N863"/>
  <c r="L863"/>
  <c r="K863"/>
  <c r="I863"/>
  <c r="H863"/>
  <c r="AP856"/>
  <c r="AO856"/>
  <c r="AM856"/>
  <c r="AL856"/>
  <c r="AJ856"/>
  <c r="AI856"/>
  <c r="AG856"/>
  <c r="AF856"/>
  <c r="AD856"/>
  <c r="AC856"/>
  <c r="AA856"/>
  <c r="Z856"/>
  <c r="X856"/>
  <c r="W856"/>
  <c r="U856"/>
  <c r="T856"/>
  <c r="R856"/>
  <c r="Q856"/>
  <c r="O856"/>
  <c r="N856"/>
  <c r="L856"/>
  <c r="K856"/>
  <c r="I856"/>
  <c r="H856"/>
  <c r="AP849"/>
  <c r="AO849"/>
  <c r="AM849"/>
  <c r="AL849"/>
  <c r="AJ849"/>
  <c r="AI849"/>
  <c r="AG849"/>
  <c r="AF849"/>
  <c r="AD849"/>
  <c r="AC849"/>
  <c r="AA849"/>
  <c r="Z849"/>
  <c r="X849"/>
  <c r="W849"/>
  <c r="U849"/>
  <c r="T849"/>
  <c r="R849"/>
  <c r="Q849"/>
  <c r="O849"/>
  <c r="N849"/>
  <c r="L849"/>
  <c r="K849"/>
  <c r="I849"/>
  <c r="H849"/>
  <c r="AP842"/>
  <c r="AO842"/>
  <c r="AM842"/>
  <c r="AL842"/>
  <c r="AJ842"/>
  <c r="AI842"/>
  <c r="AG842"/>
  <c r="AF842"/>
  <c r="AD842"/>
  <c r="AC842"/>
  <c r="AA842"/>
  <c r="Z842"/>
  <c r="X842"/>
  <c r="W842"/>
  <c r="U842"/>
  <c r="T842"/>
  <c r="R842"/>
  <c r="Q842"/>
  <c r="O842"/>
  <c r="N842"/>
  <c r="L842"/>
  <c r="K842"/>
  <c r="I842"/>
  <c r="H842"/>
  <c r="AP835"/>
  <c r="AO835"/>
  <c r="AM835"/>
  <c r="AL835"/>
  <c r="AJ835"/>
  <c r="AI835"/>
  <c r="AG835"/>
  <c r="AF835"/>
  <c r="AD835"/>
  <c r="AC835"/>
  <c r="AA835"/>
  <c r="Z835"/>
  <c r="X835"/>
  <c r="W835"/>
  <c r="U835"/>
  <c r="T835"/>
  <c r="R835"/>
  <c r="Q835"/>
  <c r="O835"/>
  <c r="N835"/>
  <c r="L835"/>
  <c r="K835"/>
  <c r="I835"/>
  <c r="H835"/>
  <c r="AP828"/>
  <c r="AO828"/>
  <c r="AM828"/>
  <c r="AL828"/>
  <c r="AJ828"/>
  <c r="AI828"/>
  <c r="AG828"/>
  <c r="AF828"/>
  <c r="AD828"/>
  <c r="AC828"/>
  <c r="AA828"/>
  <c r="Z828"/>
  <c r="X828"/>
  <c r="W828"/>
  <c r="U828"/>
  <c r="T828"/>
  <c r="R828"/>
  <c r="Q828"/>
  <c r="O828"/>
  <c r="N828"/>
  <c r="L828"/>
  <c r="K828"/>
  <c r="I828"/>
  <c r="H828"/>
  <c r="AO810"/>
  <c r="AO817" s="1"/>
  <c r="AP809"/>
  <c r="AO808"/>
  <c r="AO815" s="1"/>
  <c r="AP807"/>
  <c r="AO807"/>
  <c r="AO814" s="1"/>
  <c r="AO806"/>
  <c r="AO813" s="1"/>
  <c r="AP805"/>
  <c r="AL810"/>
  <c r="AL817" s="1"/>
  <c r="AM809"/>
  <c r="AL808"/>
  <c r="AL815" s="1"/>
  <c r="AM807"/>
  <c r="AL814"/>
  <c r="AM805"/>
  <c r="AL805"/>
  <c r="AL812" s="1"/>
  <c r="AJ810"/>
  <c r="AI810"/>
  <c r="AI817" s="1"/>
  <c r="AJ809"/>
  <c r="AJ816" s="1"/>
  <c r="AI809"/>
  <c r="AI808"/>
  <c r="AI815" s="1"/>
  <c r="AJ807"/>
  <c r="AI807"/>
  <c r="AI814" s="1"/>
  <c r="AI806"/>
  <c r="AI813" s="1"/>
  <c r="AJ805"/>
  <c r="AJ812" s="1"/>
  <c r="AF810"/>
  <c r="AF817" s="1"/>
  <c r="AG809"/>
  <c r="AF809"/>
  <c r="AF816" s="1"/>
  <c r="AF808"/>
  <c r="AG807"/>
  <c r="AF806"/>
  <c r="AG805"/>
  <c r="AC810"/>
  <c r="AC817" s="1"/>
  <c r="AD809"/>
  <c r="AD808"/>
  <c r="AC808"/>
  <c r="AC815" s="1"/>
  <c r="AD807"/>
  <c r="AC806"/>
  <c r="AC813" s="1"/>
  <c r="AA810"/>
  <c r="Z810"/>
  <c r="Z817" s="1"/>
  <c r="Z816"/>
  <c r="AA808"/>
  <c r="Z808"/>
  <c r="Z815" s="1"/>
  <c r="AA805"/>
  <c r="Z805"/>
  <c r="Z812" s="1"/>
  <c r="W810"/>
  <c r="W817" s="1"/>
  <c r="X808"/>
  <c r="W808"/>
  <c r="W815" s="1"/>
  <c r="X807"/>
  <c r="W806"/>
  <c r="W813" s="1"/>
  <c r="X805"/>
  <c r="T810"/>
  <c r="T817" s="1"/>
  <c r="U809"/>
  <c r="U816" s="1"/>
  <c r="U808"/>
  <c r="T808"/>
  <c r="T815" s="1"/>
  <c r="U807"/>
  <c r="U814" s="1"/>
  <c r="U805"/>
  <c r="Q810"/>
  <c r="Q817" s="1"/>
  <c r="R809"/>
  <c r="Q808"/>
  <c r="Q815" s="1"/>
  <c r="R807"/>
  <c r="Q806"/>
  <c r="Q813" s="1"/>
  <c r="N810"/>
  <c r="N817" s="1"/>
  <c r="O809"/>
  <c r="N809"/>
  <c r="N816" s="1"/>
  <c r="N808"/>
  <c r="N815" s="1"/>
  <c r="O807"/>
  <c r="N814"/>
  <c r="O805"/>
  <c r="N805"/>
  <c r="K810"/>
  <c r="K817" s="1"/>
  <c r="L809"/>
  <c r="K808"/>
  <c r="K815" s="1"/>
  <c r="L807"/>
  <c r="K806"/>
  <c r="K813" s="1"/>
  <c r="L805"/>
  <c r="I807"/>
  <c r="I808"/>
  <c r="I809"/>
  <c r="I805"/>
  <c r="H806"/>
  <c r="H808"/>
  <c r="H815" s="1"/>
  <c r="H809"/>
  <c r="H810"/>
  <c r="AP790"/>
  <c r="AO790"/>
  <c r="AM790"/>
  <c r="AL790"/>
  <c r="AJ790"/>
  <c r="AI790"/>
  <c r="AG790"/>
  <c r="AF790"/>
  <c r="AD790"/>
  <c r="AC790"/>
  <c r="AA790"/>
  <c r="Z790"/>
  <c r="X790"/>
  <c r="W790"/>
  <c r="U790"/>
  <c r="T790"/>
  <c r="R790"/>
  <c r="Q790"/>
  <c r="O790"/>
  <c r="N790"/>
  <c r="L790"/>
  <c r="K790"/>
  <c r="I790"/>
  <c r="H790"/>
  <c r="AP783"/>
  <c r="AO783"/>
  <c r="AM783"/>
  <c r="AL783"/>
  <c r="AJ783"/>
  <c r="AI783"/>
  <c r="AG783"/>
  <c r="AF783"/>
  <c r="AD783"/>
  <c r="AC783"/>
  <c r="AA783"/>
  <c r="Z783"/>
  <c r="X783"/>
  <c r="W783"/>
  <c r="U783"/>
  <c r="T783"/>
  <c r="R783"/>
  <c r="Q783"/>
  <c r="O783"/>
  <c r="N783"/>
  <c r="L783"/>
  <c r="K783"/>
  <c r="I783"/>
  <c r="H783"/>
  <c r="AP776"/>
  <c r="AO776"/>
  <c r="AM776"/>
  <c r="AL776"/>
  <c r="AJ776"/>
  <c r="AI776"/>
  <c r="AG776"/>
  <c r="AF776"/>
  <c r="AD776"/>
  <c r="AC776"/>
  <c r="AA776"/>
  <c r="Z776"/>
  <c r="X776"/>
  <c r="W776"/>
  <c r="U776"/>
  <c r="T776"/>
  <c r="R776"/>
  <c r="Q776"/>
  <c r="O776"/>
  <c r="N776"/>
  <c r="L776"/>
  <c r="K776"/>
  <c r="I776"/>
  <c r="H776"/>
  <c r="AP769"/>
  <c r="AO769"/>
  <c r="AM769"/>
  <c r="AL769"/>
  <c r="AJ769"/>
  <c r="AI769"/>
  <c r="AG769"/>
  <c r="AF769"/>
  <c r="AD769"/>
  <c r="AC769"/>
  <c r="AA769"/>
  <c r="Z769"/>
  <c r="X769"/>
  <c r="W769"/>
  <c r="U769"/>
  <c r="T769"/>
  <c r="R769"/>
  <c r="Q769"/>
  <c r="O769"/>
  <c r="N769"/>
  <c r="L769"/>
  <c r="K769"/>
  <c r="I769"/>
  <c r="H769"/>
  <c r="AP762"/>
  <c r="AO762"/>
  <c r="AM762"/>
  <c r="AL762"/>
  <c r="AJ762"/>
  <c r="AI762"/>
  <c r="AG762"/>
  <c r="AF762"/>
  <c r="AD762"/>
  <c r="AC762"/>
  <c r="AA762"/>
  <c r="Z762"/>
  <c r="X762"/>
  <c r="W762"/>
  <c r="U762"/>
  <c r="T762"/>
  <c r="R762"/>
  <c r="Q762"/>
  <c r="O762"/>
  <c r="N762"/>
  <c r="L762"/>
  <c r="K762"/>
  <c r="I762"/>
  <c r="H762"/>
  <c r="AP755"/>
  <c r="AO755"/>
  <c r="AM755"/>
  <c r="AL755"/>
  <c r="AJ755"/>
  <c r="AI755"/>
  <c r="AG755"/>
  <c r="AF755"/>
  <c r="AD755"/>
  <c r="AC755"/>
  <c r="AA755"/>
  <c r="Z755"/>
  <c r="X755"/>
  <c r="W755"/>
  <c r="U755"/>
  <c r="T755"/>
  <c r="R755"/>
  <c r="Q755"/>
  <c r="O755"/>
  <c r="N755"/>
  <c r="L755"/>
  <c r="K755"/>
  <c r="I755"/>
  <c r="H755"/>
  <c r="AP748"/>
  <c r="AO748"/>
  <c r="AM748"/>
  <c r="AL748"/>
  <c r="AJ748"/>
  <c r="AI748"/>
  <c r="AG748"/>
  <c r="AF748"/>
  <c r="AD748"/>
  <c r="AC748"/>
  <c r="AA748"/>
  <c r="Z748"/>
  <c r="X748"/>
  <c r="W748"/>
  <c r="U748"/>
  <c r="T748"/>
  <c r="R748"/>
  <c r="Q748"/>
  <c r="O748"/>
  <c r="N748"/>
  <c r="L748"/>
  <c r="K748"/>
  <c r="I748"/>
  <c r="H748"/>
  <c r="AP741"/>
  <c r="AO741"/>
  <c r="AM741"/>
  <c r="AL741"/>
  <c r="AJ741"/>
  <c r="AI741"/>
  <c r="AG741"/>
  <c r="AF741"/>
  <c r="AD741"/>
  <c r="AC741"/>
  <c r="AA741"/>
  <c r="Z741"/>
  <c r="X741"/>
  <c r="W741"/>
  <c r="U741"/>
  <c r="T741"/>
  <c r="R741"/>
  <c r="Q741"/>
  <c r="O741"/>
  <c r="N741"/>
  <c r="L741"/>
  <c r="K741"/>
  <c r="I741"/>
  <c r="H741"/>
  <c r="AP734"/>
  <c r="AO734"/>
  <c r="AM734"/>
  <c r="AL734"/>
  <c r="AJ734"/>
  <c r="AI734"/>
  <c r="AG734"/>
  <c r="AF734"/>
  <c r="AD734"/>
  <c r="AC734"/>
  <c r="AA734"/>
  <c r="Z734"/>
  <c r="X734"/>
  <c r="W734"/>
  <c r="U734"/>
  <c r="T734"/>
  <c r="R734"/>
  <c r="Q734"/>
  <c r="O734"/>
  <c r="N734"/>
  <c r="L734"/>
  <c r="K734"/>
  <c r="I734"/>
  <c r="H734"/>
  <c r="AQ733"/>
  <c r="AN733"/>
  <c r="AK733"/>
  <c r="AH733"/>
  <c r="AE733"/>
  <c r="AB733"/>
  <c r="Y733"/>
  <c r="V733"/>
  <c r="S733"/>
  <c r="P733"/>
  <c r="M733"/>
  <c r="J733"/>
  <c r="F733"/>
  <c r="E733"/>
  <c r="AQ732"/>
  <c r="AN732"/>
  <c r="AK732"/>
  <c r="AH732"/>
  <c r="AE732"/>
  <c r="AB732"/>
  <c r="Y732"/>
  <c r="V732"/>
  <c r="S732"/>
  <c r="P732"/>
  <c r="M732"/>
  <c r="J732"/>
  <c r="F732"/>
  <c r="E732"/>
  <c r="AQ731"/>
  <c r="AN731"/>
  <c r="AK731"/>
  <c r="AH731"/>
  <c r="AE731"/>
  <c r="AB731"/>
  <c r="Y731"/>
  <c r="V731"/>
  <c r="S731"/>
  <c r="P731"/>
  <c r="M731"/>
  <c r="J731"/>
  <c r="F731"/>
  <c r="E731"/>
  <c r="AQ730"/>
  <c r="AN730"/>
  <c r="AK730"/>
  <c r="AH730"/>
  <c r="AE730"/>
  <c r="AB730"/>
  <c r="Y730"/>
  <c r="V730"/>
  <c r="S730"/>
  <c r="P730"/>
  <c r="M730"/>
  <c r="J730"/>
  <c r="F730"/>
  <c r="E730"/>
  <c r="AQ729"/>
  <c r="AN729"/>
  <c r="AK729"/>
  <c r="AH729"/>
  <c r="AE729"/>
  <c r="AB729"/>
  <c r="Y729"/>
  <c r="V729"/>
  <c r="S729"/>
  <c r="P729"/>
  <c r="M729"/>
  <c r="J729"/>
  <c r="F729"/>
  <c r="E729"/>
  <c r="AQ728"/>
  <c r="AN728"/>
  <c r="AK728"/>
  <c r="AH728"/>
  <c r="AE728"/>
  <c r="AB728"/>
  <c r="Y728"/>
  <c r="V728"/>
  <c r="S728"/>
  <c r="P728"/>
  <c r="M728"/>
  <c r="J728"/>
  <c r="F728"/>
  <c r="E728"/>
  <c r="AP727"/>
  <c r="AO727"/>
  <c r="AM727"/>
  <c r="AL727"/>
  <c r="AJ727"/>
  <c r="AI727"/>
  <c r="AG727"/>
  <c r="AF727"/>
  <c r="AD727"/>
  <c r="AC727"/>
  <c r="AA727"/>
  <c r="Z727"/>
  <c r="X727"/>
  <c r="W727"/>
  <c r="U727"/>
  <c r="T727"/>
  <c r="R727"/>
  <c r="Q727"/>
  <c r="O727"/>
  <c r="N727"/>
  <c r="L727"/>
  <c r="K727"/>
  <c r="I727"/>
  <c r="H727"/>
  <c r="AQ726"/>
  <c r="AN726"/>
  <c r="AK726"/>
  <c r="AH726"/>
  <c r="AE726"/>
  <c r="AB726"/>
  <c r="Y726"/>
  <c r="V726"/>
  <c r="S726"/>
  <c r="P726"/>
  <c r="M726"/>
  <c r="J726"/>
  <c r="F726"/>
  <c r="E726"/>
  <c r="AQ725"/>
  <c r="AN725"/>
  <c r="AK725"/>
  <c r="AH725"/>
  <c r="AE725"/>
  <c r="AB725"/>
  <c r="Y725"/>
  <c r="V725"/>
  <c r="S725"/>
  <c r="P725"/>
  <c r="M725"/>
  <c r="J725"/>
  <c r="F725"/>
  <c r="E725"/>
  <c r="AQ724"/>
  <c r="AN724"/>
  <c r="AK724"/>
  <c r="AH724"/>
  <c r="AE724"/>
  <c r="AB724"/>
  <c r="Y724"/>
  <c r="V724"/>
  <c r="S724"/>
  <c r="P724"/>
  <c r="M724"/>
  <c r="J724"/>
  <c r="F724"/>
  <c r="E724"/>
  <c r="AQ723"/>
  <c r="AN723"/>
  <c r="AK723"/>
  <c r="AH723"/>
  <c r="AE723"/>
  <c r="AB723"/>
  <c r="Y723"/>
  <c r="V723"/>
  <c r="S723"/>
  <c r="P723"/>
  <c r="M723"/>
  <c r="J723"/>
  <c r="F723"/>
  <c r="E723"/>
  <c r="AQ722"/>
  <c r="AN722"/>
  <c r="AK722"/>
  <c r="AH722"/>
  <c r="AE722"/>
  <c r="AB722"/>
  <c r="Y722"/>
  <c r="V722"/>
  <c r="S722"/>
  <c r="P722"/>
  <c r="M722"/>
  <c r="J722"/>
  <c r="F722"/>
  <c r="E722"/>
  <c r="AQ721"/>
  <c r="AN721"/>
  <c r="AK721"/>
  <c r="AH721"/>
  <c r="AE721"/>
  <c r="AB721"/>
  <c r="Y721"/>
  <c r="V721"/>
  <c r="S721"/>
  <c r="P721"/>
  <c r="M721"/>
  <c r="J721"/>
  <c r="F721"/>
  <c r="E721"/>
  <c r="AP720"/>
  <c r="AO720"/>
  <c r="AM720"/>
  <c r="AL720"/>
  <c r="AJ720"/>
  <c r="AI720"/>
  <c r="AG720"/>
  <c r="AF720"/>
  <c r="AD720"/>
  <c r="AC720"/>
  <c r="AA720"/>
  <c r="Z720"/>
  <c r="X720"/>
  <c r="W720"/>
  <c r="U720"/>
  <c r="T720"/>
  <c r="R720"/>
  <c r="Q720"/>
  <c r="O720"/>
  <c r="N720"/>
  <c r="L720"/>
  <c r="K720"/>
  <c r="I720"/>
  <c r="H720"/>
  <c r="AP630"/>
  <c r="AO630"/>
  <c r="AM630"/>
  <c r="AL630"/>
  <c r="AJ630"/>
  <c r="AI630"/>
  <c r="AG630"/>
  <c r="AF630"/>
  <c r="AD630"/>
  <c r="AC630"/>
  <c r="AA630"/>
  <c r="Z630"/>
  <c r="X630"/>
  <c r="W630"/>
  <c r="U630"/>
  <c r="T630"/>
  <c r="R630"/>
  <c r="Q630"/>
  <c r="O630"/>
  <c r="N630"/>
  <c r="L630"/>
  <c r="K630"/>
  <c r="I630"/>
  <c r="H630"/>
  <c r="AQ594"/>
  <c r="AN594"/>
  <c r="AK594"/>
  <c r="AH594"/>
  <c r="AE594"/>
  <c r="AB594"/>
  <c r="Y594"/>
  <c r="V594"/>
  <c r="S594"/>
  <c r="P594"/>
  <c r="M594"/>
  <c r="J594"/>
  <c r="F594"/>
  <c r="E594"/>
  <c r="AQ593"/>
  <c r="AN593"/>
  <c r="AK593"/>
  <c r="AH593"/>
  <c r="AE593"/>
  <c r="AB593"/>
  <c r="Y593"/>
  <c r="V593"/>
  <c r="S593"/>
  <c r="P593"/>
  <c r="M593"/>
  <c r="J593"/>
  <c r="F593"/>
  <c r="E593"/>
  <c r="AQ592"/>
  <c r="AN592"/>
  <c r="AK592"/>
  <c r="AH592"/>
  <c r="AE592"/>
  <c r="AB592"/>
  <c r="Y592"/>
  <c r="V592"/>
  <c r="S592"/>
  <c r="P592"/>
  <c r="M592"/>
  <c r="J592"/>
  <c r="F592"/>
  <c r="E592"/>
  <c r="AQ591"/>
  <c r="AN591"/>
  <c r="AK591"/>
  <c r="AH591"/>
  <c r="AE591"/>
  <c r="AB591"/>
  <c r="Y591"/>
  <c r="V591"/>
  <c r="S591"/>
  <c r="P591"/>
  <c r="M591"/>
  <c r="J591"/>
  <c r="F591"/>
  <c r="E591"/>
  <c r="AQ590"/>
  <c r="AN590"/>
  <c r="AK590"/>
  <c r="AH590"/>
  <c r="AE590"/>
  <c r="AB590"/>
  <c r="Y590"/>
  <c r="V590"/>
  <c r="S590"/>
  <c r="P590"/>
  <c r="M590"/>
  <c r="J590"/>
  <c r="F590"/>
  <c r="E590"/>
  <c r="AQ589"/>
  <c r="AN589"/>
  <c r="AK589"/>
  <c r="AH589"/>
  <c r="AE589"/>
  <c r="AB589"/>
  <c r="Y589"/>
  <c r="V589"/>
  <c r="S589"/>
  <c r="P589"/>
  <c r="M589"/>
  <c r="J589"/>
  <c r="F589"/>
  <c r="E589"/>
  <c r="AP588"/>
  <c r="AO588"/>
  <c r="AM588"/>
  <c r="AL588"/>
  <c r="AJ588"/>
  <c r="AI588"/>
  <c r="AG588"/>
  <c r="AF588"/>
  <c r="AD588"/>
  <c r="AC588"/>
  <c r="AA588"/>
  <c r="Z588"/>
  <c r="X588"/>
  <c r="W588"/>
  <c r="U588"/>
  <c r="T588"/>
  <c r="R588"/>
  <c r="Q588"/>
  <c r="O588"/>
  <c r="N588"/>
  <c r="L588"/>
  <c r="K588"/>
  <c r="I588"/>
  <c r="H588"/>
  <c r="AQ587"/>
  <c r="AN587"/>
  <c r="AK587"/>
  <c r="AH587"/>
  <c r="AE587"/>
  <c r="AB587"/>
  <c r="Y587"/>
  <c r="V587"/>
  <c r="S587"/>
  <c r="P587"/>
  <c r="M587"/>
  <c r="J587"/>
  <c r="F587"/>
  <c r="E587"/>
  <c r="AQ586"/>
  <c r="AN586"/>
  <c r="AK586"/>
  <c r="AH586"/>
  <c r="AE586"/>
  <c r="AB586"/>
  <c r="Y586"/>
  <c r="V586"/>
  <c r="S586"/>
  <c r="P586"/>
  <c r="M586"/>
  <c r="J586"/>
  <c r="F586"/>
  <c r="E586"/>
  <c r="AQ585"/>
  <c r="AN585"/>
  <c r="AK585"/>
  <c r="AH585"/>
  <c r="AE585"/>
  <c r="AB585"/>
  <c r="Y585"/>
  <c r="V585"/>
  <c r="S585"/>
  <c r="P585"/>
  <c r="M585"/>
  <c r="J585"/>
  <c r="F585"/>
  <c r="E585"/>
  <c r="AQ584"/>
  <c r="AN584"/>
  <c r="AK584"/>
  <c r="AH584"/>
  <c r="AE584"/>
  <c r="AB584"/>
  <c r="Y584"/>
  <c r="V584"/>
  <c r="S584"/>
  <c r="P584"/>
  <c r="M584"/>
  <c r="J584"/>
  <c r="F584"/>
  <c r="E584"/>
  <c r="AQ583"/>
  <c r="AN583"/>
  <c r="AK583"/>
  <c r="AH583"/>
  <c r="AE583"/>
  <c r="AB583"/>
  <c r="Y583"/>
  <c r="V583"/>
  <c r="S583"/>
  <c r="P583"/>
  <c r="M583"/>
  <c r="J583"/>
  <c r="F583"/>
  <c r="E583"/>
  <c r="AQ582"/>
  <c r="AN582"/>
  <c r="AK582"/>
  <c r="AH582"/>
  <c r="AE582"/>
  <c r="AB582"/>
  <c r="Y582"/>
  <c r="V582"/>
  <c r="S582"/>
  <c r="P582"/>
  <c r="M582"/>
  <c r="J582"/>
  <c r="F582"/>
  <c r="E582"/>
  <c r="AP581"/>
  <c r="AO581"/>
  <c r="AM581"/>
  <c r="AL581"/>
  <c r="AJ581"/>
  <c r="AI581"/>
  <c r="AG581"/>
  <c r="AF581"/>
  <c r="AD581"/>
  <c r="AC581"/>
  <c r="AA581"/>
  <c r="Z581"/>
  <c r="X581"/>
  <c r="W581"/>
  <c r="U581"/>
  <c r="T581"/>
  <c r="R581"/>
  <c r="Q581"/>
  <c r="O581"/>
  <c r="N581"/>
  <c r="L581"/>
  <c r="K581"/>
  <c r="I581"/>
  <c r="H581"/>
  <c r="AQ580"/>
  <c r="AN580"/>
  <c r="AK580"/>
  <c r="AH580"/>
  <c r="AE580"/>
  <c r="AB580"/>
  <c r="Y580"/>
  <c r="V580"/>
  <c r="S580"/>
  <c r="P580"/>
  <c r="M580"/>
  <c r="J580"/>
  <c r="F580"/>
  <c r="E580"/>
  <c r="AQ579"/>
  <c r="AN579"/>
  <c r="AK579"/>
  <c r="AH579"/>
  <c r="AE579"/>
  <c r="AB579"/>
  <c r="Y579"/>
  <c r="V579"/>
  <c r="S579"/>
  <c r="P579"/>
  <c r="M579"/>
  <c r="J579"/>
  <c r="F579"/>
  <c r="E579"/>
  <c r="AQ578"/>
  <c r="AN578"/>
  <c r="AK578"/>
  <c r="AH578"/>
  <c r="AE578"/>
  <c r="AB578"/>
  <c r="Y578"/>
  <c r="V578"/>
  <c r="S578"/>
  <c r="P578"/>
  <c r="M578"/>
  <c r="J578"/>
  <c r="F578"/>
  <c r="E578"/>
  <c r="AQ577"/>
  <c r="AN577"/>
  <c r="AK577"/>
  <c r="AH577"/>
  <c r="AE577"/>
  <c r="AB577"/>
  <c r="Y577"/>
  <c r="V577"/>
  <c r="S577"/>
  <c r="P577"/>
  <c r="M577"/>
  <c r="J577"/>
  <c r="F577"/>
  <c r="E577"/>
  <c r="AQ576"/>
  <c r="AN576"/>
  <c r="AK576"/>
  <c r="AH576"/>
  <c r="AE576"/>
  <c r="AB576"/>
  <c r="Y576"/>
  <c r="V576"/>
  <c r="S576"/>
  <c r="P576"/>
  <c r="M576"/>
  <c r="J576"/>
  <c r="F576"/>
  <c r="E576"/>
  <c r="AQ575"/>
  <c r="AN575"/>
  <c r="AK575"/>
  <c r="AH575"/>
  <c r="AE575"/>
  <c r="AB575"/>
  <c r="Y575"/>
  <c r="V575"/>
  <c r="S575"/>
  <c r="P575"/>
  <c r="M575"/>
  <c r="J575"/>
  <c r="F575"/>
  <c r="E575"/>
  <c r="AP574"/>
  <c r="AO574"/>
  <c r="AM574"/>
  <c r="AL574"/>
  <c r="AJ574"/>
  <c r="AI574"/>
  <c r="AG574"/>
  <c r="AF574"/>
  <c r="AD574"/>
  <c r="AC574"/>
  <c r="AA574"/>
  <c r="Z574"/>
  <c r="X574"/>
  <c r="W574"/>
  <c r="U574"/>
  <c r="T574"/>
  <c r="R574"/>
  <c r="Q574"/>
  <c r="O574"/>
  <c r="N574"/>
  <c r="L574"/>
  <c r="K574"/>
  <c r="I574"/>
  <c r="H574"/>
  <c r="AQ573"/>
  <c r="AN573"/>
  <c r="AK573"/>
  <c r="AH573"/>
  <c r="AE573"/>
  <c r="AB573"/>
  <c r="Y573"/>
  <c r="V573"/>
  <c r="S573"/>
  <c r="P573"/>
  <c r="M573"/>
  <c r="J573"/>
  <c r="F573"/>
  <c r="E573"/>
  <c r="AQ572"/>
  <c r="AN572"/>
  <c r="AK572"/>
  <c r="AH572"/>
  <c r="AE572"/>
  <c r="AB572"/>
  <c r="Y572"/>
  <c r="V572"/>
  <c r="S572"/>
  <c r="P572"/>
  <c r="M572"/>
  <c r="J572"/>
  <c r="F572"/>
  <c r="E572"/>
  <c r="AQ571"/>
  <c r="AN571"/>
  <c r="AK571"/>
  <c r="AH571"/>
  <c r="AE571"/>
  <c r="AB571"/>
  <c r="Y571"/>
  <c r="V571"/>
  <c r="S571"/>
  <c r="P571"/>
  <c r="M571"/>
  <c r="J571"/>
  <c r="F571"/>
  <c r="E571"/>
  <c r="AQ570"/>
  <c r="AN570"/>
  <c r="AK570"/>
  <c r="AH570"/>
  <c r="AE570"/>
  <c r="AB570"/>
  <c r="Y570"/>
  <c r="V570"/>
  <c r="S570"/>
  <c r="P570"/>
  <c r="M570"/>
  <c r="J570"/>
  <c r="F570"/>
  <c r="E570"/>
  <c r="AQ569"/>
  <c r="AN569"/>
  <c r="AK569"/>
  <c r="AH569"/>
  <c r="AE569"/>
  <c r="AB569"/>
  <c r="Y569"/>
  <c r="V569"/>
  <c r="S569"/>
  <c r="P569"/>
  <c r="M569"/>
  <c r="J569"/>
  <c r="F569"/>
  <c r="E569"/>
  <c r="AQ568"/>
  <c r="AN568"/>
  <c r="AK568"/>
  <c r="AH568"/>
  <c r="AE568"/>
  <c r="AB568"/>
  <c r="Y568"/>
  <c r="V568"/>
  <c r="S568"/>
  <c r="P568"/>
  <c r="M568"/>
  <c r="J568"/>
  <c r="F568"/>
  <c r="E568"/>
  <c r="AP567"/>
  <c r="AO567"/>
  <c r="AM567"/>
  <c r="AL567"/>
  <c r="AJ567"/>
  <c r="AI567"/>
  <c r="AG567"/>
  <c r="AF567"/>
  <c r="AD567"/>
  <c r="AC567"/>
  <c r="AA567"/>
  <c r="Z567"/>
  <c r="X567"/>
  <c r="W567"/>
  <c r="U567"/>
  <c r="T567"/>
  <c r="R567"/>
  <c r="Q567"/>
  <c r="O567"/>
  <c r="N567"/>
  <c r="L567"/>
  <c r="K567"/>
  <c r="I567"/>
  <c r="H567"/>
  <c r="AQ566"/>
  <c r="AN566"/>
  <c r="AK566"/>
  <c r="AH566"/>
  <c r="AE566"/>
  <c r="AB566"/>
  <c r="Y566"/>
  <c r="V566"/>
  <c r="S566"/>
  <c r="P566"/>
  <c r="M566"/>
  <c r="J566"/>
  <c r="F566"/>
  <c r="E566"/>
  <c r="AQ565"/>
  <c r="AN565"/>
  <c r="AK565"/>
  <c r="AH565"/>
  <c r="AE565"/>
  <c r="AB565"/>
  <c r="Y565"/>
  <c r="V565"/>
  <c r="S565"/>
  <c r="P565"/>
  <c r="M565"/>
  <c r="J565"/>
  <c r="F565"/>
  <c r="E565"/>
  <c r="AQ564"/>
  <c r="AN564"/>
  <c r="AK564"/>
  <c r="AH564"/>
  <c r="AE564"/>
  <c r="AB564"/>
  <c r="Y564"/>
  <c r="V564"/>
  <c r="S564"/>
  <c r="P564"/>
  <c r="M564"/>
  <c r="J564"/>
  <c r="F564"/>
  <c r="E564"/>
  <c r="AQ563"/>
  <c r="AN563"/>
  <c r="AK563"/>
  <c r="AH563"/>
  <c r="AE563"/>
  <c r="AB563"/>
  <c r="Y563"/>
  <c r="V563"/>
  <c r="S563"/>
  <c r="P563"/>
  <c r="M563"/>
  <c r="J563"/>
  <c r="F563"/>
  <c r="E563"/>
  <c r="AQ562"/>
  <c r="AN562"/>
  <c r="AK562"/>
  <c r="AH562"/>
  <c r="AE562"/>
  <c r="AB562"/>
  <c r="Y562"/>
  <c r="V562"/>
  <c r="S562"/>
  <c r="P562"/>
  <c r="M562"/>
  <c r="J562"/>
  <c r="F562"/>
  <c r="E562"/>
  <c r="AQ561"/>
  <c r="AN561"/>
  <c r="AK561"/>
  <c r="AH561"/>
  <c r="AE561"/>
  <c r="AB561"/>
  <c r="Y561"/>
  <c r="V561"/>
  <c r="S561"/>
  <c r="P561"/>
  <c r="M561"/>
  <c r="J561"/>
  <c r="F561"/>
  <c r="E561"/>
  <c r="AP560"/>
  <c r="AO560"/>
  <c r="AM560"/>
  <c r="AL560"/>
  <c r="AJ560"/>
  <c r="AI560"/>
  <c r="AG560"/>
  <c r="AF560"/>
  <c r="AD560"/>
  <c r="AC560"/>
  <c r="AA560"/>
  <c r="Z560"/>
  <c r="X560"/>
  <c r="W560"/>
  <c r="U560"/>
  <c r="T560"/>
  <c r="R560"/>
  <c r="Q560"/>
  <c r="O560"/>
  <c r="N560"/>
  <c r="L560"/>
  <c r="K560"/>
  <c r="I560"/>
  <c r="H560"/>
  <c r="AP553"/>
  <c r="AO553"/>
  <c r="AM553"/>
  <c r="AL553"/>
  <c r="AJ553"/>
  <c r="AI553"/>
  <c r="AG553"/>
  <c r="AF553"/>
  <c r="AD553"/>
  <c r="AC553"/>
  <c r="AA553"/>
  <c r="Z553"/>
  <c r="X553"/>
  <c r="W553"/>
  <c r="U553"/>
  <c r="T553"/>
  <c r="R553"/>
  <c r="Q553"/>
  <c r="O553"/>
  <c r="N553"/>
  <c r="L553"/>
  <c r="K553"/>
  <c r="I553"/>
  <c r="H553"/>
  <c r="AP539"/>
  <c r="AO539"/>
  <c r="AM539"/>
  <c r="AL539"/>
  <c r="AJ539"/>
  <c r="AI539"/>
  <c r="AG539"/>
  <c r="AF539"/>
  <c r="AD539"/>
  <c r="AC539"/>
  <c r="AA539"/>
  <c r="Z539"/>
  <c r="X539"/>
  <c r="W539"/>
  <c r="U539"/>
  <c r="T539"/>
  <c r="R539"/>
  <c r="Q539"/>
  <c r="O539"/>
  <c r="N539"/>
  <c r="L539"/>
  <c r="K539"/>
  <c r="I539"/>
  <c r="H539"/>
  <c r="AQ517"/>
  <c r="AN517"/>
  <c r="AK517"/>
  <c r="AH517"/>
  <c r="AE517"/>
  <c r="AB517"/>
  <c r="Y517"/>
  <c r="V517"/>
  <c r="S517"/>
  <c r="P517"/>
  <c r="M517"/>
  <c r="J517"/>
  <c r="F517"/>
  <c r="E517"/>
  <c r="AQ516"/>
  <c r="AN516"/>
  <c r="AK516"/>
  <c r="AH516"/>
  <c r="AE516"/>
  <c r="AB516"/>
  <c r="Y516"/>
  <c r="V516"/>
  <c r="S516"/>
  <c r="P516"/>
  <c r="M516"/>
  <c r="J516"/>
  <c r="F516"/>
  <c r="E516"/>
  <c r="AQ515"/>
  <c r="AN515"/>
  <c r="AK515"/>
  <c r="AH515"/>
  <c r="AE515"/>
  <c r="AB515"/>
  <c r="Y515"/>
  <c r="V515"/>
  <c r="S515"/>
  <c r="P515"/>
  <c r="M515"/>
  <c r="J515"/>
  <c r="F515"/>
  <c r="E515"/>
  <c r="AQ514"/>
  <c r="AN514"/>
  <c r="AK514"/>
  <c r="AH514"/>
  <c r="AE514"/>
  <c r="AB514"/>
  <c r="Y514"/>
  <c r="V514"/>
  <c r="S514"/>
  <c r="P514"/>
  <c r="M514"/>
  <c r="J514"/>
  <c r="F514"/>
  <c r="AQ513"/>
  <c r="AN513"/>
  <c r="AK513"/>
  <c r="AH513"/>
  <c r="AE513"/>
  <c r="AB513"/>
  <c r="Y513"/>
  <c r="V513"/>
  <c r="S513"/>
  <c r="P513"/>
  <c r="M513"/>
  <c r="J513"/>
  <c r="F513"/>
  <c r="E513"/>
  <c r="AQ512"/>
  <c r="AN512"/>
  <c r="AK512"/>
  <c r="AH512"/>
  <c r="AE512"/>
  <c r="AB512"/>
  <c r="Y512"/>
  <c r="V512"/>
  <c r="S512"/>
  <c r="P512"/>
  <c r="M512"/>
  <c r="J512"/>
  <c r="F512"/>
  <c r="E512"/>
  <c r="AP511"/>
  <c r="AO511"/>
  <c r="AM511"/>
  <c r="AL511"/>
  <c r="AJ511"/>
  <c r="AI511"/>
  <c r="AG511"/>
  <c r="AF511"/>
  <c r="AD511"/>
  <c r="AC511"/>
  <c r="AA511"/>
  <c r="Z511"/>
  <c r="X511"/>
  <c r="W511"/>
  <c r="U511"/>
  <c r="T511"/>
  <c r="R511"/>
  <c r="Q511"/>
  <c r="O511"/>
  <c r="N511"/>
  <c r="L511"/>
  <c r="K511"/>
  <c r="I511"/>
  <c r="H511"/>
  <c r="AQ510"/>
  <c r="AN510"/>
  <c r="AK510"/>
  <c r="AH510"/>
  <c r="AE510"/>
  <c r="AB510"/>
  <c r="Y510"/>
  <c r="V510"/>
  <c r="S510"/>
  <c r="P510"/>
  <c r="M510"/>
  <c r="J510"/>
  <c r="F510"/>
  <c r="E510"/>
  <c r="AQ509"/>
  <c r="AN509"/>
  <c r="AK509"/>
  <c r="AH509"/>
  <c r="AE509"/>
  <c r="AB509"/>
  <c r="Y509"/>
  <c r="V509"/>
  <c r="S509"/>
  <c r="P509"/>
  <c r="M509"/>
  <c r="J509"/>
  <c r="F509"/>
  <c r="E509"/>
  <c r="AQ508"/>
  <c r="AN508"/>
  <c r="AK508"/>
  <c r="AH508"/>
  <c r="AE508"/>
  <c r="AB508"/>
  <c r="Y508"/>
  <c r="V508"/>
  <c r="S508"/>
  <c r="P508"/>
  <c r="M508"/>
  <c r="J508"/>
  <c r="F508"/>
  <c r="E508"/>
  <c r="AQ507"/>
  <c r="AN507"/>
  <c r="AK507"/>
  <c r="AH507"/>
  <c r="AE507"/>
  <c r="AB507"/>
  <c r="Y507"/>
  <c r="V507"/>
  <c r="S507"/>
  <c r="P507"/>
  <c r="M507"/>
  <c r="J507"/>
  <c r="F507"/>
  <c r="E507"/>
  <c r="AQ506"/>
  <c r="AN506"/>
  <c r="AK506"/>
  <c r="AH506"/>
  <c r="AE506"/>
  <c r="AB506"/>
  <c r="Y506"/>
  <c r="V506"/>
  <c r="S506"/>
  <c r="P506"/>
  <c r="M506"/>
  <c r="J506"/>
  <c r="F506"/>
  <c r="E506"/>
  <c r="AQ505"/>
  <c r="AN505"/>
  <c r="AK505"/>
  <c r="AH505"/>
  <c r="AE505"/>
  <c r="AB505"/>
  <c r="Y505"/>
  <c r="V505"/>
  <c r="S505"/>
  <c r="P505"/>
  <c r="M505"/>
  <c r="J505"/>
  <c r="F505"/>
  <c r="E505"/>
  <c r="AP504"/>
  <c r="AO504"/>
  <c r="AM504"/>
  <c r="AL504"/>
  <c r="AJ504"/>
  <c r="AI504"/>
  <c r="AG504"/>
  <c r="AF504"/>
  <c r="AD504"/>
  <c r="AC504"/>
  <c r="AA504"/>
  <c r="Z504"/>
  <c r="X504"/>
  <c r="W504"/>
  <c r="U504"/>
  <c r="T504"/>
  <c r="R504"/>
  <c r="Q504"/>
  <c r="O504"/>
  <c r="N504"/>
  <c r="L504"/>
  <c r="K504"/>
  <c r="I504"/>
  <c r="H504"/>
  <c r="AQ503"/>
  <c r="AN503"/>
  <c r="AK503"/>
  <c r="AH503"/>
  <c r="AE503"/>
  <c r="AB503"/>
  <c r="Y503"/>
  <c r="V503"/>
  <c r="S503"/>
  <c r="P503"/>
  <c r="M503"/>
  <c r="J503"/>
  <c r="F503"/>
  <c r="E503"/>
  <c r="AQ502"/>
  <c r="AN502"/>
  <c r="AK502"/>
  <c r="AH502"/>
  <c r="AE502"/>
  <c r="AB502"/>
  <c r="Y502"/>
  <c r="V502"/>
  <c r="S502"/>
  <c r="P502"/>
  <c r="M502"/>
  <c r="J502"/>
  <c r="F502"/>
  <c r="E502"/>
  <c r="AQ501"/>
  <c r="AN501"/>
  <c r="AK501"/>
  <c r="AH501"/>
  <c r="AE501"/>
  <c r="AB501"/>
  <c r="Y501"/>
  <c r="V501"/>
  <c r="S501"/>
  <c r="P501"/>
  <c r="M501"/>
  <c r="J501"/>
  <c r="F501"/>
  <c r="E501"/>
  <c r="AQ500"/>
  <c r="AN500"/>
  <c r="AK500"/>
  <c r="AH500"/>
  <c r="AE500"/>
  <c r="AB500"/>
  <c r="Y500"/>
  <c r="V500"/>
  <c r="S500"/>
  <c r="P500"/>
  <c r="M500"/>
  <c r="J500"/>
  <c r="F500"/>
  <c r="E500"/>
  <c r="AQ499"/>
  <c r="AN499"/>
  <c r="AK499"/>
  <c r="AH499"/>
  <c r="AE499"/>
  <c r="AB499"/>
  <c r="Y499"/>
  <c r="V499"/>
  <c r="S499"/>
  <c r="P499"/>
  <c r="M499"/>
  <c r="J499"/>
  <c r="F499"/>
  <c r="E499"/>
  <c r="AQ498"/>
  <c r="AN498"/>
  <c r="AK498"/>
  <c r="AH498"/>
  <c r="AE498"/>
  <c r="AB498"/>
  <c r="Y498"/>
  <c r="V498"/>
  <c r="S498"/>
  <c r="P498"/>
  <c r="M498"/>
  <c r="J498"/>
  <c r="F498"/>
  <c r="E498"/>
  <c r="AP497"/>
  <c r="AO497"/>
  <c r="AM497"/>
  <c r="AL497"/>
  <c r="AJ497"/>
  <c r="AI497"/>
  <c r="AG497"/>
  <c r="AF497"/>
  <c r="AD497"/>
  <c r="AC497"/>
  <c r="AA497"/>
  <c r="Z497"/>
  <c r="X497"/>
  <c r="W497"/>
  <c r="U497"/>
  <c r="T497"/>
  <c r="R497"/>
  <c r="Q497"/>
  <c r="O497"/>
  <c r="N497"/>
  <c r="L497"/>
  <c r="K497"/>
  <c r="I497"/>
  <c r="H497"/>
  <c r="AQ496"/>
  <c r="AN496"/>
  <c r="AK496"/>
  <c r="AH496"/>
  <c r="AE496"/>
  <c r="AB496"/>
  <c r="Y496"/>
  <c r="V496"/>
  <c r="S496"/>
  <c r="P496"/>
  <c r="M496"/>
  <c r="J496"/>
  <c r="F496"/>
  <c r="E496"/>
  <c r="AQ495"/>
  <c r="AN495"/>
  <c r="AK495"/>
  <c r="AH495"/>
  <c r="AE495"/>
  <c r="AB495"/>
  <c r="Y495"/>
  <c r="V495"/>
  <c r="S495"/>
  <c r="P495"/>
  <c r="M495"/>
  <c r="J495"/>
  <c r="F495"/>
  <c r="E495"/>
  <c r="AQ494"/>
  <c r="AN494"/>
  <c r="AK494"/>
  <c r="AH494"/>
  <c r="AE494"/>
  <c r="AB494"/>
  <c r="Y494"/>
  <c r="V494"/>
  <c r="S494"/>
  <c r="P494"/>
  <c r="M494"/>
  <c r="J494"/>
  <c r="F494"/>
  <c r="E494"/>
  <c r="AQ493"/>
  <c r="AN493"/>
  <c r="AK493"/>
  <c r="AH493"/>
  <c r="AE493"/>
  <c r="AB493"/>
  <c r="Y493"/>
  <c r="V493"/>
  <c r="S493"/>
  <c r="P493"/>
  <c r="M493"/>
  <c r="J493"/>
  <c r="F493"/>
  <c r="E493"/>
  <c r="AQ492"/>
  <c r="AN492"/>
  <c r="AK492"/>
  <c r="AH492"/>
  <c r="AE492"/>
  <c r="AB492"/>
  <c r="Y492"/>
  <c r="V492"/>
  <c r="S492"/>
  <c r="P492"/>
  <c r="M492"/>
  <c r="J492"/>
  <c r="F492"/>
  <c r="E492"/>
  <c r="AQ491"/>
  <c r="AN491"/>
  <c r="AK491"/>
  <c r="AH491"/>
  <c r="AE491"/>
  <c r="AB491"/>
  <c r="Y491"/>
  <c r="V491"/>
  <c r="S491"/>
  <c r="P491"/>
  <c r="M491"/>
  <c r="J491"/>
  <c r="F491"/>
  <c r="E491"/>
  <c r="AP490"/>
  <c r="AO490"/>
  <c r="AM490"/>
  <c r="AL490"/>
  <c r="AJ490"/>
  <c r="AI490"/>
  <c r="AG490"/>
  <c r="AF490"/>
  <c r="AD490"/>
  <c r="AC490"/>
  <c r="AA490"/>
  <c r="Z490"/>
  <c r="X490"/>
  <c r="W490"/>
  <c r="U490"/>
  <c r="T490"/>
  <c r="R490"/>
  <c r="Q490"/>
  <c r="O490"/>
  <c r="N490"/>
  <c r="L490"/>
  <c r="K490"/>
  <c r="I490"/>
  <c r="H490"/>
  <c r="AQ489"/>
  <c r="AN489"/>
  <c r="AK489"/>
  <c r="AH489"/>
  <c r="AE489"/>
  <c r="AB489"/>
  <c r="Y489"/>
  <c r="V489"/>
  <c r="S489"/>
  <c r="P489"/>
  <c r="M489"/>
  <c r="J489"/>
  <c r="F489"/>
  <c r="E489"/>
  <c r="AQ488"/>
  <c r="AN488"/>
  <c r="AK488"/>
  <c r="AH488"/>
  <c r="AE488"/>
  <c r="AB488"/>
  <c r="Y488"/>
  <c r="V488"/>
  <c r="S488"/>
  <c r="P488"/>
  <c r="M488"/>
  <c r="J488"/>
  <c r="F488"/>
  <c r="E488"/>
  <c r="AQ487"/>
  <c r="AN487"/>
  <c r="AK487"/>
  <c r="AH487"/>
  <c r="AE487"/>
  <c r="AB487"/>
  <c r="Y487"/>
  <c r="V487"/>
  <c r="S487"/>
  <c r="P487"/>
  <c r="M487"/>
  <c r="J487"/>
  <c r="F487"/>
  <c r="E487"/>
  <c r="AQ486"/>
  <c r="AN486"/>
  <c r="AK486"/>
  <c r="AH486"/>
  <c r="AE486"/>
  <c r="AB486"/>
  <c r="Y486"/>
  <c r="V486"/>
  <c r="S486"/>
  <c r="P486"/>
  <c r="M486"/>
  <c r="J486"/>
  <c r="F486"/>
  <c r="E486"/>
  <c r="AQ485"/>
  <c r="AN485"/>
  <c r="AK485"/>
  <c r="AH485"/>
  <c r="AE485"/>
  <c r="AB485"/>
  <c r="Y485"/>
  <c r="V485"/>
  <c r="S485"/>
  <c r="P485"/>
  <c r="M485"/>
  <c r="J485"/>
  <c r="F485"/>
  <c r="E485"/>
  <c r="AQ484"/>
  <c r="AN484"/>
  <c r="AK484"/>
  <c r="AH484"/>
  <c r="AE484"/>
  <c r="AB484"/>
  <c r="Y484"/>
  <c r="V484"/>
  <c r="S484"/>
  <c r="P484"/>
  <c r="M484"/>
  <c r="J484"/>
  <c r="F484"/>
  <c r="E484"/>
  <c r="AP483"/>
  <c r="AO483"/>
  <c r="AM483"/>
  <c r="AL483"/>
  <c r="AJ483"/>
  <c r="AI483"/>
  <c r="AG483"/>
  <c r="AF483"/>
  <c r="AD483"/>
  <c r="AC483"/>
  <c r="AA483"/>
  <c r="Z483"/>
  <c r="X483"/>
  <c r="W483"/>
  <c r="U483"/>
  <c r="T483"/>
  <c r="R483"/>
  <c r="Q483"/>
  <c r="O483"/>
  <c r="N483"/>
  <c r="L483"/>
  <c r="K483"/>
  <c r="I483"/>
  <c r="H483"/>
  <c r="AQ482"/>
  <c r="AN482"/>
  <c r="AK482"/>
  <c r="AH482"/>
  <c r="AE482"/>
  <c r="AB482"/>
  <c r="Y482"/>
  <c r="V482"/>
  <c r="S482"/>
  <c r="P482"/>
  <c r="M482"/>
  <c r="J482"/>
  <c r="F482"/>
  <c r="E482"/>
  <c r="AQ481"/>
  <c r="AN481"/>
  <c r="AK481"/>
  <c r="AH481"/>
  <c r="AE481"/>
  <c r="AB481"/>
  <c r="Y481"/>
  <c r="V481"/>
  <c r="S481"/>
  <c r="P481"/>
  <c r="M481"/>
  <c r="J481"/>
  <c r="F481"/>
  <c r="E481"/>
  <c r="AQ480"/>
  <c r="AN480"/>
  <c r="AK480"/>
  <c r="AH480"/>
  <c r="AE480"/>
  <c r="AB480"/>
  <c r="Y480"/>
  <c r="V480"/>
  <c r="S480"/>
  <c r="P480"/>
  <c r="M480"/>
  <c r="J480"/>
  <c r="F480"/>
  <c r="E480"/>
  <c r="AQ479"/>
  <c r="AN479"/>
  <c r="AK479"/>
  <c r="AH479"/>
  <c r="AE479"/>
  <c r="AB479"/>
  <c r="Y479"/>
  <c r="V479"/>
  <c r="S479"/>
  <c r="P479"/>
  <c r="M479"/>
  <c r="J479"/>
  <c r="F479"/>
  <c r="E479"/>
  <c r="AQ478"/>
  <c r="AN478"/>
  <c r="AK478"/>
  <c r="AH478"/>
  <c r="AE478"/>
  <c r="AB478"/>
  <c r="Y478"/>
  <c r="V478"/>
  <c r="S478"/>
  <c r="P478"/>
  <c r="M478"/>
  <c r="J478"/>
  <c r="F478"/>
  <c r="E478"/>
  <c r="AQ477"/>
  <c r="AN477"/>
  <c r="AK477"/>
  <c r="AH477"/>
  <c r="AE477"/>
  <c r="AB477"/>
  <c r="Y477"/>
  <c r="V477"/>
  <c r="S477"/>
  <c r="P477"/>
  <c r="M477"/>
  <c r="J477"/>
  <c r="F477"/>
  <c r="E477"/>
  <c r="AP476"/>
  <c r="AO476"/>
  <c r="AM476"/>
  <c r="AL476"/>
  <c r="AJ476"/>
  <c r="AI476"/>
  <c r="AG476"/>
  <c r="AF476"/>
  <c r="AD476"/>
  <c r="AC476"/>
  <c r="AA476"/>
  <c r="Z476"/>
  <c r="X476"/>
  <c r="W476"/>
  <c r="U476"/>
  <c r="T476"/>
  <c r="R476"/>
  <c r="Q476"/>
  <c r="O476"/>
  <c r="N476"/>
  <c r="L476"/>
  <c r="K476"/>
  <c r="I476"/>
  <c r="H476"/>
  <c r="AQ475"/>
  <c r="AN475"/>
  <c r="AK475"/>
  <c r="AH475"/>
  <c r="AE475"/>
  <c r="AB475"/>
  <c r="Y475"/>
  <c r="V475"/>
  <c r="S475"/>
  <c r="P475"/>
  <c r="M475"/>
  <c r="J475"/>
  <c r="F475"/>
  <c r="E475"/>
  <c r="AQ474"/>
  <c r="AN474"/>
  <c r="AK474"/>
  <c r="AH474"/>
  <c r="AE474"/>
  <c r="AB474"/>
  <c r="Y474"/>
  <c r="V474"/>
  <c r="S474"/>
  <c r="P474"/>
  <c r="M474"/>
  <c r="J474"/>
  <c r="F474"/>
  <c r="E474"/>
  <c r="AQ473"/>
  <c r="AN473"/>
  <c r="AK473"/>
  <c r="AH473"/>
  <c r="AE473"/>
  <c r="AB473"/>
  <c r="Y473"/>
  <c r="V473"/>
  <c r="S473"/>
  <c r="P473"/>
  <c r="M473"/>
  <c r="J473"/>
  <c r="F473"/>
  <c r="E473"/>
  <c r="AQ472"/>
  <c r="AN472"/>
  <c r="AK472"/>
  <c r="AH472"/>
  <c r="AE472"/>
  <c r="AB472"/>
  <c r="Y472"/>
  <c r="V472"/>
  <c r="S472"/>
  <c r="P472"/>
  <c r="M472"/>
  <c r="J472"/>
  <c r="F472"/>
  <c r="E472"/>
  <c r="AQ471"/>
  <c r="AN471"/>
  <c r="AK471"/>
  <c r="AH471"/>
  <c r="AE471"/>
  <c r="AB471"/>
  <c r="Y471"/>
  <c r="V471"/>
  <c r="S471"/>
  <c r="P471"/>
  <c r="M471"/>
  <c r="J471"/>
  <c r="F471"/>
  <c r="E471"/>
  <c r="AQ470"/>
  <c r="AN470"/>
  <c r="AK470"/>
  <c r="AH470"/>
  <c r="AE470"/>
  <c r="AB470"/>
  <c r="Y470"/>
  <c r="V470"/>
  <c r="S470"/>
  <c r="P470"/>
  <c r="M470"/>
  <c r="J470"/>
  <c r="F470"/>
  <c r="E470"/>
  <c r="AP469"/>
  <c r="AO469"/>
  <c r="AM469"/>
  <c r="AL469"/>
  <c r="AJ469"/>
  <c r="AI469"/>
  <c r="AG469"/>
  <c r="AF469"/>
  <c r="AD469"/>
  <c r="AC469"/>
  <c r="AA469"/>
  <c r="Z469"/>
  <c r="X469"/>
  <c r="W469"/>
  <c r="U469"/>
  <c r="T469"/>
  <c r="R469"/>
  <c r="Q469"/>
  <c r="O469"/>
  <c r="N469"/>
  <c r="L469"/>
  <c r="K469"/>
  <c r="I469"/>
  <c r="H469"/>
  <c r="AQ468"/>
  <c r="AN468"/>
  <c r="AK468"/>
  <c r="AH468"/>
  <c r="AE468"/>
  <c r="AB468"/>
  <c r="Y468"/>
  <c r="V468"/>
  <c r="S468"/>
  <c r="P468"/>
  <c r="M468"/>
  <c r="J468"/>
  <c r="F468"/>
  <c r="E468"/>
  <c r="AQ467"/>
  <c r="AN467"/>
  <c r="AK467"/>
  <c r="AH467"/>
  <c r="AE467"/>
  <c r="AB467"/>
  <c r="Y467"/>
  <c r="V467"/>
  <c r="S467"/>
  <c r="P467"/>
  <c r="M467"/>
  <c r="J467"/>
  <c r="F467"/>
  <c r="E467"/>
  <c r="AQ466"/>
  <c r="AN466"/>
  <c r="AK466"/>
  <c r="AH466"/>
  <c r="AE466"/>
  <c r="AB466"/>
  <c r="Y466"/>
  <c r="V466"/>
  <c r="S466"/>
  <c r="P466"/>
  <c r="M466"/>
  <c r="J466"/>
  <c r="F466"/>
  <c r="E466"/>
  <c r="AQ465"/>
  <c r="AN465"/>
  <c r="AK465"/>
  <c r="AH465"/>
  <c r="AE465"/>
  <c r="AB465"/>
  <c r="Y465"/>
  <c r="V465"/>
  <c r="S465"/>
  <c r="P465"/>
  <c r="M465"/>
  <c r="J465"/>
  <c r="F465"/>
  <c r="E465"/>
  <c r="AQ464"/>
  <c r="AN464"/>
  <c r="AK464"/>
  <c r="AH464"/>
  <c r="AE464"/>
  <c r="AB464"/>
  <c r="Y464"/>
  <c r="V464"/>
  <c r="S464"/>
  <c r="P464"/>
  <c r="M464"/>
  <c r="J464"/>
  <c r="F464"/>
  <c r="E464"/>
  <c r="AQ463"/>
  <c r="AN463"/>
  <c r="AK463"/>
  <c r="AH463"/>
  <c r="AE463"/>
  <c r="AB463"/>
  <c r="Y463"/>
  <c r="V463"/>
  <c r="S463"/>
  <c r="P463"/>
  <c r="M463"/>
  <c r="J463"/>
  <c r="F463"/>
  <c r="E463"/>
  <c r="AP462"/>
  <c r="AO462"/>
  <c r="AM462"/>
  <c r="AL462"/>
  <c r="AJ462"/>
  <c r="AI462"/>
  <c r="AG462"/>
  <c r="AF462"/>
  <c r="AD462"/>
  <c r="AC462"/>
  <c r="AA462"/>
  <c r="Z462"/>
  <c r="X462"/>
  <c r="W462"/>
  <c r="U462"/>
  <c r="T462"/>
  <c r="R462"/>
  <c r="Q462"/>
  <c r="O462"/>
  <c r="N462"/>
  <c r="L462"/>
  <c r="K462"/>
  <c r="I462"/>
  <c r="H462"/>
  <c r="AQ461"/>
  <c r="AN461"/>
  <c r="AK461"/>
  <c r="AH461"/>
  <c r="AE461"/>
  <c r="AB461"/>
  <c r="Y461"/>
  <c r="V461"/>
  <c r="S461"/>
  <c r="P461"/>
  <c r="M461"/>
  <c r="J461"/>
  <c r="F461"/>
  <c r="E461"/>
  <c r="AQ460"/>
  <c r="AN460"/>
  <c r="AK460"/>
  <c r="AH460"/>
  <c r="AE460"/>
  <c r="AB460"/>
  <c r="Y460"/>
  <c r="V460"/>
  <c r="S460"/>
  <c r="P460"/>
  <c r="M460"/>
  <c r="J460"/>
  <c r="F460"/>
  <c r="E460"/>
  <c r="AQ459"/>
  <c r="AN459"/>
  <c r="AK459"/>
  <c r="AH459"/>
  <c r="AE459"/>
  <c r="AB459"/>
  <c r="Y459"/>
  <c r="V459"/>
  <c r="S459"/>
  <c r="P459"/>
  <c r="M459"/>
  <c r="J459"/>
  <c r="F459"/>
  <c r="E459"/>
  <c r="AQ458"/>
  <c r="AN458"/>
  <c r="AK458"/>
  <c r="AH458"/>
  <c r="AE458"/>
  <c r="AB458"/>
  <c r="Y458"/>
  <c r="V458"/>
  <c r="S458"/>
  <c r="P458"/>
  <c r="M458"/>
  <c r="J458"/>
  <c r="F458"/>
  <c r="E458"/>
  <c r="AQ457"/>
  <c r="AN457"/>
  <c r="AK457"/>
  <c r="AH457"/>
  <c r="AE457"/>
  <c r="AB457"/>
  <c r="Y457"/>
  <c r="V457"/>
  <c r="S457"/>
  <c r="P457"/>
  <c r="M457"/>
  <c r="J457"/>
  <c r="F457"/>
  <c r="E457"/>
  <c r="AQ456"/>
  <c r="AN456"/>
  <c r="AK456"/>
  <c r="AH456"/>
  <c r="AE456"/>
  <c r="AB456"/>
  <c r="Y456"/>
  <c r="V456"/>
  <c r="S456"/>
  <c r="P456"/>
  <c r="M456"/>
  <c r="J456"/>
  <c r="F456"/>
  <c r="E456"/>
  <c r="AP455"/>
  <c r="AO455"/>
  <c r="AM455"/>
  <c r="AL455"/>
  <c r="AJ455"/>
  <c r="AI455"/>
  <c r="AG455"/>
  <c r="AF455"/>
  <c r="AD455"/>
  <c r="AC455"/>
  <c r="AA455"/>
  <c r="Z455"/>
  <c r="X455"/>
  <c r="W455"/>
  <c r="U455"/>
  <c r="T455"/>
  <c r="R455"/>
  <c r="Q455"/>
  <c r="O455"/>
  <c r="N455"/>
  <c r="L455"/>
  <c r="K455"/>
  <c r="I455"/>
  <c r="H455"/>
  <c r="AQ454"/>
  <c r="AN454"/>
  <c r="AK454"/>
  <c r="AH454"/>
  <c r="AE454"/>
  <c r="AB454"/>
  <c r="Y454"/>
  <c r="V454"/>
  <c r="S454"/>
  <c r="P454"/>
  <c r="M454"/>
  <c r="J454"/>
  <c r="F454"/>
  <c r="E454"/>
  <c r="AQ453"/>
  <c r="AN453"/>
  <c r="AK453"/>
  <c r="AH453"/>
  <c r="AE453"/>
  <c r="AB453"/>
  <c r="Y453"/>
  <c r="V453"/>
  <c r="S453"/>
  <c r="P453"/>
  <c r="M453"/>
  <c r="J453"/>
  <c r="F453"/>
  <c r="E453"/>
  <c r="AQ452"/>
  <c r="AN452"/>
  <c r="AK452"/>
  <c r="AH452"/>
  <c r="AE452"/>
  <c r="AB452"/>
  <c r="Y452"/>
  <c r="V452"/>
  <c r="S452"/>
  <c r="P452"/>
  <c r="M452"/>
  <c r="J452"/>
  <c r="F452"/>
  <c r="E452"/>
  <c r="AQ451"/>
  <c r="AN451"/>
  <c r="AK451"/>
  <c r="AH451"/>
  <c r="AE451"/>
  <c r="AB451"/>
  <c r="Y451"/>
  <c r="V451"/>
  <c r="S451"/>
  <c r="P451"/>
  <c r="M451"/>
  <c r="J451"/>
  <c r="F451"/>
  <c r="E451"/>
  <c r="AQ450"/>
  <c r="AN450"/>
  <c r="AK450"/>
  <c r="AH450"/>
  <c r="AE450"/>
  <c r="AB450"/>
  <c r="Y450"/>
  <c r="V450"/>
  <c r="S450"/>
  <c r="P450"/>
  <c r="M450"/>
  <c r="J450"/>
  <c r="F450"/>
  <c r="E450"/>
  <c r="AQ449"/>
  <c r="AN449"/>
  <c r="AK449"/>
  <c r="AH449"/>
  <c r="AE449"/>
  <c r="AB449"/>
  <c r="Y449"/>
  <c r="V449"/>
  <c r="S449"/>
  <c r="P449"/>
  <c r="M449"/>
  <c r="J449"/>
  <c r="F449"/>
  <c r="E449"/>
  <c r="AP448"/>
  <c r="AO448"/>
  <c r="AM448"/>
  <c r="AL448"/>
  <c r="AJ448"/>
  <c r="AI448"/>
  <c r="AG448"/>
  <c r="AF448"/>
  <c r="AD448"/>
  <c r="AC448"/>
  <c r="AA448"/>
  <c r="Z448"/>
  <c r="X448"/>
  <c r="W448"/>
  <c r="U448"/>
  <c r="T448"/>
  <c r="R448"/>
  <c r="Q448"/>
  <c r="O448"/>
  <c r="N448"/>
  <c r="L448"/>
  <c r="K448"/>
  <c r="I448"/>
  <c r="H448"/>
  <c r="AQ447"/>
  <c r="AN447"/>
  <c r="AK447"/>
  <c r="AH447"/>
  <c r="AE447"/>
  <c r="AB447"/>
  <c r="Y447"/>
  <c r="V447"/>
  <c r="S447"/>
  <c r="P447"/>
  <c r="M447"/>
  <c r="J447"/>
  <c r="F447"/>
  <c r="E447"/>
  <c r="AQ446"/>
  <c r="AN446"/>
  <c r="AK446"/>
  <c r="AH446"/>
  <c r="AE446"/>
  <c r="AB446"/>
  <c r="Y446"/>
  <c r="V446"/>
  <c r="S446"/>
  <c r="P446"/>
  <c r="M446"/>
  <c r="J446"/>
  <c r="F446"/>
  <c r="E446"/>
  <c r="AQ445"/>
  <c r="AN445"/>
  <c r="AK445"/>
  <c r="AH445"/>
  <c r="AE445"/>
  <c r="AB445"/>
  <c r="Y445"/>
  <c r="V445"/>
  <c r="S445"/>
  <c r="P445"/>
  <c r="M445"/>
  <c r="J445"/>
  <c r="F445"/>
  <c r="E445"/>
  <c r="AQ444"/>
  <c r="AN444"/>
  <c r="AK444"/>
  <c r="AH444"/>
  <c r="AE444"/>
  <c r="AB444"/>
  <c r="Y444"/>
  <c r="V444"/>
  <c r="S444"/>
  <c r="P444"/>
  <c r="M444"/>
  <c r="J444"/>
  <c r="F444"/>
  <c r="E444"/>
  <c r="AQ443"/>
  <c r="AN443"/>
  <c r="AK443"/>
  <c r="AH443"/>
  <c r="AE443"/>
  <c r="AB443"/>
  <c r="Y443"/>
  <c r="V443"/>
  <c r="S443"/>
  <c r="P443"/>
  <c r="M443"/>
  <c r="J443"/>
  <c r="F443"/>
  <c r="E443"/>
  <c r="AQ442"/>
  <c r="AN442"/>
  <c r="AK442"/>
  <c r="AH442"/>
  <c r="AE442"/>
  <c r="AB442"/>
  <c r="Y442"/>
  <c r="V442"/>
  <c r="S442"/>
  <c r="P442"/>
  <c r="M442"/>
  <c r="J442"/>
  <c r="F442"/>
  <c r="E442"/>
  <c r="AP441"/>
  <c r="AO441"/>
  <c r="AM441"/>
  <c r="AL441"/>
  <c r="AJ441"/>
  <c r="AI441"/>
  <c r="AG441"/>
  <c r="AF441"/>
  <c r="AD441"/>
  <c r="AC441"/>
  <c r="AA441"/>
  <c r="Z441"/>
  <c r="X441"/>
  <c r="W441"/>
  <c r="U441"/>
  <c r="T441"/>
  <c r="R441"/>
  <c r="Q441"/>
  <c r="O441"/>
  <c r="N441"/>
  <c r="L441"/>
  <c r="K441"/>
  <c r="I441"/>
  <c r="H441"/>
  <c r="AQ440"/>
  <c r="AN440"/>
  <c r="AK440"/>
  <c r="AH440"/>
  <c r="AE440"/>
  <c r="AB440"/>
  <c r="Y440"/>
  <c r="V440"/>
  <c r="S440"/>
  <c r="P440"/>
  <c r="M440"/>
  <c r="J440"/>
  <c r="F440"/>
  <c r="E440"/>
  <c r="AQ439"/>
  <c r="AN439"/>
  <c r="AK439"/>
  <c r="AH439"/>
  <c r="AE439"/>
  <c r="AB439"/>
  <c r="Y439"/>
  <c r="V439"/>
  <c r="S439"/>
  <c r="P439"/>
  <c r="M439"/>
  <c r="J439"/>
  <c r="F439"/>
  <c r="E439"/>
  <c r="AQ438"/>
  <c r="AN438"/>
  <c r="AK438"/>
  <c r="AH438"/>
  <c r="AE438"/>
  <c r="AB438"/>
  <c r="Y438"/>
  <c r="V438"/>
  <c r="S438"/>
  <c r="P438"/>
  <c r="M438"/>
  <c r="J438"/>
  <c r="F438"/>
  <c r="E438"/>
  <c r="AQ437"/>
  <c r="AN437"/>
  <c r="AK437"/>
  <c r="AH437"/>
  <c r="AE437"/>
  <c r="AB437"/>
  <c r="Y437"/>
  <c r="V437"/>
  <c r="S437"/>
  <c r="P437"/>
  <c r="M437"/>
  <c r="J437"/>
  <c r="F437"/>
  <c r="E437"/>
  <c r="AQ436"/>
  <c r="AN436"/>
  <c r="AK436"/>
  <c r="AH436"/>
  <c r="AE436"/>
  <c r="AB436"/>
  <c r="Y436"/>
  <c r="V436"/>
  <c r="S436"/>
  <c r="P436"/>
  <c r="M436"/>
  <c r="J436"/>
  <c r="F436"/>
  <c r="E436"/>
  <c r="AQ435"/>
  <c r="AN435"/>
  <c r="AK435"/>
  <c r="AH435"/>
  <c r="AE435"/>
  <c r="AB435"/>
  <c r="Y435"/>
  <c r="V435"/>
  <c r="S435"/>
  <c r="P435"/>
  <c r="M435"/>
  <c r="J435"/>
  <c r="F435"/>
  <c r="E435"/>
  <c r="AP434"/>
  <c r="AO434"/>
  <c r="AM434"/>
  <c r="AL434"/>
  <c r="AJ434"/>
  <c r="AI434"/>
  <c r="AG434"/>
  <c r="AF434"/>
  <c r="AD434"/>
  <c r="AC434"/>
  <c r="AA434"/>
  <c r="Z434"/>
  <c r="X434"/>
  <c r="W434"/>
  <c r="U434"/>
  <c r="T434"/>
  <c r="R434"/>
  <c r="Q434"/>
  <c r="O434"/>
  <c r="N434"/>
  <c r="L434"/>
  <c r="K434"/>
  <c r="I434"/>
  <c r="H434"/>
  <c r="AP427"/>
  <c r="AO427"/>
  <c r="AM427"/>
  <c r="AL427"/>
  <c r="AJ427"/>
  <c r="AI427"/>
  <c r="AG427"/>
  <c r="AF427"/>
  <c r="AD427"/>
  <c r="AC427"/>
  <c r="AA427"/>
  <c r="Z427"/>
  <c r="X427"/>
  <c r="W427"/>
  <c r="U427"/>
  <c r="T427"/>
  <c r="R427"/>
  <c r="Q427"/>
  <c r="O427"/>
  <c r="N427"/>
  <c r="L427"/>
  <c r="K427"/>
  <c r="I427"/>
  <c r="H427"/>
  <c r="AP420"/>
  <c r="AO420"/>
  <c r="AM420"/>
  <c r="AL420"/>
  <c r="AJ420"/>
  <c r="AI420"/>
  <c r="AG420"/>
  <c r="AF420"/>
  <c r="AD420"/>
  <c r="AC420"/>
  <c r="AA420"/>
  <c r="Z420"/>
  <c r="X420"/>
  <c r="W420"/>
  <c r="U420"/>
  <c r="T420"/>
  <c r="R420"/>
  <c r="Q420"/>
  <c r="O420"/>
  <c r="N420"/>
  <c r="L420"/>
  <c r="K420"/>
  <c r="I420"/>
  <c r="H420"/>
  <c r="AO413"/>
  <c r="AL413"/>
  <c r="AI413"/>
  <c r="AF413"/>
  <c r="AC413"/>
  <c r="Z413"/>
  <c r="W413"/>
  <c r="T413"/>
  <c r="R413"/>
  <c r="Q413"/>
  <c r="O413"/>
  <c r="N413"/>
  <c r="L413"/>
  <c r="K413"/>
  <c r="I413"/>
  <c r="H413"/>
  <c r="AP406"/>
  <c r="AO406"/>
  <c r="AM406"/>
  <c r="AL406"/>
  <c r="AJ406"/>
  <c r="AI406"/>
  <c r="AG406"/>
  <c r="AF406"/>
  <c r="AD406"/>
  <c r="AC406"/>
  <c r="AA406"/>
  <c r="Z406"/>
  <c r="X406"/>
  <c r="W406"/>
  <c r="U406"/>
  <c r="T406"/>
  <c r="R406"/>
  <c r="Q406"/>
  <c r="O406"/>
  <c r="N406"/>
  <c r="L406"/>
  <c r="K406"/>
  <c r="H406"/>
  <c r="I406"/>
  <c r="AP399"/>
  <c r="AO399"/>
  <c r="AM399"/>
  <c r="AL399"/>
  <c r="AJ399"/>
  <c r="AI399"/>
  <c r="AG399"/>
  <c r="AF399"/>
  <c r="AD399"/>
  <c r="AC399"/>
  <c r="AA399"/>
  <c r="Z399"/>
  <c r="X399"/>
  <c r="W399"/>
  <c r="U399"/>
  <c r="T399"/>
  <c r="R399"/>
  <c r="Q399"/>
  <c r="O399"/>
  <c r="N399"/>
  <c r="L399"/>
  <c r="K399"/>
  <c r="I399"/>
  <c r="E511" l="1"/>
  <c r="J717"/>
  <c r="G1091"/>
  <c r="G1090"/>
  <c r="E718"/>
  <c r="S716"/>
  <c r="V718"/>
  <c r="Y714"/>
  <c r="Y716"/>
  <c r="Y718"/>
  <c r="AB716"/>
  <c r="AH716"/>
  <c r="AK714"/>
  <c r="AN718"/>
  <c r="AQ718"/>
  <c r="AN715"/>
  <c r="P715"/>
  <c r="M715"/>
  <c r="AB717"/>
  <c r="V717"/>
  <c r="H713"/>
  <c r="J716"/>
  <c r="M714"/>
  <c r="M716"/>
  <c r="M718"/>
  <c r="Q713"/>
  <c r="S718"/>
  <c r="V714"/>
  <c r="AC713"/>
  <c r="AE716"/>
  <c r="AE718"/>
  <c r="AF713"/>
  <c r="AO713"/>
  <c r="AB719"/>
  <c r="Y717"/>
  <c r="M719"/>
  <c r="AB714"/>
  <c r="AE717"/>
  <c r="AK719"/>
  <c r="AH567"/>
  <c r="AN567"/>
  <c r="G572"/>
  <c r="P574"/>
  <c r="G586"/>
  <c r="P588"/>
  <c r="AN588"/>
  <c r="AN714"/>
  <c r="V716"/>
  <c r="P718"/>
  <c r="P720"/>
  <c r="V720"/>
  <c r="AB720"/>
  <c r="AN720"/>
  <c r="P727"/>
  <c r="V727"/>
  <c r="AN727"/>
  <c r="G732"/>
  <c r="P714"/>
  <c r="AI713"/>
  <c r="J719"/>
  <c r="J715"/>
  <c r="L713"/>
  <c r="M717"/>
  <c r="O713"/>
  <c r="P717"/>
  <c r="P719"/>
  <c r="S715"/>
  <c r="S717"/>
  <c r="S719"/>
  <c r="V715"/>
  <c r="V719"/>
  <c r="X713"/>
  <c r="Y719"/>
  <c r="AB715"/>
  <c r="AE715"/>
  <c r="AE719"/>
  <c r="AH715"/>
  <c r="AH717"/>
  <c r="AH719"/>
  <c r="AJ713"/>
  <c r="AK717"/>
  <c r="AM713"/>
  <c r="AN717"/>
  <c r="AN719"/>
  <c r="AQ717"/>
  <c r="AQ719"/>
  <c r="AK716"/>
  <c r="AH718"/>
  <c r="K713"/>
  <c r="E810"/>
  <c r="H817"/>
  <c r="E817" s="1"/>
  <c r="H813"/>
  <c r="J808"/>
  <c r="I815"/>
  <c r="J815" s="1"/>
  <c r="L812"/>
  <c r="L814"/>
  <c r="L816"/>
  <c r="P805"/>
  <c r="O812"/>
  <c r="P807"/>
  <c r="O814"/>
  <c r="P814" s="1"/>
  <c r="O816"/>
  <c r="P816" s="1"/>
  <c r="P809"/>
  <c r="R814"/>
  <c r="R816"/>
  <c r="U812"/>
  <c r="X812"/>
  <c r="X814"/>
  <c r="X816"/>
  <c r="AB805"/>
  <c r="AA812"/>
  <c r="AD814"/>
  <c r="AD816"/>
  <c r="AG812"/>
  <c r="AG814"/>
  <c r="AH809"/>
  <c r="AG816"/>
  <c r="AH816" s="1"/>
  <c r="AJ814"/>
  <c r="AK814" s="1"/>
  <c r="AK807"/>
  <c r="AM812"/>
  <c r="AN812" s="1"/>
  <c r="AN805"/>
  <c r="AM814"/>
  <c r="AN814" s="1"/>
  <c r="AN807"/>
  <c r="AM816"/>
  <c r="AP812"/>
  <c r="AP814"/>
  <c r="AQ814" s="1"/>
  <c r="AQ807"/>
  <c r="AP816"/>
  <c r="I816"/>
  <c r="J809"/>
  <c r="N812"/>
  <c r="V807"/>
  <c r="T814"/>
  <c r="V814" s="1"/>
  <c r="AK809"/>
  <c r="AI816"/>
  <c r="AK816" s="1"/>
  <c r="V808"/>
  <c r="U815"/>
  <c r="V815" s="1"/>
  <c r="X815"/>
  <c r="Y815" s="1"/>
  <c r="Y808"/>
  <c r="AB808"/>
  <c r="AA815"/>
  <c r="AB815" s="1"/>
  <c r="AB810"/>
  <c r="AA817"/>
  <c r="AB817" s="1"/>
  <c r="AE808"/>
  <c r="AD815"/>
  <c r="AE815" s="1"/>
  <c r="AJ817"/>
  <c r="AK817" s="1"/>
  <c r="AK810"/>
  <c r="H816"/>
  <c r="I812"/>
  <c r="I814"/>
  <c r="AF813"/>
  <c r="AF815"/>
  <c r="E815" s="1"/>
  <c r="K805"/>
  <c r="K814"/>
  <c r="Q805"/>
  <c r="Q809"/>
  <c r="Q816" s="1"/>
  <c r="T805"/>
  <c r="T809"/>
  <c r="W807"/>
  <c r="W816"/>
  <c r="Z807"/>
  <c r="Z814" s="1"/>
  <c r="AC807"/>
  <c r="AC814" s="1"/>
  <c r="AF805"/>
  <c r="AF812" s="1"/>
  <c r="AF807"/>
  <c r="AF814" s="1"/>
  <c r="AI805"/>
  <c r="AL809"/>
  <c r="AL816" s="1"/>
  <c r="AO805"/>
  <c r="AO809"/>
  <c r="AO816" s="1"/>
  <c r="M560"/>
  <c r="S560"/>
  <c r="G562"/>
  <c r="G564"/>
  <c r="G566"/>
  <c r="M567"/>
  <c r="S567"/>
  <c r="Y567"/>
  <c r="AK567"/>
  <c r="AQ567"/>
  <c r="G569"/>
  <c r="AK574"/>
  <c r="AH714"/>
  <c r="P716"/>
  <c r="AQ716"/>
  <c r="J718"/>
  <c r="W713"/>
  <c r="E720"/>
  <c r="N713"/>
  <c r="T713"/>
  <c r="Z713"/>
  <c r="AL713"/>
  <c r="N806"/>
  <c r="N813" s="1"/>
  <c r="T806"/>
  <c r="T813" s="1"/>
  <c r="Z806"/>
  <c r="AL806"/>
  <c r="AQ462"/>
  <c r="G464"/>
  <c r="G468"/>
  <c r="G482"/>
  <c r="M483"/>
  <c r="G485"/>
  <c r="G487"/>
  <c r="AK504"/>
  <c r="S714"/>
  <c r="AE714"/>
  <c r="AQ714"/>
  <c r="AN716"/>
  <c r="F718"/>
  <c r="AK718"/>
  <c r="M720"/>
  <c r="S720"/>
  <c r="Y720"/>
  <c r="AE720"/>
  <c r="AK720"/>
  <c r="AQ720"/>
  <c r="G722"/>
  <c r="G724"/>
  <c r="M727"/>
  <c r="Y727"/>
  <c r="G729"/>
  <c r="R713"/>
  <c r="F716"/>
  <c r="AB718"/>
  <c r="AD713"/>
  <c r="R805"/>
  <c r="AA807"/>
  <c r="F807" s="1"/>
  <c r="AD805"/>
  <c r="H805"/>
  <c r="H812" s="1"/>
  <c r="K809"/>
  <c r="K816" s="1"/>
  <c r="Q814"/>
  <c r="W805"/>
  <c r="AC805"/>
  <c r="AC809"/>
  <c r="AC816" s="1"/>
  <c r="F719"/>
  <c r="AP713"/>
  <c r="I810"/>
  <c r="I806"/>
  <c r="L806"/>
  <c r="L808"/>
  <c r="L810"/>
  <c r="O806"/>
  <c r="O808"/>
  <c r="O810"/>
  <c r="R806"/>
  <c r="R808"/>
  <c r="R810"/>
  <c r="U806"/>
  <c r="U810"/>
  <c r="X806"/>
  <c r="X810"/>
  <c r="AA806"/>
  <c r="AD806"/>
  <c r="AD810"/>
  <c r="AG806"/>
  <c r="AG813" s="1"/>
  <c r="AG808"/>
  <c r="AG815" s="1"/>
  <c r="AG810"/>
  <c r="AJ806"/>
  <c r="AK806" s="1"/>
  <c r="AJ808"/>
  <c r="AM806"/>
  <c r="AM808"/>
  <c r="AM810"/>
  <c r="AP806"/>
  <c r="AP808"/>
  <c r="AP810"/>
  <c r="E808"/>
  <c r="J720"/>
  <c r="G721"/>
  <c r="AQ715"/>
  <c r="AK715"/>
  <c r="AG713"/>
  <c r="E717"/>
  <c r="F714"/>
  <c r="AA713"/>
  <c r="Y715"/>
  <c r="U713"/>
  <c r="F715"/>
  <c r="E719"/>
  <c r="E715"/>
  <c r="F717"/>
  <c r="I713"/>
  <c r="J714"/>
  <c r="F720"/>
  <c r="P469"/>
  <c r="V483"/>
  <c r="AB483"/>
  <c r="AN483"/>
  <c r="J490"/>
  <c r="P490"/>
  <c r="AB490"/>
  <c r="G495"/>
  <c r="AK462"/>
  <c r="Y497"/>
  <c r="AQ504"/>
  <c r="G506"/>
  <c r="G510"/>
  <c r="S727"/>
  <c r="AE727"/>
  <c r="AK727"/>
  <c r="G731"/>
  <c r="G733"/>
  <c r="J441"/>
  <c r="M469"/>
  <c r="E581"/>
  <c r="G584"/>
  <c r="AQ434"/>
  <c r="G576"/>
  <c r="G578"/>
  <c r="G580"/>
  <c r="Y581"/>
  <c r="AK581"/>
  <c r="AQ581"/>
  <c r="G583"/>
  <c r="G438"/>
  <c r="Y441"/>
  <c r="AK441"/>
  <c r="G443"/>
  <c r="G450"/>
  <c r="G454"/>
  <c r="AQ455"/>
  <c r="G457"/>
  <c r="G461"/>
  <c r="Y462"/>
  <c r="G478"/>
  <c r="V574"/>
  <c r="AB574"/>
  <c r="AN574"/>
  <c r="G726"/>
  <c r="AB727"/>
  <c r="AH727"/>
  <c r="J497"/>
  <c r="V497"/>
  <c r="S511"/>
  <c r="G515"/>
  <c r="AH560"/>
  <c r="AB567"/>
  <c r="Y574"/>
  <c r="AE574"/>
  <c r="G594"/>
  <c r="G725"/>
  <c r="J727"/>
  <c r="AQ727"/>
  <c r="G489"/>
  <c r="Y490"/>
  <c r="G728"/>
  <c r="E727"/>
  <c r="G730"/>
  <c r="AH720"/>
  <c r="G723"/>
  <c r="F727"/>
  <c r="AK490"/>
  <c r="AQ490"/>
  <c r="G492"/>
  <c r="G570"/>
  <c r="E574"/>
  <c r="V434"/>
  <c r="AB448"/>
  <c r="AH448"/>
  <c r="AN448"/>
  <c r="V455"/>
  <c r="AN462"/>
  <c r="G475"/>
  <c r="G498"/>
  <c r="G502"/>
  <c r="J504"/>
  <c r="P504"/>
  <c r="AB504"/>
  <c r="V560"/>
  <c r="G561"/>
  <c r="G565"/>
  <c r="J567"/>
  <c r="P567"/>
  <c r="G573"/>
  <c r="M574"/>
  <c r="G575"/>
  <c r="G577"/>
  <c r="J581"/>
  <c r="P581"/>
  <c r="AB581"/>
  <c r="Y588"/>
  <c r="AE588"/>
  <c r="AK588"/>
  <c r="V469"/>
  <c r="AB469"/>
  <c r="AN469"/>
  <c r="AB476"/>
  <c r="P483"/>
  <c r="E588"/>
  <c r="G589"/>
  <c r="G591"/>
  <c r="G446"/>
  <c r="M588"/>
  <c r="AK483"/>
  <c r="E567"/>
  <c r="S434"/>
  <c r="G449"/>
  <c r="E448"/>
  <c r="M455"/>
  <c r="AK455"/>
  <c r="M476"/>
  <c r="G493"/>
  <c r="AE497"/>
  <c r="AE448"/>
  <c r="AQ448"/>
  <c r="P560"/>
  <c r="AB434"/>
  <c r="AH434"/>
  <c r="G435"/>
  <c r="V441"/>
  <c r="AH441"/>
  <c r="AH455"/>
  <c r="G456"/>
  <c r="J462"/>
  <c r="V462"/>
  <c r="G479"/>
  <c r="G507"/>
  <c r="G563"/>
  <c r="M581"/>
  <c r="S581"/>
  <c r="AH581"/>
  <c r="AN581"/>
  <c r="G587"/>
  <c r="V588"/>
  <c r="AB588"/>
  <c r="G590"/>
  <c r="G592"/>
  <c r="F441"/>
  <c r="AN455"/>
  <c r="E490"/>
  <c r="AB497"/>
  <c r="AN560"/>
  <c r="G444"/>
  <c r="M448"/>
  <c r="S476"/>
  <c r="Y476"/>
  <c r="AK497"/>
  <c r="G499"/>
  <c r="M504"/>
  <c r="G509"/>
  <c r="J560"/>
  <c r="AB560"/>
  <c r="AK560"/>
  <c r="AQ560"/>
  <c r="E560"/>
  <c r="Y434"/>
  <c r="G445"/>
  <c r="AK469"/>
  <c r="G471"/>
  <c r="G473"/>
  <c r="AH476"/>
  <c r="AN476"/>
  <c r="E483"/>
  <c r="AE511"/>
  <c r="AQ511"/>
  <c r="Y560"/>
  <c r="AE560"/>
  <c r="V567"/>
  <c r="AE567"/>
  <c r="G568"/>
  <c r="G571"/>
  <c r="J574"/>
  <c r="S574"/>
  <c r="AH574"/>
  <c r="AQ574"/>
  <c r="G579"/>
  <c r="V581"/>
  <c r="AE581"/>
  <c r="G582"/>
  <c r="G585"/>
  <c r="J588"/>
  <c r="S588"/>
  <c r="AH588"/>
  <c r="AQ588"/>
  <c r="G593"/>
  <c r="F560"/>
  <c r="F588"/>
  <c r="F581"/>
  <c r="F574"/>
  <c r="F567"/>
  <c r="E455"/>
  <c r="E476"/>
  <c r="G436"/>
  <c r="AE441"/>
  <c r="Y448"/>
  <c r="AK448"/>
  <c r="J455"/>
  <c r="P455"/>
  <c r="Y455"/>
  <c r="G460"/>
  <c r="AE462"/>
  <c r="E462"/>
  <c r="E469"/>
  <c r="J476"/>
  <c r="P476"/>
  <c r="AK476"/>
  <c r="AQ476"/>
  <c r="G481"/>
  <c r="Y483"/>
  <c r="AE483"/>
  <c r="G484"/>
  <c r="G486"/>
  <c r="G500"/>
  <c r="S504"/>
  <c r="Y504"/>
  <c r="AN504"/>
  <c r="AK511"/>
  <c r="G513"/>
  <c r="AB441"/>
  <c r="AB462"/>
  <c r="J434"/>
  <c r="AE434"/>
  <c r="G437"/>
  <c r="G439"/>
  <c r="M441"/>
  <c r="G442"/>
  <c r="G447"/>
  <c r="S455"/>
  <c r="M462"/>
  <c r="G467"/>
  <c r="Y469"/>
  <c r="AE469"/>
  <c r="G470"/>
  <c r="G472"/>
  <c r="M490"/>
  <c r="S490"/>
  <c r="AH490"/>
  <c r="AN490"/>
  <c r="G496"/>
  <c r="M497"/>
  <c r="AH497"/>
  <c r="G501"/>
  <c r="G503"/>
  <c r="AH504"/>
  <c r="E504"/>
  <c r="AH511"/>
  <c r="AN511"/>
  <c r="G512"/>
  <c r="G514"/>
  <c r="AN441"/>
  <c r="S448"/>
  <c r="Y511"/>
  <c r="M434"/>
  <c r="AK434"/>
  <c r="G440"/>
  <c r="S441"/>
  <c r="AQ441"/>
  <c r="P448"/>
  <c r="V448"/>
  <c r="G452"/>
  <c r="F455"/>
  <c r="AE455"/>
  <c r="G459"/>
  <c r="S462"/>
  <c r="G463"/>
  <c r="G465"/>
  <c r="P497"/>
  <c r="AN497"/>
  <c r="V504"/>
  <c r="AE504"/>
  <c r="G505"/>
  <c r="G508"/>
  <c r="M511"/>
  <c r="V511"/>
  <c r="AB511"/>
  <c r="G517"/>
  <c r="P441"/>
  <c r="AB455"/>
  <c r="G458"/>
  <c r="P462"/>
  <c r="F497"/>
  <c r="P434"/>
  <c r="AN434"/>
  <c r="J448"/>
  <c r="G451"/>
  <c r="G453"/>
  <c r="AH462"/>
  <c r="G466"/>
  <c r="J469"/>
  <c r="S469"/>
  <c r="AH469"/>
  <c r="AQ469"/>
  <c r="G474"/>
  <c r="V476"/>
  <c r="AE476"/>
  <c r="G477"/>
  <c r="G480"/>
  <c r="J483"/>
  <c r="S483"/>
  <c r="AH483"/>
  <c r="AQ483"/>
  <c r="G488"/>
  <c r="V490"/>
  <c r="AE490"/>
  <c r="G491"/>
  <c r="G494"/>
  <c r="S497"/>
  <c r="AQ497"/>
  <c r="J511"/>
  <c r="P511"/>
  <c r="G516"/>
  <c r="F511"/>
  <c r="F504"/>
  <c r="E497"/>
  <c r="F490"/>
  <c r="F483"/>
  <c r="F476"/>
  <c r="F469"/>
  <c r="F462"/>
  <c r="F448"/>
  <c r="E441"/>
  <c r="F434"/>
  <c r="E434"/>
  <c r="AP48"/>
  <c r="AO48"/>
  <c r="AP47"/>
  <c r="AO47"/>
  <c r="AP46"/>
  <c r="AO46"/>
  <c r="AP45"/>
  <c r="AO45"/>
  <c r="AP44"/>
  <c r="AO44"/>
  <c r="AP43"/>
  <c r="AO43"/>
  <c r="AM48"/>
  <c r="AL48"/>
  <c r="AM47"/>
  <c r="AL47"/>
  <c r="AM46"/>
  <c r="AL46"/>
  <c r="AM45"/>
  <c r="AL45"/>
  <c r="AM44"/>
  <c r="AL44"/>
  <c r="AM43"/>
  <c r="AL43"/>
  <c r="AJ48"/>
  <c r="AI48"/>
  <c r="AJ47"/>
  <c r="AI47"/>
  <c r="AJ46"/>
  <c r="AI46"/>
  <c r="AJ45"/>
  <c r="AI45"/>
  <c r="AJ44"/>
  <c r="AI44"/>
  <c r="AJ43"/>
  <c r="AI43"/>
  <c r="AG48"/>
  <c r="AF48"/>
  <c r="AG47"/>
  <c r="AF47"/>
  <c r="AG46"/>
  <c r="AF46"/>
  <c r="AG45"/>
  <c r="AF45"/>
  <c r="AG44"/>
  <c r="AF44"/>
  <c r="AG43"/>
  <c r="AF43"/>
  <c r="AD48"/>
  <c r="AC48"/>
  <c r="AD47"/>
  <c r="AC47"/>
  <c r="AD46"/>
  <c r="AC46"/>
  <c r="AD45"/>
  <c r="AC45"/>
  <c r="AD44"/>
  <c r="AC44"/>
  <c r="AD43"/>
  <c r="AC43"/>
  <c r="AA48"/>
  <c r="Z48"/>
  <c r="AA47"/>
  <c r="Z47"/>
  <c r="AA46"/>
  <c r="Z46"/>
  <c r="AA45"/>
  <c r="Z45"/>
  <c r="AA44"/>
  <c r="Z44"/>
  <c r="AA43"/>
  <c r="Z43"/>
  <c r="X48"/>
  <c r="W48"/>
  <c r="X47"/>
  <c r="W47"/>
  <c r="X46"/>
  <c r="W46"/>
  <c r="X45"/>
  <c r="W45"/>
  <c r="X44"/>
  <c r="W44"/>
  <c r="X43"/>
  <c r="W43"/>
  <c r="U48"/>
  <c r="T48"/>
  <c r="U47"/>
  <c r="T47"/>
  <c r="U46"/>
  <c r="T46"/>
  <c r="U45"/>
  <c r="T45"/>
  <c r="U44"/>
  <c r="T44"/>
  <c r="U43"/>
  <c r="T43"/>
  <c r="R48"/>
  <c r="Q48"/>
  <c r="R47"/>
  <c r="Q47"/>
  <c r="R46"/>
  <c r="Q46"/>
  <c r="R45"/>
  <c r="Q45"/>
  <c r="R44"/>
  <c r="Q44"/>
  <c r="R43"/>
  <c r="Q43"/>
  <c r="O48"/>
  <c r="N48"/>
  <c r="O47"/>
  <c r="N47"/>
  <c r="O46"/>
  <c r="N46"/>
  <c r="O45"/>
  <c r="N45"/>
  <c r="O44"/>
  <c r="N44"/>
  <c r="O43"/>
  <c r="N43"/>
  <c r="L48"/>
  <c r="K48"/>
  <c r="L47"/>
  <c r="K47"/>
  <c r="L46"/>
  <c r="K46"/>
  <c r="L45"/>
  <c r="K45"/>
  <c r="L44"/>
  <c r="K44"/>
  <c r="L43"/>
  <c r="K43"/>
  <c r="I46"/>
  <c r="I44"/>
  <c r="I45"/>
  <c r="I47"/>
  <c r="I48"/>
  <c r="H44"/>
  <c r="H45"/>
  <c r="H46"/>
  <c r="H47"/>
  <c r="H48"/>
  <c r="I43"/>
  <c r="H43"/>
  <c r="AP1006"/>
  <c r="AO1006"/>
  <c r="AM1006"/>
  <c r="AL1006"/>
  <c r="AJ1006"/>
  <c r="AI1006"/>
  <c r="AG1006"/>
  <c r="AF1006"/>
  <c r="AD1006"/>
  <c r="AC1006"/>
  <c r="AA1006"/>
  <c r="Z1006"/>
  <c r="X1006"/>
  <c r="W1006"/>
  <c r="U1006"/>
  <c r="T1006"/>
  <c r="R1006"/>
  <c r="Q1006"/>
  <c r="O1006"/>
  <c r="N1006"/>
  <c r="L1006"/>
  <c r="K1006"/>
  <c r="I1006"/>
  <c r="H1006"/>
  <c r="AP1020"/>
  <c r="AO1020"/>
  <c r="AM1020"/>
  <c r="AL1020"/>
  <c r="AJ1020"/>
  <c r="AI1020"/>
  <c r="AG1020"/>
  <c r="AF1020"/>
  <c r="AD1020"/>
  <c r="AC1020"/>
  <c r="AA1020"/>
  <c r="Z1020"/>
  <c r="X1020"/>
  <c r="W1020"/>
  <c r="U1020"/>
  <c r="T1020"/>
  <c r="R1020"/>
  <c r="Q1020"/>
  <c r="O1020"/>
  <c r="N1020"/>
  <c r="L1020"/>
  <c r="K1020"/>
  <c r="I1020"/>
  <c r="H1020"/>
  <c r="J43" l="1"/>
  <c r="V805"/>
  <c r="T804"/>
  <c r="W814"/>
  <c r="Y814" s="1"/>
  <c r="E807"/>
  <c r="J46"/>
  <c r="J45"/>
  <c r="J44"/>
  <c r="J48"/>
  <c r="J47"/>
  <c r="G727"/>
  <c r="G560"/>
  <c r="L42"/>
  <c r="O42"/>
  <c r="R42"/>
  <c r="U42"/>
  <c r="X42"/>
  <c r="AA42"/>
  <c r="AD42"/>
  <c r="AG42"/>
  <c r="AJ42"/>
  <c r="AM42"/>
  <c r="K42"/>
  <c r="N42"/>
  <c r="Q42"/>
  <c r="T42"/>
  <c r="W42"/>
  <c r="Z42"/>
  <c r="AC42"/>
  <c r="AF42"/>
  <c r="AI42"/>
  <c r="AL42"/>
  <c r="AO42"/>
  <c r="AP42"/>
  <c r="H42"/>
  <c r="E43"/>
  <c r="I42"/>
  <c r="J42" s="1"/>
  <c r="G718"/>
  <c r="G716"/>
  <c r="AQ713"/>
  <c r="AB713"/>
  <c r="AH713"/>
  <c r="J805"/>
  <c r="AE713"/>
  <c r="J713"/>
  <c r="M713"/>
  <c r="G581"/>
  <c r="Y816"/>
  <c r="AE814"/>
  <c r="G720"/>
  <c r="J812"/>
  <c r="AN713"/>
  <c r="AH813"/>
  <c r="H804"/>
  <c r="S713"/>
  <c r="G807"/>
  <c r="F805"/>
  <c r="AK713"/>
  <c r="Y713"/>
  <c r="P713"/>
  <c r="I804"/>
  <c r="AH815"/>
  <c r="AF811"/>
  <c r="AH808"/>
  <c r="S809"/>
  <c r="N804"/>
  <c r="AH814"/>
  <c r="Y809"/>
  <c r="X804"/>
  <c r="F808"/>
  <c r="G808" s="1"/>
  <c r="AQ816"/>
  <c r="AF804"/>
  <c r="L804"/>
  <c r="AG804"/>
  <c r="M807"/>
  <c r="AQ808"/>
  <c r="AP815"/>
  <c r="AQ815" s="1"/>
  <c r="AN806"/>
  <c r="AM813"/>
  <c r="AB806"/>
  <c r="AA813"/>
  <c r="U804"/>
  <c r="U813"/>
  <c r="P810"/>
  <c r="O817"/>
  <c r="P817" s="1"/>
  <c r="M808"/>
  <c r="L815"/>
  <c r="AA814"/>
  <c r="AB814" s="1"/>
  <c r="AB807"/>
  <c r="AL804"/>
  <c r="AL813"/>
  <c r="AL811" s="1"/>
  <c r="AO804"/>
  <c r="AO812"/>
  <c r="AO811" s="1"/>
  <c r="Q804"/>
  <c r="Q812"/>
  <c r="Q811" s="1"/>
  <c r="J816"/>
  <c r="V713"/>
  <c r="AH806"/>
  <c r="AN809"/>
  <c r="AH805"/>
  <c r="AE816"/>
  <c r="Y807"/>
  <c r="S807"/>
  <c r="M809"/>
  <c r="AQ810"/>
  <c r="AP817"/>
  <c r="AQ817" s="1"/>
  <c r="AM815"/>
  <c r="AN815" s="1"/>
  <c r="AN808"/>
  <c r="AG817"/>
  <c r="AH817" s="1"/>
  <c r="AH810"/>
  <c r="AE806"/>
  <c r="AD813"/>
  <c r="V810"/>
  <c r="U817"/>
  <c r="V817" s="1"/>
  <c r="S806"/>
  <c r="R813"/>
  <c r="S813" s="1"/>
  <c r="F810"/>
  <c r="G810" s="1"/>
  <c r="L817"/>
  <c r="M817" s="1"/>
  <c r="M810"/>
  <c r="J810"/>
  <c r="I817"/>
  <c r="AA816"/>
  <c r="AB816" s="1"/>
  <c r="AB809"/>
  <c r="AB812"/>
  <c r="G714"/>
  <c r="V806"/>
  <c r="AQ805"/>
  <c r="AH807"/>
  <c r="AE809"/>
  <c r="S814"/>
  <c r="M814"/>
  <c r="AN810"/>
  <c r="AM817"/>
  <c r="AN817" s="1"/>
  <c r="AJ804"/>
  <c r="AJ813"/>
  <c r="AE810"/>
  <c r="AD817"/>
  <c r="AE817" s="1"/>
  <c r="Y806"/>
  <c r="X813"/>
  <c r="Y813" s="1"/>
  <c r="S808"/>
  <c r="R815"/>
  <c r="S815" s="1"/>
  <c r="P806"/>
  <c r="O813"/>
  <c r="P813" s="1"/>
  <c r="F806"/>
  <c r="I813"/>
  <c r="J813" s="1"/>
  <c r="W812"/>
  <c r="W804"/>
  <c r="AD812"/>
  <c r="AD804"/>
  <c r="AE805"/>
  <c r="J807"/>
  <c r="H814"/>
  <c r="AK805"/>
  <c r="AI812"/>
  <c r="AI804"/>
  <c r="E805"/>
  <c r="T812"/>
  <c r="K804"/>
  <c r="K812"/>
  <c r="K811" s="1"/>
  <c r="P812"/>
  <c r="AQ806"/>
  <c r="AP813"/>
  <c r="AQ813" s="1"/>
  <c r="AK808"/>
  <c r="AJ815"/>
  <c r="AK815" s="1"/>
  <c r="X817"/>
  <c r="Y817" s="1"/>
  <c r="Y810"/>
  <c r="S810"/>
  <c r="R817"/>
  <c r="S817" s="1"/>
  <c r="O815"/>
  <c r="P815" s="1"/>
  <c r="P808"/>
  <c r="L813"/>
  <c r="M806"/>
  <c r="AC804"/>
  <c r="AC812"/>
  <c r="AC811" s="1"/>
  <c r="S805"/>
  <c r="R812"/>
  <c r="R804"/>
  <c r="Z804"/>
  <c r="Z813"/>
  <c r="Z811" s="1"/>
  <c r="V809"/>
  <c r="T816"/>
  <c r="V816" s="1"/>
  <c r="AH812"/>
  <c r="M805"/>
  <c r="E806"/>
  <c r="J806"/>
  <c r="O804"/>
  <c r="AA804"/>
  <c r="AM804"/>
  <c r="E809"/>
  <c r="G809" s="1"/>
  <c r="N811"/>
  <c r="AQ809"/>
  <c r="AP804"/>
  <c r="AN816"/>
  <c r="AE807"/>
  <c r="Y805"/>
  <c r="S816"/>
  <c r="M816"/>
  <c r="G717"/>
  <c r="G715"/>
  <c r="E713"/>
  <c r="G719"/>
  <c r="F713"/>
  <c r="G441"/>
  <c r="G476"/>
  <c r="G567"/>
  <c r="G483"/>
  <c r="G574"/>
  <c r="G448"/>
  <c r="G490"/>
  <c r="G588"/>
  <c r="G504"/>
  <c r="G497"/>
  <c r="G434"/>
  <c r="G469"/>
  <c r="G462"/>
  <c r="G455"/>
  <c r="G511"/>
  <c r="M812" l="1"/>
  <c r="M804"/>
  <c r="Y804"/>
  <c r="AQ812"/>
  <c r="AH804"/>
  <c r="P804"/>
  <c r="AQ804"/>
  <c r="F814"/>
  <c r="J804"/>
  <c r="E804"/>
  <c r="G805"/>
  <c r="F812"/>
  <c r="AN804"/>
  <c r="S804"/>
  <c r="AP811"/>
  <c r="AQ811" s="1"/>
  <c r="AA811"/>
  <c r="AB811" s="1"/>
  <c r="AB804"/>
  <c r="O811"/>
  <c r="P811" s="1"/>
  <c r="AE812"/>
  <c r="F813"/>
  <c r="M813"/>
  <c r="L811"/>
  <c r="M811" s="1"/>
  <c r="AK813"/>
  <c r="AJ811"/>
  <c r="E816"/>
  <c r="AB813"/>
  <c r="E813"/>
  <c r="S812"/>
  <c r="R811"/>
  <c r="S811" s="1"/>
  <c r="E814"/>
  <c r="H811"/>
  <c r="AD811"/>
  <c r="AE811" s="1"/>
  <c r="AE813"/>
  <c r="AG811"/>
  <c r="AH811" s="1"/>
  <c r="G806"/>
  <c r="V804"/>
  <c r="F804"/>
  <c r="F817"/>
  <c r="G817" s="1"/>
  <c r="J817"/>
  <c r="M815"/>
  <c r="F815"/>
  <c r="G815" s="1"/>
  <c r="V813"/>
  <c r="U811"/>
  <c r="AN813"/>
  <c r="AM811"/>
  <c r="AN811" s="1"/>
  <c r="AI811"/>
  <c r="AK812"/>
  <c r="Y812"/>
  <c r="W811"/>
  <c r="AE804"/>
  <c r="I811"/>
  <c r="X811"/>
  <c r="E812"/>
  <c r="J814"/>
  <c r="T811"/>
  <c r="AK804"/>
  <c r="V812"/>
  <c r="F816"/>
  <c r="G713"/>
  <c r="L392"/>
  <c r="U392"/>
  <c r="AP392"/>
  <c r="R392"/>
  <c r="X392"/>
  <c r="H392"/>
  <c r="AA392"/>
  <c r="T392"/>
  <c r="K392"/>
  <c r="O392"/>
  <c r="AO392"/>
  <c r="AM392"/>
  <c r="AL392"/>
  <c r="AJ392"/>
  <c r="AI392"/>
  <c r="AG392"/>
  <c r="AF392"/>
  <c r="AD392"/>
  <c r="AC392"/>
  <c r="Z392"/>
  <c r="W392"/>
  <c r="Q392"/>
  <c r="N392"/>
  <c r="E393"/>
  <c r="E395"/>
  <c r="G812" l="1"/>
  <c r="G804"/>
  <c r="G814"/>
  <c r="Y811"/>
  <c r="G816"/>
  <c r="G813"/>
  <c r="V811"/>
  <c r="F811"/>
  <c r="E811"/>
  <c r="J811"/>
  <c r="AK811"/>
  <c r="AA961"/>
  <c r="AB961" s="1"/>
  <c r="E1008"/>
  <c r="E1009"/>
  <c r="E1010"/>
  <c r="E1011"/>
  <c r="E1012"/>
  <c r="E1007"/>
  <c r="E303"/>
  <c r="U230"/>
  <c r="G811" l="1"/>
  <c r="E1006"/>
  <c r="E394"/>
  <c r="E80" l="1"/>
  <c r="T1108" l="1"/>
  <c r="E852" l="1"/>
  <c r="F852"/>
  <c r="E964"/>
  <c r="F964"/>
  <c r="U226" l="1"/>
  <c r="U227"/>
  <c r="U1108" l="1"/>
  <c r="F908"/>
  <c r="E908"/>
  <c r="E971" l="1"/>
  <c r="AQ24"/>
  <c r="AN24"/>
  <c r="AK24"/>
  <c r="AH24"/>
  <c r="AE24"/>
  <c r="AB24"/>
  <c r="Y24"/>
  <c r="V24"/>
  <c r="S24"/>
  <c r="P24"/>
  <c r="M24"/>
  <c r="F24"/>
  <c r="E24"/>
  <c r="AQ23"/>
  <c r="AN23"/>
  <c r="AK23"/>
  <c r="AH23"/>
  <c r="AE23"/>
  <c r="AB23"/>
  <c r="Y23"/>
  <c r="V23"/>
  <c r="S23"/>
  <c r="P23"/>
  <c r="M23"/>
  <c r="F23"/>
  <c r="E23"/>
  <c r="AQ22"/>
  <c r="AN22"/>
  <c r="AK22"/>
  <c r="AH22"/>
  <c r="AE22"/>
  <c r="AB22"/>
  <c r="Y22"/>
  <c r="V22"/>
  <c r="S22"/>
  <c r="P22"/>
  <c r="M22"/>
  <c r="F22"/>
  <c r="E22"/>
  <c r="AQ21"/>
  <c r="AN21"/>
  <c r="AK21"/>
  <c r="AH21"/>
  <c r="AE21"/>
  <c r="AB21"/>
  <c r="Y21"/>
  <c r="V21"/>
  <c r="S21"/>
  <c r="P21"/>
  <c r="M21"/>
  <c r="F21"/>
  <c r="E21"/>
  <c r="AQ20"/>
  <c r="AN20"/>
  <c r="AK20"/>
  <c r="AH20"/>
  <c r="AE20"/>
  <c r="AB20"/>
  <c r="Y20"/>
  <c r="V20"/>
  <c r="S20"/>
  <c r="P20"/>
  <c r="M20"/>
  <c r="F20"/>
  <c r="E20"/>
  <c r="AQ19"/>
  <c r="AN19"/>
  <c r="AK19"/>
  <c r="AH19"/>
  <c r="AE19"/>
  <c r="AB19"/>
  <c r="Y19"/>
  <c r="V19"/>
  <c r="S19"/>
  <c r="P19"/>
  <c r="M19"/>
  <c r="F19"/>
  <c r="E19"/>
  <c r="AP1083"/>
  <c r="AM1083"/>
  <c r="AL1083"/>
  <c r="AJ1083"/>
  <c r="AI1083"/>
  <c r="AG1083"/>
  <c r="AF1083"/>
  <c r="AD1083"/>
  <c r="AC1083"/>
  <c r="AA1083"/>
  <c r="Z1083"/>
  <c r="X1083"/>
  <c r="W1083"/>
  <c r="U1083"/>
  <c r="T1083"/>
  <c r="R1083"/>
  <c r="Q1083"/>
  <c r="O1083"/>
  <c r="N1083"/>
  <c r="L1083"/>
  <c r="K1083"/>
  <c r="I1083"/>
  <c r="E18" l="1"/>
  <c r="F18"/>
  <c r="M1083"/>
  <c r="S1083"/>
  <c r="Y1083"/>
  <c r="AE1083"/>
  <c r="AK1083"/>
  <c r="AQ1083"/>
  <c r="P1083"/>
  <c r="V1083"/>
  <c r="AB1083"/>
  <c r="AH1083"/>
  <c r="AN1083"/>
  <c r="H1083"/>
  <c r="J1083" s="1"/>
  <c r="F80"/>
  <c r="E1088"/>
  <c r="F1085"/>
  <c r="F1086"/>
  <c r="F1088"/>
  <c r="F1089"/>
  <c r="J1084"/>
  <c r="AB18"/>
  <c r="E1085"/>
  <c r="E1087"/>
  <c r="P1087"/>
  <c r="AN1087"/>
  <c r="M1084"/>
  <c r="AK1084"/>
  <c r="V1085"/>
  <c r="Y1088"/>
  <c r="J1089"/>
  <c r="AH1089"/>
  <c r="AE1084"/>
  <c r="AH1084"/>
  <c r="P1085"/>
  <c r="S1085"/>
  <c r="AN1085"/>
  <c r="AQ1085"/>
  <c r="Y1086"/>
  <c r="AB1086"/>
  <c r="J1087"/>
  <c r="M1087"/>
  <c r="AH1087"/>
  <c r="AK1087"/>
  <c r="S1088"/>
  <c r="V1088"/>
  <c r="AQ1088"/>
  <c r="AB1089"/>
  <c r="AE1089"/>
  <c r="V18"/>
  <c r="Y18"/>
  <c r="G19"/>
  <c r="G24"/>
  <c r="F1084"/>
  <c r="V1084"/>
  <c r="Y1084"/>
  <c r="AB1084"/>
  <c r="AN1084"/>
  <c r="Y1085"/>
  <c r="AB1085"/>
  <c r="AE1085"/>
  <c r="AH1085"/>
  <c r="M1086"/>
  <c r="P1086"/>
  <c r="E1086"/>
  <c r="S1086"/>
  <c r="AH1086"/>
  <c r="AK1086"/>
  <c r="AN1086"/>
  <c r="AQ1086"/>
  <c r="F1087"/>
  <c r="V1087"/>
  <c r="Y1087"/>
  <c r="AB1087"/>
  <c r="AE1087"/>
  <c r="AQ1087"/>
  <c r="J1088"/>
  <c r="M1088"/>
  <c r="P1088"/>
  <c r="AB1088"/>
  <c r="AE1088"/>
  <c r="AH1088"/>
  <c r="AK1088"/>
  <c r="AN1088"/>
  <c r="M1089"/>
  <c r="P1089"/>
  <c r="S1089"/>
  <c r="V1089"/>
  <c r="Y1089"/>
  <c r="AK1089"/>
  <c r="AN1089"/>
  <c r="AQ1089"/>
  <c r="P18"/>
  <c r="S18"/>
  <c r="AE18"/>
  <c r="AH18"/>
  <c r="AK18"/>
  <c r="AN18"/>
  <c r="AQ18"/>
  <c r="G20"/>
  <c r="G21"/>
  <c r="G22"/>
  <c r="G23"/>
  <c r="P1084"/>
  <c r="J1086"/>
  <c r="S1087"/>
  <c r="E1089"/>
  <c r="J1085"/>
  <c r="M1085"/>
  <c r="AK1085"/>
  <c r="V1086"/>
  <c r="S1084"/>
  <c r="AQ1084"/>
  <c r="AE1086"/>
  <c r="F1083" l="1"/>
  <c r="G1088"/>
  <c r="E1083"/>
  <c r="G1084"/>
  <c r="G1085"/>
  <c r="G1086"/>
  <c r="G18"/>
  <c r="G1087"/>
  <c r="G1089"/>
  <c r="G1083" l="1"/>
  <c r="AQ1082" l="1"/>
  <c r="AN1082"/>
  <c r="AK1082"/>
  <c r="AH1082"/>
  <c r="AE1082"/>
  <c r="AB1082"/>
  <c r="Y1082"/>
  <c r="V1082"/>
  <c r="S1082"/>
  <c r="P1082"/>
  <c r="M1082"/>
  <c r="J1082"/>
  <c r="F1082"/>
  <c r="E1082"/>
  <c r="AQ1081"/>
  <c r="AN1081"/>
  <c r="AK1081"/>
  <c r="AH1081"/>
  <c r="AE1081"/>
  <c r="AB1081"/>
  <c r="Y1081"/>
  <c r="V1081"/>
  <c r="S1081"/>
  <c r="P1081"/>
  <c r="M1081"/>
  <c r="J1081"/>
  <c r="F1081"/>
  <c r="E1081"/>
  <c r="AQ1080"/>
  <c r="AN1080"/>
  <c r="AK1080"/>
  <c r="AH1080"/>
  <c r="AE1080"/>
  <c r="AB1080"/>
  <c r="Y1080"/>
  <c r="V1080"/>
  <c r="S1080"/>
  <c r="P1080"/>
  <c r="M1080"/>
  <c r="J1080"/>
  <c r="F1080"/>
  <c r="E1080"/>
  <c r="AQ1079"/>
  <c r="AN1079"/>
  <c r="AK1079"/>
  <c r="AH1079"/>
  <c r="AE1079"/>
  <c r="AB1079"/>
  <c r="Y1079"/>
  <c r="V1079"/>
  <c r="S1079"/>
  <c r="P1079"/>
  <c r="M1079"/>
  <c r="J1079"/>
  <c r="F1079"/>
  <c r="E1079"/>
  <c r="AQ1078"/>
  <c r="AN1078"/>
  <c r="AK1078"/>
  <c r="AH1078"/>
  <c r="AE1078"/>
  <c r="AB1078"/>
  <c r="Y1078"/>
  <c r="V1078"/>
  <c r="S1078"/>
  <c r="P1078"/>
  <c r="M1078"/>
  <c r="J1078"/>
  <c r="F1078"/>
  <c r="E1078"/>
  <c r="AQ1077"/>
  <c r="AN1077"/>
  <c r="AK1077"/>
  <c r="AH1077"/>
  <c r="AE1077"/>
  <c r="AB1077"/>
  <c r="Y1077"/>
  <c r="V1077"/>
  <c r="S1077"/>
  <c r="P1077"/>
  <c r="M1077"/>
  <c r="J1077"/>
  <c r="F1077"/>
  <c r="E1077"/>
  <c r="AQ1075"/>
  <c r="AN1075"/>
  <c r="AK1075"/>
  <c r="AH1075"/>
  <c r="AE1075"/>
  <c r="AB1075"/>
  <c r="Y1075"/>
  <c r="V1075"/>
  <c r="S1075"/>
  <c r="P1075"/>
  <c r="M1075"/>
  <c r="J1075"/>
  <c r="F1075"/>
  <c r="E1075"/>
  <c r="AQ1074"/>
  <c r="AN1074"/>
  <c r="AK1074"/>
  <c r="AH1074"/>
  <c r="AE1074"/>
  <c r="AB1074"/>
  <c r="Y1074"/>
  <c r="V1074"/>
  <c r="S1074"/>
  <c r="P1074"/>
  <c r="M1074"/>
  <c r="J1074"/>
  <c r="F1074"/>
  <c r="E1074"/>
  <c r="AQ1073"/>
  <c r="AN1073"/>
  <c r="AK1073"/>
  <c r="AH1073"/>
  <c r="AE1073"/>
  <c r="AB1073"/>
  <c r="Y1073"/>
  <c r="V1073"/>
  <c r="S1073"/>
  <c r="P1073"/>
  <c r="M1073"/>
  <c r="J1073"/>
  <c r="F1073"/>
  <c r="E1073"/>
  <c r="AQ1072"/>
  <c r="AN1072"/>
  <c r="AK1072"/>
  <c r="AH1072"/>
  <c r="AE1072"/>
  <c r="AB1072"/>
  <c r="Y1072"/>
  <c r="V1072"/>
  <c r="S1072"/>
  <c r="P1072"/>
  <c r="M1072"/>
  <c r="J1072"/>
  <c r="F1072"/>
  <c r="E1072"/>
  <c r="AQ1071"/>
  <c r="AN1071"/>
  <c r="AK1071"/>
  <c r="AH1071"/>
  <c r="AE1071"/>
  <c r="AB1071"/>
  <c r="Y1071"/>
  <c r="V1071"/>
  <c r="S1071"/>
  <c r="P1071"/>
  <c r="M1071"/>
  <c r="J1071"/>
  <c r="F1071"/>
  <c r="E1071"/>
  <c r="AQ1070"/>
  <c r="AN1070"/>
  <c r="AK1070"/>
  <c r="AH1070"/>
  <c r="AE1070"/>
  <c r="AB1070"/>
  <c r="Y1070"/>
  <c r="V1070"/>
  <c r="S1070"/>
  <c r="P1070"/>
  <c r="M1070"/>
  <c r="J1070"/>
  <c r="F1070"/>
  <c r="E1070"/>
  <c r="AQ1068"/>
  <c r="AN1068"/>
  <c r="AK1068"/>
  <c r="AH1068"/>
  <c r="AE1068"/>
  <c r="AB1068"/>
  <c r="Y1068"/>
  <c r="V1068"/>
  <c r="S1068"/>
  <c r="P1068"/>
  <c r="M1068"/>
  <c r="J1068"/>
  <c r="F1068"/>
  <c r="E1068"/>
  <c r="AQ1067"/>
  <c r="AN1067"/>
  <c r="AK1067"/>
  <c r="AH1067"/>
  <c r="AE1067"/>
  <c r="AB1067"/>
  <c r="Y1067"/>
  <c r="V1067"/>
  <c r="S1067"/>
  <c r="P1067"/>
  <c r="M1067"/>
  <c r="J1067"/>
  <c r="F1067"/>
  <c r="E1067"/>
  <c r="AQ1066"/>
  <c r="AN1066"/>
  <c r="AK1066"/>
  <c r="AH1066"/>
  <c r="AE1066"/>
  <c r="AB1066"/>
  <c r="Y1066"/>
  <c r="V1066"/>
  <c r="S1066"/>
  <c r="P1066"/>
  <c r="M1066"/>
  <c r="J1066"/>
  <c r="F1066"/>
  <c r="E1066"/>
  <c r="AQ1065"/>
  <c r="AN1065"/>
  <c r="AK1065"/>
  <c r="AH1065"/>
  <c r="AE1065"/>
  <c r="AB1065"/>
  <c r="Y1065"/>
  <c r="V1065"/>
  <c r="S1065"/>
  <c r="P1065"/>
  <c r="M1065"/>
  <c r="J1065"/>
  <c r="F1065"/>
  <c r="E1065"/>
  <c r="AQ1064"/>
  <c r="AN1064"/>
  <c r="AK1064"/>
  <c r="AH1064"/>
  <c r="AE1064"/>
  <c r="AB1064"/>
  <c r="Y1064"/>
  <c r="V1064"/>
  <c r="S1064"/>
  <c r="P1064"/>
  <c r="M1064"/>
  <c r="J1064"/>
  <c r="F1064"/>
  <c r="E1064"/>
  <c r="AQ1063"/>
  <c r="AN1063"/>
  <c r="AK1063"/>
  <c r="AH1063"/>
  <c r="AE1063"/>
  <c r="AB1063"/>
  <c r="Y1063"/>
  <c r="V1063"/>
  <c r="S1063"/>
  <c r="P1063"/>
  <c r="M1063"/>
  <c r="J1063"/>
  <c r="F1063"/>
  <c r="E1063"/>
  <c r="AQ1061"/>
  <c r="AN1061"/>
  <c r="AK1061"/>
  <c r="AH1061"/>
  <c r="AE1061"/>
  <c r="AB1061"/>
  <c r="Y1061"/>
  <c r="V1061"/>
  <c r="S1061"/>
  <c r="P1061"/>
  <c r="M1061"/>
  <c r="J1061"/>
  <c r="F1061"/>
  <c r="E1061"/>
  <c r="AQ1060"/>
  <c r="AN1060"/>
  <c r="AK1060"/>
  <c r="AH1060"/>
  <c r="AE1060"/>
  <c r="AB1060"/>
  <c r="Y1060"/>
  <c r="V1060"/>
  <c r="S1060"/>
  <c r="P1060"/>
  <c r="M1060"/>
  <c r="J1060"/>
  <c r="F1060"/>
  <c r="E1060"/>
  <c r="AQ1059"/>
  <c r="AN1059"/>
  <c r="AK1059"/>
  <c r="AH1059"/>
  <c r="AE1059"/>
  <c r="AB1059"/>
  <c r="Y1059"/>
  <c r="V1059"/>
  <c r="S1059"/>
  <c r="P1059"/>
  <c r="M1059"/>
  <c r="J1059"/>
  <c r="F1059"/>
  <c r="E1059"/>
  <c r="AQ1058"/>
  <c r="AN1058"/>
  <c r="AK1058"/>
  <c r="AH1058"/>
  <c r="AE1058"/>
  <c r="AB1058"/>
  <c r="Y1058"/>
  <c r="V1058"/>
  <c r="S1058"/>
  <c r="P1058"/>
  <c r="M1058"/>
  <c r="J1058"/>
  <c r="F1058"/>
  <c r="E1058"/>
  <c r="AQ1057"/>
  <c r="AN1057"/>
  <c r="AK1057"/>
  <c r="AH1057"/>
  <c r="AE1057"/>
  <c r="AB1057"/>
  <c r="Y1057"/>
  <c r="V1057"/>
  <c r="S1057"/>
  <c r="P1057"/>
  <c r="M1057"/>
  <c r="J1057"/>
  <c r="F1057"/>
  <c r="E1057"/>
  <c r="AQ1056"/>
  <c r="AN1056"/>
  <c r="AK1056"/>
  <c r="AH1056"/>
  <c r="AE1056"/>
  <c r="AB1056"/>
  <c r="Y1056"/>
  <c r="V1056"/>
  <c r="S1056"/>
  <c r="P1056"/>
  <c r="M1056"/>
  <c r="J1056"/>
  <c r="F1056"/>
  <c r="E1056"/>
  <c r="AQ1047"/>
  <c r="AN1047"/>
  <c r="AK1047"/>
  <c r="AH1047"/>
  <c r="AE1047"/>
  <c r="AB1047"/>
  <c r="Y1047"/>
  <c r="V1047"/>
  <c r="S1047"/>
  <c r="P1047"/>
  <c r="M1047"/>
  <c r="J1047"/>
  <c r="F1047"/>
  <c r="E1047"/>
  <c r="AQ1046"/>
  <c r="AN1046"/>
  <c r="AK1046"/>
  <c r="AH1046"/>
  <c r="AE1046"/>
  <c r="AB1046"/>
  <c r="Y1046"/>
  <c r="V1046"/>
  <c r="S1046"/>
  <c r="P1046"/>
  <c r="M1046"/>
  <c r="J1046"/>
  <c r="F1046"/>
  <c r="E1046"/>
  <c r="AQ1045"/>
  <c r="AN1045"/>
  <c r="AK1045"/>
  <c r="AH1045"/>
  <c r="AE1045"/>
  <c r="AB1045"/>
  <c r="Y1045"/>
  <c r="V1045"/>
  <c r="S1045"/>
  <c r="P1045"/>
  <c r="M1045"/>
  <c r="J1045"/>
  <c r="F1045"/>
  <c r="E1045"/>
  <c r="AQ1044"/>
  <c r="AN1044"/>
  <c r="AK1044"/>
  <c r="AH1044"/>
  <c r="AE1044"/>
  <c r="AB1044"/>
  <c r="Y1044"/>
  <c r="V1044"/>
  <c r="S1044"/>
  <c r="P1044"/>
  <c r="M1044"/>
  <c r="J1044"/>
  <c r="F1044"/>
  <c r="E1044"/>
  <c r="AQ1043"/>
  <c r="AN1043"/>
  <c r="AK1043"/>
  <c r="AH1043"/>
  <c r="AE1043"/>
  <c r="AB1043"/>
  <c r="Y1043"/>
  <c r="V1043"/>
  <c r="S1043"/>
  <c r="P1043"/>
  <c r="M1043"/>
  <c r="J1043"/>
  <c r="F1043"/>
  <c r="E1043"/>
  <c r="AQ1042"/>
  <c r="AN1042"/>
  <c r="AK1042"/>
  <c r="AH1042"/>
  <c r="AE1042"/>
  <c r="AB1042"/>
  <c r="Y1042"/>
  <c r="V1042"/>
  <c r="S1042"/>
  <c r="P1042"/>
  <c r="M1042"/>
  <c r="J1042"/>
  <c r="F1042"/>
  <c r="E1042"/>
  <c r="AQ1040"/>
  <c r="AN1040"/>
  <c r="AK1040"/>
  <c r="AH1040"/>
  <c r="AE1040"/>
  <c r="AB1040"/>
  <c r="Y1040"/>
  <c r="V1040"/>
  <c r="S1040"/>
  <c r="P1040"/>
  <c r="M1040"/>
  <c r="J1040"/>
  <c r="F1040"/>
  <c r="E1040"/>
  <c r="AQ1039"/>
  <c r="AN1039"/>
  <c r="AK1039"/>
  <c r="AH1039"/>
  <c r="AE1039"/>
  <c r="AB1039"/>
  <c r="Y1039"/>
  <c r="V1039"/>
  <c r="S1039"/>
  <c r="P1039"/>
  <c r="M1039"/>
  <c r="J1039"/>
  <c r="F1039"/>
  <c r="E1039"/>
  <c r="AQ1038"/>
  <c r="AN1038"/>
  <c r="AK1038"/>
  <c r="AH1038"/>
  <c r="AE1038"/>
  <c r="AB1038"/>
  <c r="Y1038"/>
  <c r="V1038"/>
  <c r="S1038"/>
  <c r="P1038"/>
  <c r="M1038"/>
  <c r="J1038"/>
  <c r="F1038"/>
  <c r="E1038"/>
  <c r="AQ1037"/>
  <c r="AN1037"/>
  <c r="AK1037"/>
  <c r="AH1037"/>
  <c r="AE1037"/>
  <c r="AB1037"/>
  <c r="Y1037"/>
  <c r="V1037"/>
  <c r="S1037"/>
  <c r="P1037"/>
  <c r="M1037"/>
  <c r="J1037"/>
  <c r="F1037"/>
  <c r="E1037"/>
  <c r="AQ1036"/>
  <c r="AN1036"/>
  <c r="AK1036"/>
  <c r="AH1036"/>
  <c r="AE1036"/>
  <c r="AB1036"/>
  <c r="Y1036"/>
  <c r="V1036"/>
  <c r="S1036"/>
  <c r="P1036"/>
  <c r="M1036"/>
  <c r="J1036"/>
  <c r="F1036"/>
  <c r="E1036"/>
  <c r="AQ1035"/>
  <c r="AN1035"/>
  <c r="AK1035"/>
  <c r="AH1035"/>
  <c r="AE1035"/>
  <c r="AB1035"/>
  <c r="Y1035"/>
  <c r="V1035"/>
  <c r="S1035"/>
  <c r="P1035"/>
  <c r="M1035"/>
  <c r="J1035"/>
  <c r="F1035"/>
  <c r="E1035"/>
  <c r="AQ1033"/>
  <c r="AN1033"/>
  <c r="AK1033"/>
  <c r="AH1033"/>
  <c r="AE1033"/>
  <c r="AB1033"/>
  <c r="Y1033"/>
  <c r="V1033"/>
  <c r="S1033"/>
  <c r="P1033"/>
  <c r="M1033"/>
  <c r="J1033"/>
  <c r="F1033"/>
  <c r="E1033"/>
  <c r="AQ1032"/>
  <c r="AN1032"/>
  <c r="AK1032"/>
  <c r="AH1032"/>
  <c r="AE1032"/>
  <c r="AB1032"/>
  <c r="Y1032"/>
  <c r="V1032"/>
  <c r="S1032"/>
  <c r="P1032"/>
  <c r="M1032"/>
  <c r="J1032"/>
  <c r="F1032"/>
  <c r="E1032"/>
  <c r="AQ1031"/>
  <c r="AN1031"/>
  <c r="AK1031"/>
  <c r="AH1031"/>
  <c r="AE1031"/>
  <c r="AB1031"/>
  <c r="Y1031"/>
  <c r="V1031"/>
  <c r="S1031"/>
  <c r="P1031"/>
  <c r="M1031"/>
  <c r="J1031"/>
  <c r="F1031"/>
  <c r="E1031"/>
  <c r="AQ1030"/>
  <c r="AN1030"/>
  <c r="AK1030"/>
  <c r="AH1030"/>
  <c r="AE1030"/>
  <c r="AB1030"/>
  <c r="Y1030"/>
  <c r="V1030"/>
  <c r="S1030"/>
  <c r="P1030"/>
  <c r="M1030"/>
  <c r="J1030"/>
  <c r="F1030"/>
  <c r="E1030"/>
  <c r="AQ1029"/>
  <c r="AN1029"/>
  <c r="AK1029"/>
  <c r="AH1029"/>
  <c r="AE1029"/>
  <c r="AB1029"/>
  <c r="Y1029"/>
  <c r="V1029"/>
  <c r="S1029"/>
  <c r="P1029"/>
  <c r="M1029"/>
  <c r="J1029"/>
  <c r="F1029"/>
  <c r="E1029"/>
  <c r="AQ1028"/>
  <c r="AN1028"/>
  <c r="AK1028"/>
  <c r="AH1028"/>
  <c r="AE1028"/>
  <c r="AB1028"/>
  <c r="Y1028"/>
  <c r="V1028"/>
  <c r="S1028"/>
  <c r="P1028"/>
  <c r="M1028"/>
  <c r="J1028"/>
  <c r="F1028"/>
  <c r="E1028"/>
  <c r="AQ1026"/>
  <c r="AN1026"/>
  <c r="AK1026"/>
  <c r="AH1026"/>
  <c r="AE1026"/>
  <c r="AB1026"/>
  <c r="Y1026"/>
  <c r="V1026"/>
  <c r="S1026"/>
  <c r="P1026"/>
  <c r="M1026"/>
  <c r="J1026"/>
  <c r="F1026"/>
  <c r="E1026"/>
  <c r="AQ1025"/>
  <c r="AN1025"/>
  <c r="AK1025"/>
  <c r="AH1025"/>
  <c r="AE1025"/>
  <c r="AB1025"/>
  <c r="Y1025"/>
  <c r="V1025"/>
  <c r="S1025"/>
  <c r="P1025"/>
  <c r="M1025"/>
  <c r="J1025"/>
  <c r="F1025"/>
  <c r="E1025"/>
  <c r="AQ1024"/>
  <c r="AN1024"/>
  <c r="AK1024"/>
  <c r="AH1024"/>
  <c r="AE1024"/>
  <c r="AB1024"/>
  <c r="Y1024"/>
  <c r="V1024"/>
  <c r="S1024"/>
  <c r="P1024"/>
  <c r="M1024"/>
  <c r="J1024"/>
  <c r="F1024"/>
  <c r="E1024"/>
  <c r="AQ1023"/>
  <c r="AN1023"/>
  <c r="AK1023"/>
  <c r="AH1023"/>
  <c r="AE1023"/>
  <c r="AB1023"/>
  <c r="Y1023"/>
  <c r="V1023"/>
  <c r="S1023"/>
  <c r="P1023"/>
  <c r="M1023"/>
  <c r="J1023"/>
  <c r="F1023"/>
  <c r="E1023"/>
  <c r="AQ1022"/>
  <c r="AN1022"/>
  <c r="AK1022"/>
  <c r="AH1022"/>
  <c r="AE1022"/>
  <c r="AB1022"/>
  <c r="Y1022"/>
  <c r="V1022"/>
  <c r="S1022"/>
  <c r="P1022"/>
  <c r="M1022"/>
  <c r="J1022"/>
  <c r="F1022"/>
  <c r="E1022"/>
  <c r="AQ1021"/>
  <c r="AN1021"/>
  <c r="AK1021"/>
  <c r="AH1021"/>
  <c r="AE1021"/>
  <c r="AB1021"/>
  <c r="Y1021"/>
  <c r="V1021"/>
  <c r="S1021"/>
  <c r="P1021"/>
  <c r="M1021"/>
  <c r="J1021"/>
  <c r="F1021"/>
  <c r="E1021"/>
  <c r="AQ1019"/>
  <c r="AN1019"/>
  <c r="AK1019"/>
  <c r="AH1019"/>
  <c r="AE1019"/>
  <c r="AB1019"/>
  <c r="Y1019"/>
  <c r="V1019"/>
  <c r="S1019"/>
  <c r="P1019"/>
  <c r="M1019"/>
  <c r="J1019"/>
  <c r="F1019"/>
  <c r="E1019"/>
  <c r="AQ1018"/>
  <c r="AN1018"/>
  <c r="AK1018"/>
  <c r="AH1018"/>
  <c r="AE1018"/>
  <c r="AB1018"/>
  <c r="Y1018"/>
  <c r="V1018"/>
  <c r="S1018"/>
  <c r="P1018"/>
  <c r="M1018"/>
  <c r="J1018"/>
  <c r="F1018"/>
  <c r="E1018"/>
  <c r="AQ1017"/>
  <c r="AN1017"/>
  <c r="AK1017"/>
  <c r="AH1017"/>
  <c r="AE1017"/>
  <c r="AB1017"/>
  <c r="Y1017"/>
  <c r="V1017"/>
  <c r="S1017"/>
  <c r="P1017"/>
  <c r="M1017"/>
  <c r="J1017"/>
  <c r="F1017"/>
  <c r="E1017"/>
  <c r="AQ1016"/>
  <c r="AN1016"/>
  <c r="AK1016"/>
  <c r="AH1016"/>
  <c r="AE1016"/>
  <c r="AB1016"/>
  <c r="Y1016"/>
  <c r="V1016"/>
  <c r="S1016"/>
  <c r="P1016"/>
  <c r="M1016"/>
  <c r="J1016"/>
  <c r="F1016"/>
  <c r="E1016"/>
  <c r="AQ1015"/>
  <c r="AN1015"/>
  <c r="AK1015"/>
  <c r="AH1015"/>
  <c r="AE1015"/>
  <c r="AB1015"/>
  <c r="Y1015"/>
  <c r="V1015"/>
  <c r="S1015"/>
  <c r="P1015"/>
  <c r="M1015"/>
  <c r="J1015"/>
  <c r="F1015"/>
  <c r="E1015"/>
  <c r="AQ1014"/>
  <c r="AN1014"/>
  <c r="AK1014"/>
  <c r="AH1014"/>
  <c r="AE1014"/>
  <c r="AB1014"/>
  <c r="Y1014"/>
  <c r="V1014"/>
  <c r="S1014"/>
  <c r="P1014"/>
  <c r="M1014"/>
  <c r="J1014"/>
  <c r="E1014"/>
  <c r="AP1013"/>
  <c r="AO1013"/>
  <c r="AM1013"/>
  <c r="AL1013"/>
  <c r="AJ1013"/>
  <c r="AI1013"/>
  <c r="AG1013"/>
  <c r="AF1013"/>
  <c r="AD1013"/>
  <c r="AC1013"/>
  <c r="AA1013"/>
  <c r="Z1013"/>
  <c r="X1013"/>
  <c r="W1013"/>
  <c r="U1013"/>
  <c r="T1013"/>
  <c r="R1013"/>
  <c r="Q1013"/>
  <c r="O1013"/>
  <c r="N1013"/>
  <c r="L1013"/>
  <c r="K1013"/>
  <c r="I1013"/>
  <c r="H1013"/>
  <c r="AQ1012"/>
  <c r="AN1012"/>
  <c r="AK1012"/>
  <c r="AH1012"/>
  <c r="AE1012"/>
  <c r="AB1012"/>
  <c r="Y1012"/>
  <c r="V1012"/>
  <c r="S1012"/>
  <c r="P1012"/>
  <c r="M1012"/>
  <c r="J1012"/>
  <c r="F1012"/>
  <c r="AQ1011"/>
  <c r="AN1011"/>
  <c r="AK1011"/>
  <c r="AH1011"/>
  <c r="AE1011"/>
  <c r="AB1011"/>
  <c r="Y1011"/>
  <c r="V1011"/>
  <c r="S1011"/>
  <c r="P1011"/>
  <c r="M1011"/>
  <c r="J1011"/>
  <c r="F1011"/>
  <c r="AQ1010"/>
  <c r="AN1010"/>
  <c r="AK1010"/>
  <c r="AH1010"/>
  <c r="AE1010"/>
  <c r="AB1010"/>
  <c r="Y1010"/>
  <c r="V1010"/>
  <c r="S1010"/>
  <c r="P1010"/>
  <c r="M1010"/>
  <c r="J1010"/>
  <c r="F1010"/>
  <c r="AQ1009"/>
  <c r="AN1009"/>
  <c r="AK1009"/>
  <c r="AH1009"/>
  <c r="AE1009"/>
  <c r="AB1009"/>
  <c r="Y1009"/>
  <c r="V1009"/>
  <c r="S1009"/>
  <c r="P1009"/>
  <c r="M1009"/>
  <c r="J1009"/>
  <c r="F1009"/>
  <c r="AQ1008"/>
  <c r="AN1008"/>
  <c r="AK1008"/>
  <c r="AH1008"/>
  <c r="AE1008"/>
  <c r="AB1008"/>
  <c r="Y1008"/>
  <c r="V1008"/>
  <c r="S1008"/>
  <c r="P1008"/>
  <c r="M1008"/>
  <c r="J1008"/>
  <c r="F1008"/>
  <c r="AQ1007"/>
  <c r="AN1007"/>
  <c r="AK1007"/>
  <c r="AH1007"/>
  <c r="AE1007"/>
  <c r="AB1007"/>
  <c r="Y1007"/>
  <c r="V1007"/>
  <c r="S1007"/>
  <c r="P1007"/>
  <c r="M1007"/>
  <c r="J1007"/>
  <c r="F1007"/>
  <c r="AB1006"/>
  <c r="AP932"/>
  <c r="AP827" s="1"/>
  <c r="AO932"/>
  <c r="AO827" s="1"/>
  <c r="AP931"/>
  <c r="AP826" s="1"/>
  <c r="AO931"/>
  <c r="AP930"/>
  <c r="AP825" s="1"/>
  <c r="AO930"/>
  <c r="AP929"/>
  <c r="AP824" s="1"/>
  <c r="AO929"/>
  <c r="AP928"/>
  <c r="AP823" s="1"/>
  <c r="AO928"/>
  <c r="AP927"/>
  <c r="AP822" s="1"/>
  <c r="AO927"/>
  <c r="AO822" s="1"/>
  <c r="AM932"/>
  <c r="AM827" s="1"/>
  <c r="AL932"/>
  <c r="AL827" s="1"/>
  <c r="AM931"/>
  <c r="AM826" s="1"/>
  <c r="AL931"/>
  <c r="AM930"/>
  <c r="AM825" s="1"/>
  <c r="AL930"/>
  <c r="AM929"/>
  <c r="AM824" s="1"/>
  <c r="AL929"/>
  <c r="AM928"/>
  <c r="AM823" s="1"/>
  <c r="AL928"/>
  <c r="AM927"/>
  <c r="AM822" s="1"/>
  <c r="AL927"/>
  <c r="AL822" s="1"/>
  <c r="AJ932"/>
  <c r="AJ827" s="1"/>
  <c r="AI932"/>
  <c r="AJ931"/>
  <c r="AJ826" s="1"/>
  <c r="AI931"/>
  <c r="AJ930"/>
  <c r="AJ825" s="1"/>
  <c r="AI930"/>
  <c r="AJ929"/>
  <c r="AJ824" s="1"/>
  <c r="AI929"/>
  <c r="AJ928"/>
  <c r="AJ823" s="1"/>
  <c r="AI928"/>
  <c r="AJ927"/>
  <c r="AJ822" s="1"/>
  <c r="AI927"/>
  <c r="AI822" s="1"/>
  <c r="AG932"/>
  <c r="AG827" s="1"/>
  <c r="AF932"/>
  <c r="AG931"/>
  <c r="AG826" s="1"/>
  <c r="AF931"/>
  <c r="AG930"/>
  <c r="AG825" s="1"/>
  <c r="AF930"/>
  <c r="AG929"/>
  <c r="AG824" s="1"/>
  <c r="AF929"/>
  <c r="AG928"/>
  <c r="AG823" s="1"/>
  <c r="AF928"/>
  <c r="AG927"/>
  <c r="AG822" s="1"/>
  <c r="AF927"/>
  <c r="AF822" s="1"/>
  <c r="AD932"/>
  <c r="AD827" s="1"/>
  <c r="AC932"/>
  <c r="AC827" s="1"/>
  <c r="AD931"/>
  <c r="AD826" s="1"/>
  <c r="AC931"/>
  <c r="AD930"/>
  <c r="AD825" s="1"/>
  <c r="AC930"/>
  <c r="AD929"/>
  <c r="AD824" s="1"/>
  <c r="AC929"/>
  <c r="AD928"/>
  <c r="AD823" s="1"/>
  <c r="AC928"/>
  <c r="AD927"/>
  <c r="AD822" s="1"/>
  <c r="AC927"/>
  <c r="AC822" s="1"/>
  <c r="AA932"/>
  <c r="AA827" s="1"/>
  <c r="Z932"/>
  <c r="AA931"/>
  <c r="AA826" s="1"/>
  <c r="Z931"/>
  <c r="Z826" s="1"/>
  <c r="AA930"/>
  <c r="AA825" s="1"/>
  <c r="Z930"/>
  <c r="AA929"/>
  <c r="AA824" s="1"/>
  <c r="AA928"/>
  <c r="AA823" s="1"/>
  <c r="Z928"/>
  <c r="AA927"/>
  <c r="AA822" s="1"/>
  <c r="Z927"/>
  <c r="Z822" s="1"/>
  <c r="X932"/>
  <c r="X827" s="1"/>
  <c r="W932"/>
  <c r="X931"/>
  <c r="X826" s="1"/>
  <c r="W931"/>
  <c r="X930"/>
  <c r="X825" s="1"/>
  <c r="W930"/>
  <c r="X929"/>
  <c r="X824" s="1"/>
  <c r="X928"/>
  <c r="X823" s="1"/>
  <c r="W928"/>
  <c r="X927"/>
  <c r="X822" s="1"/>
  <c r="W927"/>
  <c r="W822" s="1"/>
  <c r="U932"/>
  <c r="U827" s="1"/>
  <c r="T932"/>
  <c r="U931"/>
  <c r="U826" s="1"/>
  <c r="T931"/>
  <c r="U930"/>
  <c r="U825" s="1"/>
  <c r="T930"/>
  <c r="U929"/>
  <c r="U824" s="1"/>
  <c r="T985"/>
  <c r="T992" s="1"/>
  <c r="U928"/>
  <c r="U823" s="1"/>
  <c r="T984"/>
  <c r="T991" s="1"/>
  <c r="U927"/>
  <c r="U822" s="1"/>
  <c r="T927"/>
  <c r="T822" s="1"/>
  <c r="R932"/>
  <c r="R827" s="1"/>
  <c r="Q932"/>
  <c r="R931"/>
  <c r="R826" s="1"/>
  <c r="Q931"/>
  <c r="R930"/>
  <c r="R825" s="1"/>
  <c r="Q930"/>
  <c r="R929"/>
  <c r="R824" s="1"/>
  <c r="R928"/>
  <c r="R823" s="1"/>
  <c r="R984" s="1"/>
  <c r="Q928"/>
  <c r="R927"/>
  <c r="R822" s="1"/>
  <c r="Q927"/>
  <c r="Q822" s="1"/>
  <c r="O932"/>
  <c r="O827" s="1"/>
  <c r="N932"/>
  <c r="O931"/>
  <c r="O826" s="1"/>
  <c r="N931"/>
  <c r="O930"/>
  <c r="O825" s="1"/>
  <c r="N930"/>
  <c r="O929"/>
  <c r="O824" s="1"/>
  <c r="N929"/>
  <c r="O928"/>
  <c r="O823" s="1"/>
  <c r="N928"/>
  <c r="O927"/>
  <c r="O822" s="1"/>
  <c r="N927"/>
  <c r="N822" s="1"/>
  <c r="L932"/>
  <c r="L827" s="1"/>
  <c r="K932"/>
  <c r="L931"/>
  <c r="L826" s="1"/>
  <c r="K931"/>
  <c r="L930"/>
  <c r="L825" s="1"/>
  <c r="K930"/>
  <c r="L929"/>
  <c r="L824" s="1"/>
  <c r="K929"/>
  <c r="L928"/>
  <c r="L823" s="1"/>
  <c r="K928"/>
  <c r="L927"/>
  <c r="L822" s="1"/>
  <c r="K927"/>
  <c r="K822" s="1"/>
  <c r="I928"/>
  <c r="I823" s="1"/>
  <c r="I929"/>
  <c r="I824" s="1"/>
  <c r="I930"/>
  <c r="I825" s="1"/>
  <c r="I931"/>
  <c r="I826" s="1"/>
  <c r="I932"/>
  <c r="I827" s="1"/>
  <c r="I927"/>
  <c r="I822" s="1"/>
  <c r="H928"/>
  <c r="H823" s="1"/>
  <c r="H929"/>
  <c r="H824" s="1"/>
  <c r="H930"/>
  <c r="H825" s="1"/>
  <c r="H931"/>
  <c r="H826" s="1"/>
  <c r="H932"/>
  <c r="H827" s="1"/>
  <c r="H927"/>
  <c r="H822" s="1"/>
  <c r="Z987"/>
  <c r="Z994" s="1"/>
  <c r="Q827" l="1"/>
  <c r="Q988" s="1"/>
  <c r="Q995" s="1"/>
  <c r="W823"/>
  <c r="Y823" s="1"/>
  <c r="AI823"/>
  <c r="AI984" s="1"/>
  <c r="AI991" s="1"/>
  <c r="AL823"/>
  <c r="AN823" s="1"/>
  <c r="K823"/>
  <c r="K984" s="1"/>
  <c r="K991" s="1"/>
  <c r="K825"/>
  <c r="M825" s="1"/>
  <c r="K827"/>
  <c r="K988" s="1"/>
  <c r="K995" s="1"/>
  <c r="N823"/>
  <c r="N825"/>
  <c r="N986" s="1"/>
  <c r="N993" s="1"/>
  <c r="N827"/>
  <c r="P827" s="1"/>
  <c r="Q823"/>
  <c r="Q984" s="1"/>
  <c r="Q991" s="1"/>
  <c r="Q825"/>
  <c r="S825" s="1"/>
  <c r="T825"/>
  <c r="T986" s="1"/>
  <c r="T993" s="1"/>
  <c r="W825"/>
  <c r="W986" s="1"/>
  <c r="W993" s="1"/>
  <c r="Z825"/>
  <c r="Z986" s="1"/>
  <c r="Z993" s="1"/>
  <c r="AC823"/>
  <c r="AE823" s="1"/>
  <c r="AF825"/>
  <c r="AF986" s="1"/>
  <c r="AF993" s="1"/>
  <c r="AI827"/>
  <c r="AI988" s="1"/>
  <c r="AI995" s="1"/>
  <c r="AL825"/>
  <c r="AL986" s="1"/>
  <c r="AL993" s="1"/>
  <c r="AO823"/>
  <c r="AO984" s="1"/>
  <c r="AO991" s="1"/>
  <c r="Q826"/>
  <c r="Q987" s="1"/>
  <c r="Q994" s="1"/>
  <c r="T826"/>
  <c r="V826" s="1"/>
  <c r="W824"/>
  <c r="W985" s="1"/>
  <c r="W992" s="1"/>
  <c r="W826"/>
  <c r="Y826" s="1"/>
  <c r="Z824"/>
  <c r="Z985" s="1"/>
  <c r="Z992" s="1"/>
  <c r="AC824"/>
  <c r="AC985" s="1"/>
  <c r="AC992" s="1"/>
  <c r="AC826"/>
  <c r="AC987" s="1"/>
  <c r="AC994" s="1"/>
  <c r="AF824"/>
  <c r="AH824" s="1"/>
  <c r="AF826"/>
  <c r="AF987" s="1"/>
  <c r="AF994" s="1"/>
  <c r="AI824"/>
  <c r="AK824" s="1"/>
  <c r="AI826"/>
  <c r="AI987" s="1"/>
  <c r="AI994" s="1"/>
  <c r="AL824"/>
  <c r="AL985" s="1"/>
  <c r="AL992" s="1"/>
  <c r="AL826"/>
  <c r="AL987" s="1"/>
  <c r="AL994" s="1"/>
  <c r="AO824"/>
  <c r="AO985" s="1"/>
  <c r="AO992" s="1"/>
  <c r="AO826"/>
  <c r="AO987" s="1"/>
  <c r="AO994" s="1"/>
  <c r="T827"/>
  <c r="V827" s="1"/>
  <c r="W827"/>
  <c r="W988" s="1"/>
  <c r="W995" s="1"/>
  <c r="Z823"/>
  <c r="AB823" s="1"/>
  <c r="Z827"/>
  <c r="Z988" s="1"/>
  <c r="Z995" s="1"/>
  <c r="AC825"/>
  <c r="AC986" s="1"/>
  <c r="AC993" s="1"/>
  <c r="AF823"/>
  <c r="AF984" s="1"/>
  <c r="AF991" s="1"/>
  <c r="AF827"/>
  <c r="AF988" s="1"/>
  <c r="AF995" s="1"/>
  <c r="AI825"/>
  <c r="AI986" s="1"/>
  <c r="AI993" s="1"/>
  <c r="AO825"/>
  <c r="AQ825" s="1"/>
  <c r="K824"/>
  <c r="K985" s="1"/>
  <c r="K992" s="1"/>
  <c r="K826"/>
  <c r="E826" s="1"/>
  <c r="N824"/>
  <c r="N985" s="1"/>
  <c r="N992" s="1"/>
  <c r="N826"/>
  <c r="N987" s="1"/>
  <c r="N994" s="1"/>
  <c r="E822"/>
  <c r="I821"/>
  <c r="Q985"/>
  <c r="Q992" s="1"/>
  <c r="AA821"/>
  <c r="F827"/>
  <c r="AL988"/>
  <c r="AL995" s="1"/>
  <c r="AO988"/>
  <c r="AO995" s="1"/>
  <c r="F1027"/>
  <c r="F1034"/>
  <c r="F1041"/>
  <c r="F1055"/>
  <c r="F1076"/>
  <c r="F1069"/>
  <c r="F1062"/>
  <c r="E1027"/>
  <c r="E1034"/>
  <c r="E1041"/>
  <c r="E1055"/>
  <c r="E1062"/>
  <c r="E1069"/>
  <c r="E1076"/>
  <c r="I984"/>
  <c r="I991" s="1"/>
  <c r="F823"/>
  <c r="J823"/>
  <c r="L986"/>
  <c r="L993" s="1"/>
  <c r="O986"/>
  <c r="O993" s="1"/>
  <c r="P825"/>
  <c r="R986"/>
  <c r="R993" s="1"/>
  <c r="U984"/>
  <c r="U991" s="1"/>
  <c r="V823"/>
  <c r="X984"/>
  <c r="X991" s="1"/>
  <c r="X988"/>
  <c r="X995" s="1"/>
  <c r="Y827"/>
  <c r="AA988"/>
  <c r="AA995" s="1"/>
  <c r="AB827"/>
  <c r="AD986"/>
  <c r="AD993" s="1"/>
  <c r="AE825"/>
  <c r="AG986"/>
  <c r="AG993" s="1"/>
  <c r="AH825"/>
  <c r="AJ984"/>
  <c r="AJ991" s="1"/>
  <c r="AK823"/>
  <c r="AM984"/>
  <c r="AM991" s="1"/>
  <c r="AP984"/>
  <c r="AP991" s="1"/>
  <c r="AQ823"/>
  <c r="H987"/>
  <c r="H994" s="1"/>
  <c r="H986"/>
  <c r="H993" s="1"/>
  <c r="E825"/>
  <c r="I988"/>
  <c r="I995" s="1"/>
  <c r="J827"/>
  <c r="L984"/>
  <c r="L991" s="1"/>
  <c r="M823"/>
  <c r="L988"/>
  <c r="L995" s="1"/>
  <c r="M827"/>
  <c r="O984"/>
  <c r="O991" s="1"/>
  <c r="P823"/>
  <c r="O988"/>
  <c r="O995" s="1"/>
  <c r="R991"/>
  <c r="S823"/>
  <c r="R988"/>
  <c r="R995" s="1"/>
  <c r="S827"/>
  <c r="U986"/>
  <c r="U993" s="1"/>
  <c r="V825"/>
  <c r="U988"/>
  <c r="U995" s="1"/>
  <c r="X986"/>
  <c r="X993" s="1"/>
  <c r="Y825"/>
  <c r="AA984"/>
  <c r="AA991" s="1"/>
  <c r="AA986"/>
  <c r="AA993" s="1"/>
  <c r="AB825"/>
  <c r="AD984"/>
  <c r="AD991" s="1"/>
  <c r="AD988"/>
  <c r="AD995" s="1"/>
  <c r="AE827"/>
  <c r="AG984"/>
  <c r="AG991" s="1"/>
  <c r="AH823"/>
  <c r="AG988"/>
  <c r="AG995" s="1"/>
  <c r="AH827"/>
  <c r="AJ986"/>
  <c r="AJ993" s="1"/>
  <c r="AK825"/>
  <c r="AJ988"/>
  <c r="AJ995" s="1"/>
  <c r="AK827"/>
  <c r="AM988"/>
  <c r="AM995" s="1"/>
  <c r="AP988"/>
  <c r="AP995" s="1"/>
  <c r="I983"/>
  <c r="J822"/>
  <c r="F822"/>
  <c r="I985"/>
  <c r="I992" s="1"/>
  <c r="J824"/>
  <c r="H988"/>
  <c r="H995" s="1"/>
  <c r="H984"/>
  <c r="I986"/>
  <c r="I993" s="1"/>
  <c r="J825"/>
  <c r="F825"/>
  <c r="L983"/>
  <c r="L821"/>
  <c r="M822"/>
  <c r="L985"/>
  <c r="L992" s="1"/>
  <c r="M824"/>
  <c r="L987"/>
  <c r="L994" s="1"/>
  <c r="M826"/>
  <c r="O983"/>
  <c r="O821"/>
  <c r="P822"/>
  <c r="O985"/>
  <c r="O992" s="1"/>
  <c r="O987"/>
  <c r="O994" s="1"/>
  <c r="R983"/>
  <c r="S822"/>
  <c r="R987"/>
  <c r="R994" s="1"/>
  <c r="S826"/>
  <c r="U983"/>
  <c r="V822"/>
  <c r="U821"/>
  <c r="U985"/>
  <c r="U992" s="1"/>
  <c r="V824"/>
  <c r="U987"/>
  <c r="U994" s="1"/>
  <c r="X983"/>
  <c r="Y822"/>
  <c r="X821"/>
  <c r="X985"/>
  <c r="X992" s="1"/>
  <c r="X987"/>
  <c r="X994" s="1"/>
  <c r="AA983"/>
  <c r="AB822"/>
  <c r="AB824"/>
  <c r="AA987"/>
  <c r="AA994" s="1"/>
  <c r="AB826"/>
  <c r="AD983"/>
  <c r="AD821"/>
  <c r="AE822"/>
  <c r="AD985"/>
  <c r="AD992" s="1"/>
  <c r="AD987"/>
  <c r="AD994" s="1"/>
  <c r="AE826"/>
  <c r="AG983"/>
  <c r="AH822"/>
  <c r="AG821"/>
  <c r="AG985"/>
  <c r="AG992" s="1"/>
  <c r="AG987"/>
  <c r="AG994" s="1"/>
  <c r="AH826"/>
  <c r="AJ983"/>
  <c r="AJ821"/>
  <c r="AK822"/>
  <c r="AJ985"/>
  <c r="AJ992" s="1"/>
  <c r="AJ987"/>
  <c r="AJ994" s="1"/>
  <c r="AK826"/>
  <c r="AM983"/>
  <c r="AM821"/>
  <c r="AN822"/>
  <c r="AM985"/>
  <c r="AM992" s="1"/>
  <c r="AN824"/>
  <c r="AM987"/>
  <c r="AM994" s="1"/>
  <c r="AN826"/>
  <c r="AP983"/>
  <c r="AP821"/>
  <c r="AQ822"/>
  <c r="AP985"/>
  <c r="AP992" s="1"/>
  <c r="AP987"/>
  <c r="AP994" s="1"/>
  <c r="AQ826"/>
  <c r="AM986"/>
  <c r="AM993" s="1"/>
  <c r="AN825"/>
  <c r="AP986"/>
  <c r="AP993" s="1"/>
  <c r="H983"/>
  <c r="H821"/>
  <c r="H985"/>
  <c r="H992" s="1"/>
  <c r="I987"/>
  <c r="I994" s="1"/>
  <c r="J826"/>
  <c r="F826"/>
  <c r="K983"/>
  <c r="N983"/>
  <c r="Q983"/>
  <c r="T983"/>
  <c r="W983"/>
  <c r="Z983"/>
  <c r="AC983"/>
  <c r="AF983"/>
  <c r="AI983"/>
  <c r="AI821"/>
  <c r="AL983"/>
  <c r="AO983"/>
  <c r="H884"/>
  <c r="K884"/>
  <c r="N884"/>
  <c r="T884"/>
  <c r="AL884"/>
  <c r="Z926"/>
  <c r="I926"/>
  <c r="L926"/>
  <c r="O926"/>
  <c r="R926"/>
  <c r="U926"/>
  <c r="X926"/>
  <c r="AA926"/>
  <c r="AD926"/>
  <c r="AG926"/>
  <c r="AJ926"/>
  <c r="AM926"/>
  <c r="AP926"/>
  <c r="L884"/>
  <c r="O884"/>
  <c r="R884"/>
  <c r="U884"/>
  <c r="AD884"/>
  <c r="AG884"/>
  <c r="AJ884"/>
  <c r="AM884"/>
  <c r="AP884"/>
  <c r="H926"/>
  <c r="K926"/>
  <c r="N926"/>
  <c r="Q926"/>
  <c r="T926"/>
  <c r="W926"/>
  <c r="AC926"/>
  <c r="AF926"/>
  <c r="AI926"/>
  <c r="AL926"/>
  <c r="AO926"/>
  <c r="W884"/>
  <c r="Z884"/>
  <c r="I884"/>
  <c r="Q884"/>
  <c r="AO884"/>
  <c r="AI884"/>
  <c r="AF884"/>
  <c r="AC884"/>
  <c r="AA884"/>
  <c r="X884"/>
  <c r="J888"/>
  <c r="E1020"/>
  <c r="F1006"/>
  <c r="G1006" s="1"/>
  <c r="F1020"/>
  <c r="J886"/>
  <c r="AN931"/>
  <c r="J890"/>
  <c r="J885"/>
  <c r="Y885"/>
  <c r="Y886"/>
  <c r="Y887"/>
  <c r="AB887"/>
  <c r="M929"/>
  <c r="AB928"/>
  <c r="AB1020"/>
  <c r="G1029"/>
  <c r="V1006"/>
  <c r="Y1006"/>
  <c r="G1007"/>
  <c r="G1012"/>
  <c r="V1013"/>
  <c r="Y1013"/>
  <c r="G1014"/>
  <c r="G1019"/>
  <c r="M1020"/>
  <c r="V1020"/>
  <c r="Y1020"/>
  <c r="AK1020"/>
  <c r="G1021"/>
  <c r="G1022"/>
  <c r="G1026"/>
  <c r="G1028"/>
  <c r="G1033"/>
  <c r="G1035"/>
  <c r="G1040"/>
  <c r="G1042"/>
  <c r="G1047"/>
  <c r="G1056"/>
  <c r="G1061"/>
  <c r="G1063"/>
  <c r="G1068"/>
  <c r="G1077"/>
  <c r="G1082"/>
  <c r="M885"/>
  <c r="M886"/>
  <c r="M887"/>
  <c r="M888"/>
  <c r="M890"/>
  <c r="P886"/>
  <c r="P887"/>
  <c r="P889"/>
  <c r="P890"/>
  <c r="S885"/>
  <c r="S886"/>
  <c r="S887"/>
  <c r="S888"/>
  <c r="S889"/>
  <c r="S890"/>
  <c r="V885"/>
  <c r="V886"/>
  <c r="V887"/>
  <c r="V888"/>
  <c r="V890"/>
  <c r="Y888"/>
  <c r="Y889"/>
  <c r="Y890"/>
  <c r="AB885"/>
  <c r="AB886"/>
  <c r="AB888"/>
  <c r="AB889"/>
  <c r="AB890"/>
  <c r="AE885"/>
  <c r="AE886"/>
  <c r="AE887"/>
  <c r="AE889"/>
  <c r="AE890"/>
  <c r="AH885"/>
  <c r="AH886"/>
  <c r="AH887"/>
  <c r="AH888"/>
  <c r="AH889"/>
  <c r="AH890"/>
  <c r="AK885"/>
  <c r="AK886"/>
  <c r="AK887"/>
  <c r="AK888"/>
  <c r="AK889"/>
  <c r="AK890"/>
  <c r="AN885"/>
  <c r="AN886"/>
  <c r="AN887"/>
  <c r="AN888"/>
  <c r="AN890"/>
  <c r="AQ885"/>
  <c r="AQ886"/>
  <c r="AQ887"/>
  <c r="AQ888"/>
  <c r="AQ889"/>
  <c r="AQ890"/>
  <c r="M927"/>
  <c r="M928"/>
  <c r="M931"/>
  <c r="M932"/>
  <c r="P927"/>
  <c r="P928"/>
  <c r="P930"/>
  <c r="P931"/>
  <c r="P932"/>
  <c r="S927"/>
  <c r="S928"/>
  <c r="S931"/>
  <c r="S932"/>
  <c r="V927"/>
  <c r="V928"/>
  <c r="V930"/>
  <c r="V931"/>
  <c r="V932"/>
  <c r="Y927"/>
  <c r="Y928"/>
  <c r="Y929"/>
  <c r="Y930"/>
  <c r="Y931"/>
  <c r="Y932"/>
  <c r="AB927"/>
  <c r="AB929"/>
  <c r="AB930"/>
  <c r="AB931"/>
  <c r="AB932"/>
  <c r="AE927"/>
  <c r="AE928"/>
  <c r="AE929"/>
  <c r="AE931"/>
  <c r="AE932"/>
  <c r="AH927"/>
  <c r="AH928"/>
  <c r="AH929"/>
  <c r="AH930"/>
  <c r="AH931"/>
  <c r="AH932"/>
  <c r="AK927"/>
  <c r="AK928"/>
  <c r="AK929"/>
  <c r="AK931"/>
  <c r="AK932"/>
  <c r="AN927"/>
  <c r="AN928"/>
  <c r="AN929"/>
  <c r="AN932"/>
  <c r="AQ927"/>
  <c r="AQ928"/>
  <c r="AQ929"/>
  <c r="AQ930"/>
  <c r="AQ932"/>
  <c r="J1006"/>
  <c r="M1006"/>
  <c r="AE1006"/>
  <c r="AH1006"/>
  <c r="AK1006"/>
  <c r="AN1006"/>
  <c r="AQ1006"/>
  <c r="G1008"/>
  <c r="G1010"/>
  <c r="G1011"/>
  <c r="J1013"/>
  <c r="M1013"/>
  <c r="P1013"/>
  <c r="S1013"/>
  <c r="AB1013"/>
  <c r="AE1013"/>
  <c r="AH1013"/>
  <c r="AK1013"/>
  <c r="AN1013"/>
  <c r="AQ1013"/>
  <c r="E1013"/>
  <c r="G1015"/>
  <c r="G1016"/>
  <c r="G1017"/>
  <c r="G1018"/>
  <c r="J1020"/>
  <c r="P1020"/>
  <c r="AE1020"/>
  <c r="AH1020"/>
  <c r="AN1020"/>
  <c r="AQ1020"/>
  <c r="G1024"/>
  <c r="G1025"/>
  <c r="G1030"/>
  <c r="G1031"/>
  <c r="G1032"/>
  <c r="G1036"/>
  <c r="G1037"/>
  <c r="G1038"/>
  <c r="G1039"/>
  <c r="G1043"/>
  <c r="G1044"/>
  <c r="G1045"/>
  <c r="G1046"/>
  <c r="G1057"/>
  <c r="G1059"/>
  <c r="G1060"/>
  <c r="G1064"/>
  <c r="G1065"/>
  <c r="G1066"/>
  <c r="G1067"/>
  <c r="G1070"/>
  <c r="G1071"/>
  <c r="G1073"/>
  <c r="G1074"/>
  <c r="G1075"/>
  <c r="G1078"/>
  <c r="G1079"/>
  <c r="G1080"/>
  <c r="G1081"/>
  <c r="S1006"/>
  <c r="S1020"/>
  <c r="S929"/>
  <c r="P929"/>
  <c r="V929"/>
  <c r="P1006"/>
  <c r="G1009"/>
  <c r="G1072"/>
  <c r="G1058"/>
  <c r="G1023"/>
  <c r="F1013"/>
  <c r="AQ931"/>
  <c r="AN930"/>
  <c r="AK930"/>
  <c r="AE930"/>
  <c r="S930"/>
  <c r="M930"/>
  <c r="J887"/>
  <c r="AN889"/>
  <c r="AE888"/>
  <c r="F886"/>
  <c r="F888"/>
  <c r="F887"/>
  <c r="F885"/>
  <c r="V889"/>
  <c r="F890"/>
  <c r="E887"/>
  <c r="E886"/>
  <c r="P885"/>
  <c r="P888"/>
  <c r="M889"/>
  <c r="F889"/>
  <c r="J889"/>
  <c r="E890"/>
  <c r="E888"/>
  <c r="E889"/>
  <c r="AC821" l="1"/>
  <c r="E823"/>
  <c r="W821"/>
  <c r="Y821" s="1"/>
  <c r="Y824"/>
  <c r="N821"/>
  <c r="AQ824"/>
  <c r="AE824"/>
  <c r="P826"/>
  <c r="K987"/>
  <c r="K994" s="1"/>
  <c r="AO986"/>
  <c r="AO993" s="1"/>
  <c r="Z984"/>
  <c r="Z991" s="1"/>
  <c r="T988"/>
  <c r="T995" s="1"/>
  <c r="AI985"/>
  <c r="AI992" s="1"/>
  <c r="AF985"/>
  <c r="AF992" s="1"/>
  <c r="E992" s="1"/>
  <c r="W987"/>
  <c r="W994" s="1"/>
  <c r="T987"/>
  <c r="T994" s="1"/>
  <c r="AC984"/>
  <c r="AC991" s="1"/>
  <c r="Q986"/>
  <c r="Q993" s="1"/>
  <c r="N988"/>
  <c r="N995" s="1"/>
  <c r="N984"/>
  <c r="N991" s="1"/>
  <c r="K986"/>
  <c r="K993" s="1"/>
  <c r="E993" s="1"/>
  <c r="AL984"/>
  <c r="AL991" s="1"/>
  <c r="W984"/>
  <c r="W991" s="1"/>
  <c r="AF821"/>
  <c r="AH821" s="1"/>
  <c r="Z821"/>
  <c r="T821"/>
  <c r="K821"/>
  <c r="P824"/>
  <c r="E994"/>
  <c r="Q821"/>
  <c r="AK984"/>
  <c r="E824"/>
  <c r="AO990"/>
  <c r="AO982"/>
  <c r="AP990"/>
  <c r="AP982"/>
  <c r="AM990"/>
  <c r="AM982"/>
  <c r="AL990"/>
  <c r="AL982"/>
  <c r="AI990"/>
  <c r="AI982"/>
  <c r="AJ990"/>
  <c r="AJ982"/>
  <c r="AG990"/>
  <c r="AG982"/>
  <c r="AF990"/>
  <c r="AC990"/>
  <c r="AD990"/>
  <c r="AD982"/>
  <c r="Z990"/>
  <c r="Z982"/>
  <c r="AA990"/>
  <c r="X990"/>
  <c r="X982"/>
  <c r="W990"/>
  <c r="W982"/>
  <c r="T990"/>
  <c r="T982"/>
  <c r="U990"/>
  <c r="U982"/>
  <c r="Q990"/>
  <c r="Q982"/>
  <c r="R990"/>
  <c r="N990"/>
  <c r="O990"/>
  <c r="O982"/>
  <c r="L990"/>
  <c r="L982"/>
  <c r="K990"/>
  <c r="K982"/>
  <c r="I990"/>
  <c r="I982"/>
  <c r="E983"/>
  <c r="H982"/>
  <c r="Y988"/>
  <c r="AO821"/>
  <c r="AQ821" s="1"/>
  <c r="J986"/>
  <c r="AA985"/>
  <c r="AA992" s="1"/>
  <c r="F824"/>
  <c r="S824"/>
  <c r="R821"/>
  <c r="R985"/>
  <c r="R992" s="1"/>
  <c r="AQ827"/>
  <c r="E827"/>
  <c r="G827" s="1"/>
  <c r="AL821"/>
  <c r="AN821" s="1"/>
  <c r="AN827"/>
  <c r="G1034"/>
  <c r="AC988"/>
  <c r="AC995" s="1"/>
  <c r="E995" s="1"/>
  <c r="G1041"/>
  <c r="G1062"/>
  <c r="G1055"/>
  <c r="AH987"/>
  <c r="AE984"/>
  <c r="M988"/>
  <c r="G1076"/>
  <c r="AQ984"/>
  <c r="P988"/>
  <c r="V984"/>
  <c r="G1027"/>
  <c r="G1069"/>
  <c r="G826"/>
  <c r="AH985"/>
  <c r="P987"/>
  <c r="Y986"/>
  <c r="Y983"/>
  <c r="Y984"/>
  <c r="S987"/>
  <c r="AN984"/>
  <c r="AH986"/>
  <c r="AQ986"/>
  <c r="F993"/>
  <c r="AN987"/>
  <c r="Y987"/>
  <c r="AK983"/>
  <c r="M983"/>
  <c r="P984"/>
  <c r="M986"/>
  <c r="AH983"/>
  <c r="AB988"/>
  <c r="M984"/>
  <c r="F995"/>
  <c r="AB986"/>
  <c r="F991"/>
  <c r="J984"/>
  <c r="E987"/>
  <c r="AH988"/>
  <c r="V986"/>
  <c r="S986"/>
  <c r="AK987"/>
  <c r="F988"/>
  <c r="AN988"/>
  <c r="AN985"/>
  <c r="AB987"/>
  <c r="V985"/>
  <c r="M987"/>
  <c r="AN983"/>
  <c r="AB983"/>
  <c r="P983"/>
  <c r="J983"/>
  <c r="AK988"/>
  <c r="V988"/>
  <c r="M821"/>
  <c r="AK986"/>
  <c r="AB984"/>
  <c r="S984"/>
  <c r="V821"/>
  <c r="G825"/>
  <c r="AE986"/>
  <c r="P986"/>
  <c r="V987"/>
  <c r="P985"/>
  <c r="AQ983"/>
  <c r="AE983"/>
  <c r="S983"/>
  <c r="J985"/>
  <c r="AN986"/>
  <c r="S988"/>
  <c r="AH984"/>
  <c r="H991"/>
  <c r="E991" s="1"/>
  <c r="E984"/>
  <c r="AE821"/>
  <c r="AQ985"/>
  <c r="AK985"/>
  <c r="AE985"/>
  <c r="Y985"/>
  <c r="M985"/>
  <c r="J988"/>
  <c r="E985"/>
  <c r="AB821"/>
  <c r="P821"/>
  <c r="J821"/>
  <c r="E986"/>
  <c r="G823"/>
  <c r="G822"/>
  <c r="J987"/>
  <c r="AQ987"/>
  <c r="AE987"/>
  <c r="H990"/>
  <c r="AK821"/>
  <c r="F987"/>
  <c r="F984"/>
  <c r="V983"/>
  <c r="F986"/>
  <c r="F983"/>
  <c r="F994"/>
  <c r="AQ988"/>
  <c r="V926"/>
  <c r="AB926"/>
  <c r="AK926"/>
  <c r="AN926"/>
  <c r="AH926"/>
  <c r="P926"/>
  <c r="J926"/>
  <c r="E884"/>
  <c r="F884"/>
  <c r="AQ926"/>
  <c r="AE926"/>
  <c r="Y926"/>
  <c r="S926"/>
  <c r="M926"/>
  <c r="Y884"/>
  <c r="M884"/>
  <c r="P884"/>
  <c r="J884"/>
  <c r="AN884"/>
  <c r="G1013"/>
  <c r="AQ884"/>
  <c r="AH884"/>
  <c r="AB884"/>
  <c r="AK884"/>
  <c r="G1020"/>
  <c r="AE884"/>
  <c r="V884"/>
  <c r="S884"/>
  <c r="G886"/>
  <c r="G888"/>
  <c r="G887"/>
  <c r="G885"/>
  <c r="G889"/>
  <c r="G890"/>
  <c r="AF982" l="1"/>
  <c r="N982"/>
  <c r="S821"/>
  <c r="F992"/>
  <c r="G824"/>
  <c r="AC982"/>
  <c r="AE982" s="1"/>
  <c r="AA982"/>
  <c r="AB982" s="1"/>
  <c r="E990"/>
  <c r="E989" s="1"/>
  <c r="R982"/>
  <c r="S982" s="1"/>
  <c r="G986"/>
  <c r="F990"/>
  <c r="E821"/>
  <c r="J982"/>
  <c r="F821"/>
  <c r="AB985"/>
  <c r="F985"/>
  <c r="G985" s="1"/>
  <c r="S985"/>
  <c r="AE988"/>
  <c r="E988"/>
  <c r="G988" s="1"/>
  <c r="AH982"/>
  <c r="AK982"/>
  <c r="G984"/>
  <c r="Y982"/>
  <c r="P982"/>
  <c r="AN982"/>
  <c r="AQ982"/>
  <c r="G983"/>
  <c r="G987"/>
  <c r="V982"/>
  <c r="M982"/>
  <c r="G884"/>
  <c r="AQ974"/>
  <c r="AN974"/>
  <c r="AK974"/>
  <c r="AH974"/>
  <c r="AE974"/>
  <c r="AB974"/>
  <c r="Y974"/>
  <c r="V974"/>
  <c r="S974"/>
  <c r="P974"/>
  <c r="M974"/>
  <c r="J974"/>
  <c r="F974"/>
  <c r="E974"/>
  <c r="AQ973"/>
  <c r="AN973"/>
  <c r="AK973"/>
  <c r="AH973"/>
  <c r="AE973"/>
  <c r="AB973"/>
  <c r="Y973"/>
  <c r="V973"/>
  <c r="S973"/>
  <c r="P973"/>
  <c r="M973"/>
  <c r="J973"/>
  <c r="F973"/>
  <c r="E973"/>
  <c r="AQ972"/>
  <c r="AN972"/>
  <c r="AK972"/>
  <c r="AH972"/>
  <c r="AE972"/>
  <c r="AB972"/>
  <c r="Y972"/>
  <c r="V972"/>
  <c r="S972"/>
  <c r="P972"/>
  <c r="M972"/>
  <c r="J972"/>
  <c r="F972"/>
  <c r="E972"/>
  <c r="AQ971"/>
  <c r="AN971"/>
  <c r="AK971"/>
  <c r="AH971"/>
  <c r="AE971"/>
  <c r="AB971"/>
  <c r="Y971"/>
  <c r="V971"/>
  <c r="S971"/>
  <c r="P971"/>
  <c r="M971"/>
  <c r="J971"/>
  <c r="F971"/>
  <c r="AQ970"/>
  <c r="AN970"/>
  <c r="AK970"/>
  <c r="AH970"/>
  <c r="AE970"/>
  <c r="AB970"/>
  <c r="Y970"/>
  <c r="V970"/>
  <c r="S970"/>
  <c r="P970"/>
  <c r="M970"/>
  <c r="J970"/>
  <c r="F970"/>
  <c r="E970"/>
  <c r="AQ969"/>
  <c r="AN969"/>
  <c r="AK969"/>
  <c r="AH969"/>
  <c r="AE969"/>
  <c r="AB969"/>
  <c r="Y969"/>
  <c r="V969"/>
  <c r="S969"/>
  <c r="P969"/>
  <c r="M969"/>
  <c r="J969"/>
  <c r="F969"/>
  <c r="E969"/>
  <c r="AQ967"/>
  <c r="AN967"/>
  <c r="AK967"/>
  <c r="AH967"/>
  <c r="AE967"/>
  <c r="AB967"/>
  <c r="Y967"/>
  <c r="V967"/>
  <c r="S967"/>
  <c r="P967"/>
  <c r="M967"/>
  <c r="J967"/>
  <c r="F967"/>
  <c r="E967"/>
  <c r="AQ966"/>
  <c r="AN966"/>
  <c r="AK966"/>
  <c r="AH966"/>
  <c r="AE966"/>
  <c r="AB966"/>
  <c r="Y966"/>
  <c r="V966"/>
  <c r="S966"/>
  <c r="P966"/>
  <c r="M966"/>
  <c r="J966"/>
  <c r="F966"/>
  <c r="E966"/>
  <c r="AQ965"/>
  <c r="AN965"/>
  <c r="AK965"/>
  <c r="AH965"/>
  <c r="AE965"/>
  <c r="AB965"/>
  <c r="Y965"/>
  <c r="V965"/>
  <c r="S965"/>
  <c r="P965"/>
  <c r="M965"/>
  <c r="J965"/>
  <c r="F965"/>
  <c r="E965"/>
  <c r="AQ964"/>
  <c r="AN964"/>
  <c r="AK964"/>
  <c r="AH964"/>
  <c r="AE964"/>
  <c r="AB964"/>
  <c r="Y964"/>
  <c r="V964"/>
  <c r="S964"/>
  <c r="P964"/>
  <c r="M964"/>
  <c r="J964"/>
  <c r="AQ963"/>
  <c r="AN963"/>
  <c r="AK963"/>
  <c r="AH963"/>
  <c r="AE963"/>
  <c r="AB963"/>
  <c r="Y963"/>
  <c r="V963"/>
  <c r="S963"/>
  <c r="P963"/>
  <c r="M963"/>
  <c r="J963"/>
  <c r="F963"/>
  <c r="E963"/>
  <c r="AQ962"/>
  <c r="AN962"/>
  <c r="AK962"/>
  <c r="AH962"/>
  <c r="AE962"/>
  <c r="AB962"/>
  <c r="Y962"/>
  <c r="V962"/>
  <c r="S962"/>
  <c r="P962"/>
  <c r="M962"/>
  <c r="J962"/>
  <c r="F962"/>
  <c r="E962"/>
  <c r="AQ960"/>
  <c r="AN960"/>
  <c r="AK960"/>
  <c r="AH960"/>
  <c r="AE960"/>
  <c r="AB960"/>
  <c r="Y960"/>
  <c r="V960"/>
  <c r="S960"/>
  <c r="P960"/>
  <c r="M960"/>
  <c r="J960"/>
  <c r="F960"/>
  <c r="E960"/>
  <c r="AQ959"/>
  <c r="AN959"/>
  <c r="AK959"/>
  <c r="AH959"/>
  <c r="AE959"/>
  <c r="AB959"/>
  <c r="Y959"/>
  <c r="V959"/>
  <c r="S959"/>
  <c r="P959"/>
  <c r="M959"/>
  <c r="J959"/>
  <c r="F959"/>
  <c r="E959"/>
  <c r="AQ958"/>
  <c r="AN958"/>
  <c r="AK958"/>
  <c r="AH958"/>
  <c r="AE958"/>
  <c r="AB958"/>
  <c r="Y958"/>
  <c r="V958"/>
  <c r="S958"/>
  <c r="P958"/>
  <c r="M958"/>
  <c r="J958"/>
  <c r="F958"/>
  <c r="E958"/>
  <c r="AQ957"/>
  <c r="AN957"/>
  <c r="AK957"/>
  <c r="AH957"/>
  <c r="AE957"/>
  <c r="AB957"/>
  <c r="Y957"/>
  <c r="V957"/>
  <c r="S957"/>
  <c r="P957"/>
  <c r="M957"/>
  <c r="J957"/>
  <c r="F957"/>
  <c r="E957"/>
  <c r="AQ956"/>
  <c r="AN956"/>
  <c r="AK956"/>
  <c r="AH956"/>
  <c r="AE956"/>
  <c r="AB956"/>
  <c r="Y956"/>
  <c r="V956"/>
  <c r="S956"/>
  <c r="P956"/>
  <c r="M956"/>
  <c r="J956"/>
  <c r="F956"/>
  <c r="E956"/>
  <c r="AQ955"/>
  <c r="AN955"/>
  <c r="AK955"/>
  <c r="AH955"/>
  <c r="AE955"/>
  <c r="AB955"/>
  <c r="Y955"/>
  <c r="V955"/>
  <c r="S955"/>
  <c r="P955"/>
  <c r="M955"/>
  <c r="J955"/>
  <c r="F955"/>
  <c r="E955"/>
  <c r="AQ953"/>
  <c r="AN953"/>
  <c r="AK953"/>
  <c r="AH953"/>
  <c r="AE953"/>
  <c r="AB953"/>
  <c r="Y953"/>
  <c r="V953"/>
  <c r="S953"/>
  <c r="P953"/>
  <c r="M953"/>
  <c r="J953"/>
  <c r="F953"/>
  <c r="E953"/>
  <c r="AQ952"/>
  <c r="AN952"/>
  <c r="AK952"/>
  <c r="AH952"/>
  <c r="AE952"/>
  <c r="AB952"/>
  <c r="Y952"/>
  <c r="V952"/>
  <c r="S952"/>
  <c r="P952"/>
  <c r="M952"/>
  <c r="J952"/>
  <c r="F952"/>
  <c r="E952"/>
  <c r="AQ951"/>
  <c r="AN951"/>
  <c r="AK951"/>
  <c r="AH951"/>
  <c r="AE951"/>
  <c r="AB951"/>
  <c r="Y951"/>
  <c r="V951"/>
  <c r="S951"/>
  <c r="P951"/>
  <c r="M951"/>
  <c r="J951"/>
  <c r="F951"/>
  <c r="E951"/>
  <c r="AQ950"/>
  <c r="AN950"/>
  <c r="AK950"/>
  <c r="AH950"/>
  <c r="AE950"/>
  <c r="AB950"/>
  <c r="Y950"/>
  <c r="V950"/>
  <c r="S950"/>
  <c r="P950"/>
  <c r="M950"/>
  <c r="J950"/>
  <c r="F950"/>
  <c r="E950"/>
  <c r="AQ949"/>
  <c r="AN949"/>
  <c r="AK949"/>
  <c r="AH949"/>
  <c r="AE949"/>
  <c r="AB949"/>
  <c r="Y949"/>
  <c r="V949"/>
  <c r="S949"/>
  <c r="P949"/>
  <c r="M949"/>
  <c r="J949"/>
  <c r="F949"/>
  <c r="E949"/>
  <c r="AQ948"/>
  <c r="AN948"/>
  <c r="AK948"/>
  <c r="AH948"/>
  <c r="AE948"/>
  <c r="AB948"/>
  <c r="Y948"/>
  <c r="V948"/>
  <c r="S948"/>
  <c r="P948"/>
  <c r="M948"/>
  <c r="J948"/>
  <c r="F948"/>
  <c r="E948"/>
  <c r="AQ946"/>
  <c r="AN946"/>
  <c r="AK946"/>
  <c r="AH946"/>
  <c r="AE946"/>
  <c r="AB946"/>
  <c r="Y946"/>
  <c r="V946"/>
  <c r="S946"/>
  <c r="P946"/>
  <c r="M946"/>
  <c r="J946"/>
  <c r="F946"/>
  <c r="E946"/>
  <c r="AQ945"/>
  <c r="AN945"/>
  <c r="AK945"/>
  <c r="AH945"/>
  <c r="AE945"/>
  <c r="AB945"/>
  <c r="Y945"/>
  <c r="V945"/>
  <c r="S945"/>
  <c r="P945"/>
  <c r="M945"/>
  <c r="J945"/>
  <c r="F945"/>
  <c r="E945"/>
  <c r="AQ944"/>
  <c r="AN944"/>
  <c r="AK944"/>
  <c r="AH944"/>
  <c r="AE944"/>
  <c r="AB944"/>
  <c r="Y944"/>
  <c r="V944"/>
  <c r="S944"/>
  <c r="P944"/>
  <c r="M944"/>
  <c r="J944"/>
  <c r="F944"/>
  <c r="E944"/>
  <c r="AQ943"/>
  <c r="AN943"/>
  <c r="AK943"/>
  <c r="AH943"/>
  <c r="AE943"/>
  <c r="AB943"/>
  <c r="Y943"/>
  <c r="V943"/>
  <c r="S943"/>
  <c r="P943"/>
  <c r="M943"/>
  <c r="J943"/>
  <c r="E943"/>
  <c r="AQ942"/>
  <c r="AN942"/>
  <c r="AK942"/>
  <c r="AH942"/>
  <c r="AE942"/>
  <c r="AB942"/>
  <c r="Y942"/>
  <c r="V942"/>
  <c r="S942"/>
  <c r="P942"/>
  <c r="M942"/>
  <c r="J942"/>
  <c r="F942"/>
  <c r="E942"/>
  <c r="AQ941"/>
  <c r="AN941"/>
  <c r="AK941"/>
  <c r="AH941"/>
  <c r="AE941"/>
  <c r="AB941"/>
  <c r="Y941"/>
  <c r="V941"/>
  <c r="S941"/>
  <c r="P941"/>
  <c r="M941"/>
  <c r="J941"/>
  <c r="F941"/>
  <c r="E941"/>
  <c r="AQ939"/>
  <c r="AN939"/>
  <c r="AK939"/>
  <c r="AH939"/>
  <c r="AE939"/>
  <c r="AB939"/>
  <c r="Y939"/>
  <c r="V939"/>
  <c r="S939"/>
  <c r="P939"/>
  <c r="M939"/>
  <c r="J939"/>
  <c r="F939"/>
  <c r="E939"/>
  <c r="AQ938"/>
  <c r="AN938"/>
  <c r="AK938"/>
  <c r="AH938"/>
  <c r="AE938"/>
  <c r="AB938"/>
  <c r="Y938"/>
  <c r="V938"/>
  <c r="S938"/>
  <c r="P938"/>
  <c r="M938"/>
  <c r="J938"/>
  <c r="F938"/>
  <c r="E938"/>
  <c r="AQ937"/>
  <c r="AN937"/>
  <c r="AK937"/>
  <c r="AH937"/>
  <c r="AE937"/>
  <c r="AB937"/>
  <c r="Y937"/>
  <c r="V937"/>
  <c r="S937"/>
  <c r="P937"/>
  <c r="M937"/>
  <c r="J937"/>
  <c r="F937"/>
  <c r="E937"/>
  <c r="AQ936"/>
  <c r="AN936"/>
  <c r="AK936"/>
  <c r="AH936"/>
  <c r="AE936"/>
  <c r="AB936"/>
  <c r="Y936"/>
  <c r="V936"/>
  <c r="S936"/>
  <c r="P936"/>
  <c r="M936"/>
  <c r="J936"/>
  <c r="F936"/>
  <c r="E936"/>
  <c r="AQ935"/>
  <c r="AN935"/>
  <c r="AK935"/>
  <c r="AH935"/>
  <c r="AE935"/>
  <c r="AB935"/>
  <c r="Y935"/>
  <c r="V935"/>
  <c r="S935"/>
  <c r="P935"/>
  <c r="M935"/>
  <c r="J935"/>
  <c r="F935"/>
  <c r="E935"/>
  <c r="AQ934"/>
  <c r="AN934"/>
  <c r="AK934"/>
  <c r="AH934"/>
  <c r="AE934"/>
  <c r="AB934"/>
  <c r="Y934"/>
  <c r="V934"/>
  <c r="S934"/>
  <c r="P934"/>
  <c r="M934"/>
  <c r="J934"/>
  <c r="F934"/>
  <c r="E934"/>
  <c r="J932"/>
  <c r="F932"/>
  <c r="E932"/>
  <c r="J931"/>
  <c r="F931"/>
  <c r="E931"/>
  <c r="J930"/>
  <c r="F930"/>
  <c r="E930"/>
  <c r="J929"/>
  <c r="F929"/>
  <c r="E929"/>
  <c r="J928"/>
  <c r="F928"/>
  <c r="E928"/>
  <c r="J927"/>
  <c r="F927"/>
  <c r="E927"/>
  <c r="AQ925"/>
  <c r="AN925"/>
  <c r="AK925"/>
  <c r="AH925"/>
  <c r="AE925"/>
  <c r="AB925"/>
  <c r="Y925"/>
  <c r="V925"/>
  <c r="S925"/>
  <c r="P925"/>
  <c r="M925"/>
  <c r="J925"/>
  <c r="F925"/>
  <c r="E925"/>
  <c r="AQ924"/>
  <c r="AN924"/>
  <c r="AK924"/>
  <c r="AH924"/>
  <c r="AE924"/>
  <c r="AB924"/>
  <c r="Y924"/>
  <c r="V924"/>
  <c r="S924"/>
  <c r="P924"/>
  <c r="M924"/>
  <c r="J924"/>
  <c r="F924"/>
  <c r="E924"/>
  <c r="AQ923"/>
  <c r="AN923"/>
  <c r="AK923"/>
  <c r="AH923"/>
  <c r="AE923"/>
  <c r="AB923"/>
  <c r="Y923"/>
  <c r="V923"/>
  <c r="S923"/>
  <c r="P923"/>
  <c r="M923"/>
  <c r="J923"/>
  <c r="F923"/>
  <c r="E923"/>
  <c r="AQ922"/>
  <c r="AN922"/>
  <c r="AK922"/>
  <c r="AH922"/>
  <c r="AE922"/>
  <c r="AB922"/>
  <c r="Y922"/>
  <c r="V922"/>
  <c r="S922"/>
  <c r="P922"/>
  <c r="M922"/>
  <c r="J922"/>
  <c r="F922"/>
  <c r="E922"/>
  <c r="AQ921"/>
  <c r="AN921"/>
  <c r="AK921"/>
  <c r="AH921"/>
  <c r="AE921"/>
  <c r="AB921"/>
  <c r="Y921"/>
  <c r="V921"/>
  <c r="S921"/>
  <c r="P921"/>
  <c r="M921"/>
  <c r="J921"/>
  <c r="F921"/>
  <c r="E921"/>
  <c r="AQ920"/>
  <c r="AN920"/>
  <c r="AK920"/>
  <c r="AH920"/>
  <c r="AE920"/>
  <c r="AB920"/>
  <c r="Y920"/>
  <c r="V920"/>
  <c r="S920"/>
  <c r="P920"/>
  <c r="M920"/>
  <c r="J920"/>
  <c r="F920"/>
  <c r="E920"/>
  <c r="AQ918"/>
  <c r="AN918"/>
  <c r="AK918"/>
  <c r="AH918"/>
  <c r="AE918"/>
  <c r="AB918"/>
  <c r="Y918"/>
  <c r="V918"/>
  <c r="S918"/>
  <c r="P918"/>
  <c r="M918"/>
  <c r="J918"/>
  <c r="F918"/>
  <c r="E918"/>
  <c r="AQ917"/>
  <c r="AN917"/>
  <c r="AK917"/>
  <c r="AH917"/>
  <c r="AE917"/>
  <c r="AB917"/>
  <c r="Y917"/>
  <c r="V917"/>
  <c r="S917"/>
  <c r="P917"/>
  <c r="M917"/>
  <c r="J917"/>
  <c r="F917"/>
  <c r="E917"/>
  <c r="AQ916"/>
  <c r="AN916"/>
  <c r="AK916"/>
  <c r="AH916"/>
  <c r="AE916"/>
  <c r="AB916"/>
  <c r="Y916"/>
  <c r="V916"/>
  <c r="S916"/>
  <c r="P916"/>
  <c r="M916"/>
  <c r="J916"/>
  <c r="F916"/>
  <c r="E916"/>
  <c r="AQ915"/>
  <c r="AN915"/>
  <c r="AK915"/>
  <c r="AH915"/>
  <c r="AE915"/>
  <c r="AB915"/>
  <c r="Y915"/>
  <c r="V915"/>
  <c r="S915"/>
  <c r="P915"/>
  <c r="M915"/>
  <c r="J915"/>
  <c r="F915"/>
  <c r="E915"/>
  <c r="AQ914"/>
  <c r="AN914"/>
  <c r="AK914"/>
  <c r="AH914"/>
  <c r="AE914"/>
  <c r="AB914"/>
  <c r="Y914"/>
  <c r="V914"/>
  <c r="S914"/>
  <c r="P914"/>
  <c r="M914"/>
  <c r="J914"/>
  <c r="F914"/>
  <c r="E914"/>
  <c r="AQ913"/>
  <c r="AN913"/>
  <c r="AK913"/>
  <c r="AH913"/>
  <c r="AE913"/>
  <c r="AB913"/>
  <c r="Y913"/>
  <c r="V913"/>
  <c r="S913"/>
  <c r="P913"/>
  <c r="M913"/>
  <c r="J913"/>
  <c r="F913"/>
  <c r="E913"/>
  <c r="AQ911"/>
  <c r="AN911"/>
  <c r="AK911"/>
  <c r="AH911"/>
  <c r="AE911"/>
  <c r="AB911"/>
  <c r="Y911"/>
  <c r="V911"/>
  <c r="S911"/>
  <c r="P911"/>
  <c r="M911"/>
  <c r="J911"/>
  <c r="F911"/>
  <c r="E911"/>
  <c r="AQ910"/>
  <c r="AN910"/>
  <c r="AK910"/>
  <c r="AH910"/>
  <c r="AE910"/>
  <c r="AB910"/>
  <c r="Y910"/>
  <c r="V910"/>
  <c r="S910"/>
  <c r="P910"/>
  <c r="M910"/>
  <c r="J910"/>
  <c r="F910"/>
  <c r="E910"/>
  <c r="AQ909"/>
  <c r="AN909"/>
  <c r="AK909"/>
  <c r="AH909"/>
  <c r="AE909"/>
  <c r="AB909"/>
  <c r="Y909"/>
  <c r="V909"/>
  <c r="S909"/>
  <c r="P909"/>
  <c r="M909"/>
  <c r="J909"/>
  <c r="F909"/>
  <c r="E909"/>
  <c r="AQ908"/>
  <c r="AN908"/>
  <c r="AK908"/>
  <c r="AH908"/>
  <c r="AE908"/>
  <c r="AB908"/>
  <c r="Y908"/>
  <c r="V908"/>
  <c r="S908"/>
  <c r="P908"/>
  <c r="M908"/>
  <c r="J908"/>
  <c r="AQ907"/>
  <c r="AN907"/>
  <c r="AK907"/>
  <c r="AH907"/>
  <c r="AE907"/>
  <c r="AB907"/>
  <c r="Y907"/>
  <c r="V907"/>
  <c r="S907"/>
  <c r="P907"/>
  <c r="M907"/>
  <c r="J907"/>
  <c r="F907"/>
  <c r="E907"/>
  <c r="AQ906"/>
  <c r="AN906"/>
  <c r="AK906"/>
  <c r="AH906"/>
  <c r="AE906"/>
  <c r="AB906"/>
  <c r="Y906"/>
  <c r="V906"/>
  <c r="S906"/>
  <c r="P906"/>
  <c r="M906"/>
  <c r="J906"/>
  <c r="F906"/>
  <c r="E906"/>
  <c r="AQ904"/>
  <c r="AN904"/>
  <c r="AK904"/>
  <c r="AH904"/>
  <c r="AE904"/>
  <c r="AB904"/>
  <c r="Y904"/>
  <c r="V904"/>
  <c r="S904"/>
  <c r="P904"/>
  <c r="M904"/>
  <c r="J904"/>
  <c r="F904"/>
  <c r="E904"/>
  <c r="AQ903"/>
  <c r="AN903"/>
  <c r="AK903"/>
  <c r="AH903"/>
  <c r="AE903"/>
  <c r="AB903"/>
  <c r="Y903"/>
  <c r="V903"/>
  <c r="S903"/>
  <c r="P903"/>
  <c r="M903"/>
  <c r="J903"/>
  <c r="F903"/>
  <c r="E903"/>
  <c r="AQ902"/>
  <c r="AN902"/>
  <c r="AK902"/>
  <c r="AH902"/>
  <c r="AE902"/>
  <c r="AB902"/>
  <c r="Y902"/>
  <c r="V902"/>
  <c r="S902"/>
  <c r="P902"/>
  <c r="M902"/>
  <c r="J902"/>
  <c r="F902"/>
  <c r="E902"/>
  <c r="AQ901"/>
  <c r="AN901"/>
  <c r="AK901"/>
  <c r="AH901"/>
  <c r="AE901"/>
  <c r="AB901"/>
  <c r="Y901"/>
  <c r="V901"/>
  <c r="S901"/>
  <c r="P901"/>
  <c r="M901"/>
  <c r="J901"/>
  <c r="F901"/>
  <c r="E901"/>
  <c r="AQ900"/>
  <c r="AN900"/>
  <c r="AK900"/>
  <c r="AH900"/>
  <c r="AE900"/>
  <c r="AB900"/>
  <c r="Y900"/>
  <c r="V900"/>
  <c r="S900"/>
  <c r="P900"/>
  <c r="M900"/>
  <c r="J900"/>
  <c r="F900"/>
  <c r="E900"/>
  <c r="AQ899"/>
  <c r="AN899"/>
  <c r="AK899"/>
  <c r="AH899"/>
  <c r="AE899"/>
  <c r="AB899"/>
  <c r="Y899"/>
  <c r="V899"/>
  <c r="S899"/>
  <c r="P899"/>
  <c r="M899"/>
  <c r="J899"/>
  <c r="F899"/>
  <c r="E899"/>
  <c r="AQ897"/>
  <c r="AN897"/>
  <c r="AK897"/>
  <c r="AH897"/>
  <c r="AE897"/>
  <c r="AB897"/>
  <c r="Y897"/>
  <c r="V897"/>
  <c r="S897"/>
  <c r="P897"/>
  <c r="M897"/>
  <c r="J897"/>
  <c r="F897"/>
  <c r="E897"/>
  <c r="AQ896"/>
  <c r="AN896"/>
  <c r="AK896"/>
  <c r="AH896"/>
  <c r="AE896"/>
  <c r="AB896"/>
  <c r="Y896"/>
  <c r="V896"/>
  <c r="S896"/>
  <c r="P896"/>
  <c r="M896"/>
  <c r="J896"/>
  <c r="F896"/>
  <c r="E896"/>
  <c r="AQ895"/>
  <c r="AN895"/>
  <c r="AK895"/>
  <c r="AH895"/>
  <c r="AE895"/>
  <c r="AB895"/>
  <c r="Y895"/>
  <c r="V895"/>
  <c r="S895"/>
  <c r="P895"/>
  <c r="M895"/>
  <c r="J895"/>
  <c r="F895"/>
  <c r="E895"/>
  <c r="AQ894"/>
  <c r="AN894"/>
  <c r="AK894"/>
  <c r="AH894"/>
  <c r="AE894"/>
  <c r="AB894"/>
  <c r="Y894"/>
  <c r="V894"/>
  <c r="S894"/>
  <c r="P894"/>
  <c r="M894"/>
  <c r="J894"/>
  <c r="F894"/>
  <c r="E894"/>
  <c r="AQ893"/>
  <c r="AN893"/>
  <c r="AK893"/>
  <c r="AH893"/>
  <c r="AE893"/>
  <c r="AB893"/>
  <c r="Y893"/>
  <c r="V893"/>
  <c r="S893"/>
  <c r="P893"/>
  <c r="M893"/>
  <c r="J893"/>
  <c r="F893"/>
  <c r="AQ892"/>
  <c r="AN892"/>
  <c r="AK892"/>
  <c r="AH892"/>
  <c r="AE892"/>
  <c r="AB892"/>
  <c r="Y892"/>
  <c r="V892"/>
  <c r="S892"/>
  <c r="P892"/>
  <c r="M892"/>
  <c r="J892"/>
  <c r="F892"/>
  <c r="E892"/>
  <c r="AQ883"/>
  <c r="AN883"/>
  <c r="AK883"/>
  <c r="AH883"/>
  <c r="AE883"/>
  <c r="AB883"/>
  <c r="Y883"/>
  <c r="V883"/>
  <c r="S883"/>
  <c r="P883"/>
  <c r="M883"/>
  <c r="J883"/>
  <c r="F883"/>
  <c r="E883"/>
  <c r="AQ882"/>
  <c r="AN882"/>
  <c r="AK882"/>
  <c r="AH882"/>
  <c r="AE882"/>
  <c r="AB882"/>
  <c r="Y882"/>
  <c r="V882"/>
  <c r="S882"/>
  <c r="P882"/>
  <c r="M882"/>
  <c r="J882"/>
  <c r="F882"/>
  <c r="E882"/>
  <c r="AQ881"/>
  <c r="AN881"/>
  <c r="AK881"/>
  <c r="AH881"/>
  <c r="AE881"/>
  <c r="AB881"/>
  <c r="Y881"/>
  <c r="V881"/>
  <c r="S881"/>
  <c r="P881"/>
  <c r="M881"/>
  <c r="J881"/>
  <c r="F881"/>
  <c r="E881"/>
  <c r="AQ880"/>
  <c r="AN880"/>
  <c r="AK880"/>
  <c r="AH880"/>
  <c r="AE880"/>
  <c r="AB880"/>
  <c r="Y880"/>
  <c r="V880"/>
  <c r="S880"/>
  <c r="P880"/>
  <c r="M880"/>
  <c r="J880"/>
  <c r="F880"/>
  <c r="E880"/>
  <c r="AQ879"/>
  <c r="AN879"/>
  <c r="AK879"/>
  <c r="AH879"/>
  <c r="AE879"/>
  <c r="AB879"/>
  <c r="Y879"/>
  <c r="V879"/>
  <c r="S879"/>
  <c r="P879"/>
  <c r="M879"/>
  <c r="J879"/>
  <c r="F879"/>
  <c r="E879"/>
  <c r="AQ878"/>
  <c r="AN878"/>
  <c r="AK878"/>
  <c r="AH878"/>
  <c r="AE878"/>
  <c r="AB878"/>
  <c r="Y878"/>
  <c r="V878"/>
  <c r="S878"/>
  <c r="P878"/>
  <c r="M878"/>
  <c r="J878"/>
  <c r="F878"/>
  <c r="E878"/>
  <c r="AQ869"/>
  <c r="AN869"/>
  <c r="AK869"/>
  <c r="AH869"/>
  <c r="AE869"/>
  <c r="AB869"/>
  <c r="Y869"/>
  <c r="V869"/>
  <c r="S869"/>
  <c r="P869"/>
  <c r="M869"/>
  <c r="J869"/>
  <c r="F869"/>
  <c r="E869"/>
  <c r="AQ868"/>
  <c r="AN868"/>
  <c r="AK868"/>
  <c r="AH868"/>
  <c r="AE868"/>
  <c r="AB868"/>
  <c r="Y868"/>
  <c r="V868"/>
  <c r="S868"/>
  <c r="P868"/>
  <c r="M868"/>
  <c r="J868"/>
  <c r="F868"/>
  <c r="E868"/>
  <c r="AQ867"/>
  <c r="AN867"/>
  <c r="AK867"/>
  <c r="AH867"/>
  <c r="AE867"/>
  <c r="AB867"/>
  <c r="Y867"/>
  <c r="V867"/>
  <c r="S867"/>
  <c r="P867"/>
  <c r="M867"/>
  <c r="J867"/>
  <c r="F867"/>
  <c r="E867"/>
  <c r="AQ866"/>
  <c r="AN866"/>
  <c r="AK866"/>
  <c r="AH866"/>
  <c r="AE866"/>
  <c r="AB866"/>
  <c r="Y866"/>
  <c r="V866"/>
  <c r="S866"/>
  <c r="P866"/>
  <c r="M866"/>
  <c r="J866"/>
  <c r="F866"/>
  <c r="E866"/>
  <c r="AQ865"/>
  <c r="AN865"/>
  <c r="AK865"/>
  <c r="AH865"/>
  <c r="AE865"/>
  <c r="AB865"/>
  <c r="Y865"/>
  <c r="V865"/>
  <c r="S865"/>
  <c r="P865"/>
  <c r="M865"/>
  <c r="J865"/>
  <c r="F865"/>
  <c r="E865"/>
  <c r="AQ864"/>
  <c r="AN864"/>
  <c r="AK864"/>
  <c r="AH864"/>
  <c r="AE864"/>
  <c r="AB864"/>
  <c r="Y864"/>
  <c r="V864"/>
  <c r="S864"/>
  <c r="P864"/>
  <c r="M864"/>
  <c r="J864"/>
  <c r="F864"/>
  <c r="E864"/>
  <c r="AQ862"/>
  <c r="AN862"/>
  <c r="AK862"/>
  <c r="AH862"/>
  <c r="AE862"/>
  <c r="AB862"/>
  <c r="Y862"/>
  <c r="V862"/>
  <c r="S862"/>
  <c r="P862"/>
  <c r="M862"/>
  <c r="J862"/>
  <c r="F862"/>
  <c r="E862"/>
  <c r="AQ861"/>
  <c r="AN861"/>
  <c r="AK861"/>
  <c r="AH861"/>
  <c r="AE861"/>
  <c r="AB861"/>
  <c r="Y861"/>
  <c r="V861"/>
  <c r="S861"/>
  <c r="P861"/>
  <c r="M861"/>
  <c r="J861"/>
  <c r="F861"/>
  <c r="E861"/>
  <c r="AQ860"/>
  <c r="AN860"/>
  <c r="AK860"/>
  <c r="AH860"/>
  <c r="AE860"/>
  <c r="AB860"/>
  <c r="Y860"/>
  <c r="V860"/>
  <c r="S860"/>
  <c r="P860"/>
  <c r="M860"/>
  <c r="J860"/>
  <c r="F860"/>
  <c r="E860"/>
  <c r="AQ859"/>
  <c r="AN859"/>
  <c r="AK859"/>
  <c r="AH859"/>
  <c r="AE859"/>
  <c r="AB859"/>
  <c r="Y859"/>
  <c r="V859"/>
  <c r="S859"/>
  <c r="P859"/>
  <c r="M859"/>
  <c r="J859"/>
  <c r="F859"/>
  <c r="E859"/>
  <c r="AQ858"/>
  <c r="AN858"/>
  <c r="AK858"/>
  <c r="AH858"/>
  <c r="AE858"/>
  <c r="AB858"/>
  <c r="Y858"/>
  <c r="V858"/>
  <c r="S858"/>
  <c r="P858"/>
  <c r="M858"/>
  <c r="J858"/>
  <c r="F858"/>
  <c r="E858"/>
  <c r="AQ857"/>
  <c r="AN857"/>
  <c r="AK857"/>
  <c r="AH857"/>
  <c r="AE857"/>
  <c r="AB857"/>
  <c r="Y857"/>
  <c r="V857"/>
  <c r="S857"/>
  <c r="P857"/>
  <c r="M857"/>
  <c r="J857"/>
  <c r="F857"/>
  <c r="E857"/>
  <c r="AQ855"/>
  <c r="AN855"/>
  <c r="AK855"/>
  <c r="AH855"/>
  <c r="AE855"/>
  <c r="AB855"/>
  <c r="Y855"/>
  <c r="V855"/>
  <c r="S855"/>
  <c r="P855"/>
  <c r="M855"/>
  <c r="J855"/>
  <c r="F855"/>
  <c r="E855"/>
  <c r="AQ854"/>
  <c r="AN854"/>
  <c r="AK854"/>
  <c r="AH854"/>
  <c r="AE854"/>
  <c r="AB854"/>
  <c r="Y854"/>
  <c r="V854"/>
  <c r="S854"/>
  <c r="P854"/>
  <c r="M854"/>
  <c r="J854"/>
  <c r="F854"/>
  <c r="E854"/>
  <c r="AQ853"/>
  <c r="AN853"/>
  <c r="AK853"/>
  <c r="AH853"/>
  <c r="AE853"/>
  <c r="AB853"/>
  <c r="Y853"/>
  <c r="V853"/>
  <c r="S853"/>
  <c r="P853"/>
  <c r="M853"/>
  <c r="J853"/>
  <c r="F853"/>
  <c r="E853"/>
  <c r="AQ852"/>
  <c r="AN852"/>
  <c r="AK852"/>
  <c r="AH852"/>
  <c r="AE852"/>
  <c r="AB852"/>
  <c r="Y852"/>
  <c r="V852"/>
  <c r="S852"/>
  <c r="P852"/>
  <c r="M852"/>
  <c r="J852"/>
  <c r="AQ851"/>
  <c r="AN851"/>
  <c r="AK851"/>
  <c r="AH851"/>
  <c r="AE851"/>
  <c r="AB851"/>
  <c r="Y851"/>
  <c r="V851"/>
  <c r="S851"/>
  <c r="P851"/>
  <c r="M851"/>
  <c r="J851"/>
  <c r="F851"/>
  <c r="E851"/>
  <c r="AQ850"/>
  <c r="AN850"/>
  <c r="AK850"/>
  <c r="AH850"/>
  <c r="AE850"/>
  <c r="AB850"/>
  <c r="Y850"/>
  <c r="V850"/>
  <c r="S850"/>
  <c r="P850"/>
  <c r="M850"/>
  <c r="J850"/>
  <c r="F850"/>
  <c r="E850"/>
  <c r="AQ848"/>
  <c r="AN848"/>
  <c r="AK848"/>
  <c r="AH848"/>
  <c r="AE848"/>
  <c r="AB848"/>
  <c r="Y848"/>
  <c r="V848"/>
  <c r="S848"/>
  <c r="P848"/>
  <c r="M848"/>
  <c r="J848"/>
  <c r="F848"/>
  <c r="E848"/>
  <c r="AQ847"/>
  <c r="AN847"/>
  <c r="AK847"/>
  <c r="AH847"/>
  <c r="AE847"/>
  <c r="AB847"/>
  <c r="Y847"/>
  <c r="V847"/>
  <c r="S847"/>
  <c r="P847"/>
  <c r="M847"/>
  <c r="J847"/>
  <c r="F847"/>
  <c r="E847"/>
  <c r="AQ846"/>
  <c r="AN846"/>
  <c r="AK846"/>
  <c r="AH846"/>
  <c r="AE846"/>
  <c r="AB846"/>
  <c r="Y846"/>
  <c r="V846"/>
  <c r="S846"/>
  <c r="P846"/>
  <c r="M846"/>
  <c r="J846"/>
  <c r="F846"/>
  <c r="E846"/>
  <c r="AQ845"/>
  <c r="AN845"/>
  <c r="AK845"/>
  <c r="AH845"/>
  <c r="AE845"/>
  <c r="AB845"/>
  <c r="Y845"/>
  <c r="V845"/>
  <c r="S845"/>
  <c r="P845"/>
  <c r="M845"/>
  <c r="J845"/>
  <c r="F845"/>
  <c r="E845"/>
  <c r="AQ844"/>
  <c r="AN844"/>
  <c r="AK844"/>
  <c r="AH844"/>
  <c r="AE844"/>
  <c r="AB844"/>
  <c r="Y844"/>
  <c r="V844"/>
  <c r="S844"/>
  <c r="P844"/>
  <c r="M844"/>
  <c r="J844"/>
  <c r="F844"/>
  <c r="E844"/>
  <c r="AQ843"/>
  <c r="AN843"/>
  <c r="AK843"/>
  <c r="AH843"/>
  <c r="AE843"/>
  <c r="AB843"/>
  <c r="Y843"/>
  <c r="V843"/>
  <c r="S843"/>
  <c r="P843"/>
  <c r="M843"/>
  <c r="J843"/>
  <c r="F843"/>
  <c r="E843"/>
  <c r="AQ841"/>
  <c r="AN841"/>
  <c r="AK841"/>
  <c r="AH841"/>
  <c r="AE841"/>
  <c r="AB841"/>
  <c r="Y841"/>
  <c r="V841"/>
  <c r="S841"/>
  <c r="P841"/>
  <c r="M841"/>
  <c r="J841"/>
  <c r="F841"/>
  <c r="E841"/>
  <c r="AQ840"/>
  <c r="AN840"/>
  <c r="AK840"/>
  <c r="AH840"/>
  <c r="AE840"/>
  <c r="AB840"/>
  <c r="Y840"/>
  <c r="V840"/>
  <c r="S840"/>
  <c r="P840"/>
  <c r="M840"/>
  <c r="J840"/>
  <c r="F840"/>
  <c r="E840"/>
  <c r="AQ839"/>
  <c r="AN839"/>
  <c r="AK839"/>
  <c r="AH839"/>
  <c r="AE839"/>
  <c r="AB839"/>
  <c r="Y839"/>
  <c r="V839"/>
  <c r="S839"/>
  <c r="P839"/>
  <c r="M839"/>
  <c r="J839"/>
  <c r="F839"/>
  <c r="E839"/>
  <c r="AQ838"/>
  <c r="AN838"/>
  <c r="AK838"/>
  <c r="AH838"/>
  <c r="AE838"/>
  <c r="AB838"/>
  <c r="Y838"/>
  <c r="V838"/>
  <c r="S838"/>
  <c r="P838"/>
  <c r="M838"/>
  <c r="J838"/>
  <c r="F838"/>
  <c r="E838"/>
  <c r="AQ837"/>
  <c r="AN837"/>
  <c r="AK837"/>
  <c r="AH837"/>
  <c r="AE837"/>
  <c r="AB837"/>
  <c r="Y837"/>
  <c r="V837"/>
  <c r="S837"/>
  <c r="P837"/>
  <c r="M837"/>
  <c r="J837"/>
  <c r="F837"/>
  <c r="E837"/>
  <c r="AQ836"/>
  <c r="AN836"/>
  <c r="AK836"/>
  <c r="AH836"/>
  <c r="AE836"/>
  <c r="AB836"/>
  <c r="Y836"/>
  <c r="V836"/>
  <c r="S836"/>
  <c r="P836"/>
  <c r="M836"/>
  <c r="J836"/>
  <c r="F836"/>
  <c r="E836"/>
  <c r="AQ834"/>
  <c r="AN834"/>
  <c r="AK834"/>
  <c r="AH834"/>
  <c r="AE834"/>
  <c r="AB834"/>
  <c r="Y834"/>
  <c r="V834"/>
  <c r="S834"/>
  <c r="P834"/>
  <c r="M834"/>
  <c r="J834"/>
  <c r="F834"/>
  <c r="E834"/>
  <c r="AQ833"/>
  <c r="AN833"/>
  <c r="AK833"/>
  <c r="AH833"/>
  <c r="AE833"/>
  <c r="AB833"/>
  <c r="Y833"/>
  <c r="V833"/>
  <c r="S833"/>
  <c r="P833"/>
  <c r="M833"/>
  <c r="J833"/>
  <c r="F833"/>
  <c r="E833"/>
  <c r="AQ832"/>
  <c r="AN832"/>
  <c r="AK832"/>
  <c r="AH832"/>
  <c r="AE832"/>
  <c r="AB832"/>
  <c r="Y832"/>
  <c r="V832"/>
  <c r="S832"/>
  <c r="P832"/>
  <c r="M832"/>
  <c r="J832"/>
  <c r="F832"/>
  <c r="E832"/>
  <c r="AQ831"/>
  <c r="AN831"/>
  <c r="AK831"/>
  <c r="AH831"/>
  <c r="AE831"/>
  <c r="AB831"/>
  <c r="Y831"/>
  <c r="V831"/>
  <c r="S831"/>
  <c r="P831"/>
  <c r="M831"/>
  <c r="J831"/>
  <c r="F831"/>
  <c r="E831"/>
  <c r="AQ830"/>
  <c r="AN830"/>
  <c r="AK830"/>
  <c r="AH830"/>
  <c r="AE830"/>
  <c r="AB830"/>
  <c r="Y830"/>
  <c r="V830"/>
  <c r="S830"/>
  <c r="P830"/>
  <c r="M830"/>
  <c r="J830"/>
  <c r="F830"/>
  <c r="E830"/>
  <c r="AQ829"/>
  <c r="AN829"/>
  <c r="AK829"/>
  <c r="AH829"/>
  <c r="AE829"/>
  <c r="AB829"/>
  <c r="Y829"/>
  <c r="V829"/>
  <c r="S829"/>
  <c r="P829"/>
  <c r="M829"/>
  <c r="J829"/>
  <c r="F829"/>
  <c r="E829"/>
  <c r="F982" l="1"/>
  <c r="E982"/>
  <c r="G821"/>
  <c r="E954"/>
  <c r="E961"/>
  <c r="E856"/>
  <c r="E863"/>
  <c r="E877"/>
  <c r="E891"/>
  <c r="E905"/>
  <c r="E933"/>
  <c r="E940"/>
  <c r="F954"/>
  <c r="E947"/>
  <c r="F856"/>
  <c r="F863"/>
  <c r="F877"/>
  <c r="F891"/>
  <c r="F905"/>
  <c r="F933"/>
  <c r="F940"/>
  <c r="F947"/>
  <c r="F961"/>
  <c r="F835"/>
  <c r="F912"/>
  <c r="F919"/>
  <c r="F926"/>
  <c r="F968"/>
  <c r="Z989"/>
  <c r="AC989"/>
  <c r="AF989"/>
  <c r="E898"/>
  <c r="F828"/>
  <c r="F842"/>
  <c r="F849"/>
  <c r="E828"/>
  <c r="E835"/>
  <c r="E842"/>
  <c r="E849"/>
  <c r="E912"/>
  <c r="E919"/>
  <c r="E926"/>
  <c r="E968"/>
  <c r="F898"/>
  <c r="AQ991"/>
  <c r="G841"/>
  <c r="AB842"/>
  <c r="AB849"/>
  <c r="G850"/>
  <c r="Y856"/>
  <c r="AB856"/>
  <c r="Y863"/>
  <c r="AB863"/>
  <c r="Y891"/>
  <c r="AB891"/>
  <c r="AB898"/>
  <c r="AB905"/>
  <c r="AB912"/>
  <c r="G934"/>
  <c r="Y828"/>
  <c r="G834"/>
  <c r="S835"/>
  <c r="V835"/>
  <c r="Y835"/>
  <c r="AQ835"/>
  <c r="G836"/>
  <c r="AE842"/>
  <c r="Y849"/>
  <c r="G855"/>
  <c r="V856"/>
  <c r="G857"/>
  <c r="G862"/>
  <c r="V863"/>
  <c r="G864"/>
  <c r="G869"/>
  <c r="Y877"/>
  <c r="G883"/>
  <c r="G897"/>
  <c r="V898"/>
  <c r="Y898"/>
  <c r="G899"/>
  <c r="G904"/>
  <c r="V905"/>
  <c r="Y905"/>
  <c r="G906"/>
  <c r="G911"/>
  <c r="V912"/>
  <c r="Y912"/>
  <c r="G913"/>
  <c r="G918"/>
  <c r="G920"/>
  <c r="G925"/>
  <c r="G939"/>
  <c r="G941"/>
  <c r="G946"/>
  <c r="G948"/>
  <c r="G953"/>
  <c r="G955"/>
  <c r="G960"/>
  <c r="G962"/>
  <c r="G967"/>
  <c r="G969"/>
  <c r="G974"/>
  <c r="H989"/>
  <c r="J993"/>
  <c r="J991"/>
  <c r="M992"/>
  <c r="M993"/>
  <c r="M994"/>
  <c r="K989"/>
  <c r="P991"/>
  <c r="P993"/>
  <c r="Q989"/>
  <c r="S993"/>
  <c r="S995"/>
  <c r="T989"/>
  <c r="V994"/>
  <c r="W989"/>
  <c r="Y993"/>
  <c r="Y995"/>
  <c r="AB994"/>
  <c r="AB995"/>
  <c r="AE994"/>
  <c r="AE995"/>
  <c r="AH993"/>
  <c r="AH995"/>
  <c r="AK994"/>
  <c r="AK995"/>
  <c r="AN992"/>
  <c r="AN994"/>
  <c r="AN995"/>
  <c r="AQ990"/>
  <c r="AQ993"/>
  <c r="AQ994"/>
  <c r="AQ995"/>
  <c r="J828"/>
  <c r="M828"/>
  <c r="P828"/>
  <c r="S828"/>
  <c r="V828"/>
  <c r="AB828"/>
  <c r="AE828"/>
  <c r="AH828"/>
  <c r="AK828"/>
  <c r="AN828"/>
  <c r="AQ828"/>
  <c r="G829"/>
  <c r="G830"/>
  <c r="G832"/>
  <c r="G833"/>
  <c r="J835"/>
  <c r="M835"/>
  <c r="P835"/>
  <c r="AB835"/>
  <c r="AE835"/>
  <c r="AH835"/>
  <c r="AK835"/>
  <c r="AN835"/>
  <c r="G837"/>
  <c r="G839"/>
  <c r="G840"/>
  <c r="J842"/>
  <c r="M842"/>
  <c r="P842"/>
  <c r="S842"/>
  <c r="V842"/>
  <c r="AH842"/>
  <c r="AK842"/>
  <c r="AN842"/>
  <c r="AQ842"/>
  <c r="G843"/>
  <c r="G845"/>
  <c r="G846"/>
  <c r="G847"/>
  <c r="G848"/>
  <c r="J849"/>
  <c r="M849"/>
  <c r="P849"/>
  <c r="S849"/>
  <c r="V849"/>
  <c r="AE849"/>
  <c r="AH849"/>
  <c r="AK849"/>
  <c r="AN849"/>
  <c r="AQ849"/>
  <c r="G851"/>
  <c r="G853"/>
  <c r="G854"/>
  <c r="J856"/>
  <c r="M856"/>
  <c r="P856"/>
  <c r="S856"/>
  <c r="AE856"/>
  <c r="AH856"/>
  <c r="AK856"/>
  <c r="AN856"/>
  <c r="AQ856"/>
  <c r="G858"/>
  <c r="G860"/>
  <c r="G861"/>
  <c r="J863"/>
  <c r="M863"/>
  <c r="P863"/>
  <c r="S863"/>
  <c r="AE863"/>
  <c r="AH863"/>
  <c r="AK863"/>
  <c r="AN863"/>
  <c r="AQ863"/>
  <c r="G865"/>
  <c r="G867"/>
  <c r="G868"/>
  <c r="J877"/>
  <c r="M877"/>
  <c r="P877"/>
  <c r="S877"/>
  <c r="V877"/>
  <c r="AB877"/>
  <c r="AE877"/>
  <c r="AH877"/>
  <c r="AK877"/>
  <c r="AN877"/>
  <c r="AQ877"/>
  <c r="G878"/>
  <c r="G879"/>
  <c r="G880"/>
  <c r="G881"/>
  <c r="G882"/>
  <c r="J891"/>
  <c r="M891"/>
  <c r="P891"/>
  <c r="V891"/>
  <c r="AE891"/>
  <c r="AH891"/>
  <c r="AK891"/>
  <c r="AN891"/>
  <c r="AQ891"/>
  <c r="G892"/>
  <c r="G895"/>
  <c r="G896"/>
  <c r="J898"/>
  <c r="M898"/>
  <c r="P898"/>
  <c r="S898"/>
  <c r="AE898"/>
  <c r="AH898"/>
  <c r="AK898"/>
  <c r="AN898"/>
  <c r="AQ898"/>
  <c r="G900"/>
  <c r="G901"/>
  <c r="G902"/>
  <c r="G903"/>
  <c r="J905"/>
  <c r="M905"/>
  <c r="P905"/>
  <c r="S905"/>
  <c r="AE905"/>
  <c r="AH905"/>
  <c r="AK905"/>
  <c r="AN905"/>
  <c r="AQ905"/>
  <c r="G907"/>
  <c r="G908"/>
  <c r="G909"/>
  <c r="G910"/>
  <c r="J912"/>
  <c r="M912"/>
  <c r="P912"/>
  <c r="S912"/>
  <c r="AE912"/>
  <c r="AH912"/>
  <c r="AK912"/>
  <c r="AN912"/>
  <c r="AQ912"/>
  <c r="G914"/>
  <c r="G915"/>
  <c r="G916"/>
  <c r="G917"/>
  <c r="G921"/>
  <c r="G923"/>
  <c r="G924"/>
  <c r="G935"/>
  <c r="G937"/>
  <c r="G938"/>
  <c r="G942"/>
  <c r="G944"/>
  <c r="G945"/>
  <c r="G949"/>
  <c r="G951"/>
  <c r="G952"/>
  <c r="G956"/>
  <c r="G958"/>
  <c r="G959"/>
  <c r="G963"/>
  <c r="G965"/>
  <c r="G966"/>
  <c r="G970"/>
  <c r="G972"/>
  <c r="G973"/>
  <c r="J995"/>
  <c r="J992"/>
  <c r="M991"/>
  <c r="P994"/>
  <c r="S990"/>
  <c r="S991"/>
  <c r="V992"/>
  <c r="V995"/>
  <c r="Y990"/>
  <c r="Y991"/>
  <c r="AB990"/>
  <c r="AB991"/>
  <c r="AE990"/>
  <c r="AE991"/>
  <c r="AH990"/>
  <c r="AH991"/>
  <c r="AK990"/>
  <c r="AK991"/>
  <c r="AN990"/>
  <c r="AN991"/>
  <c r="G971"/>
  <c r="G964"/>
  <c r="G943"/>
  <c r="G927"/>
  <c r="G932"/>
  <c r="G929"/>
  <c r="G928"/>
  <c r="G931"/>
  <c r="G930"/>
  <c r="G922"/>
  <c r="S891"/>
  <c r="G893"/>
  <c r="G894"/>
  <c r="G866"/>
  <c r="G859"/>
  <c r="G852"/>
  <c r="Y842"/>
  <c r="G844"/>
  <c r="G838"/>
  <c r="G831"/>
  <c r="G957"/>
  <c r="G950"/>
  <c r="G936"/>
  <c r="G982" l="1"/>
  <c r="G954"/>
  <c r="G961"/>
  <c r="G947"/>
  <c r="G933"/>
  <c r="G919"/>
  <c r="X989"/>
  <c r="Y989" s="1"/>
  <c r="O989"/>
  <c r="AL989"/>
  <c r="G940"/>
  <c r="V990"/>
  <c r="U989"/>
  <c r="V989" s="1"/>
  <c r="M990"/>
  <c r="L989"/>
  <c r="M989" s="1"/>
  <c r="R989"/>
  <c r="S989" s="1"/>
  <c r="G926"/>
  <c r="N989"/>
  <c r="G968"/>
  <c r="AM989"/>
  <c r="AJ989"/>
  <c r="AP989"/>
  <c r="AK992"/>
  <c r="AI989"/>
  <c r="AH992"/>
  <c r="AG989"/>
  <c r="AH989" s="1"/>
  <c r="AE992"/>
  <c r="AD989"/>
  <c r="AE989" s="1"/>
  <c r="AB992"/>
  <c r="AA989"/>
  <c r="AB989" s="1"/>
  <c r="F989"/>
  <c r="AQ992"/>
  <c r="AO989"/>
  <c r="J990"/>
  <c r="I989"/>
  <c r="J989" s="1"/>
  <c r="M995"/>
  <c r="G849"/>
  <c r="G912"/>
  <c r="J994"/>
  <c r="P990"/>
  <c r="G863"/>
  <c r="G828"/>
  <c r="P995"/>
  <c r="G856"/>
  <c r="G835"/>
  <c r="Y992"/>
  <c r="G898"/>
  <c r="G905"/>
  <c r="G877"/>
  <c r="S992"/>
  <c r="G891"/>
  <c r="G992"/>
  <c r="G993"/>
  <c r="G990"/>
  <c r="G991"/>
  <c r="AN993"/>
  <c r="AK993"/>
  <c r="AH994"/>
  <c r="AE993"/>
  <c r="AB993"/>
  <c r="Y994"/>
  <c r="V993"/>
  <c r="S994"/>
  <c r="P992"/>
  <c r="G994"/>
  <c r="G995"/>
  <c r="V991"/>
  <c r="G842"/>
  <c r="AO1118"/>
  <c r="AO1117"/>
  <c r="AO1116"/>
  <c r="AO1114"/>
  <c r="AL1118"/>
  <c r="AL1117"/>
  <c r="AL1116"/>
  <c r="AL1114"/>
  <c r="AI1118"/>
  <c r="AI1117"/>
  <c r="AI1116"/>
  <c r="AI1115"/>
  <c r="AF1117"/>
  <c r="AF1116"/>
  <c r="AF1115"/>
  <c r="AF1114"/>
  <c r="AC1118"/>
  <c r="AC1117"/>
  <c r="AC1116"/>
  <c r="AC1115"/>
  <c r="Z1118"/>
  <c r="Z1117"/>
  <c r="Z1116"/>
  <c r="Z1115"/>
  <c r="W1118"/>
  <c r="W1117"/>
  <c r="W1116"/>
  <c r="W1115"/>
  <c r="T1118"/>
  <c r="T1117"/>
  <c r="T1116"/>
  <c r="T1114"/>
  <c r="Q1118"/>
  <c r="Q1116"/>
  <c r="Q1114"/>
  <c r="N1118"/>
  <c r="N1117"/>
  <c r="N1116"/>
  <c r="N1115"/>
  <c r="N1114"/>
  <c r="K1118"/>
  <c r="K1117"/>
  <c r="K1116"/>
  <c r="K1115"/>
  <c r="K1113"/>
  <c r="H1116"/>
  <c r="H1117"/>
  <c r="H1118"/>
  <c r="AQ803"/>
  <c r="AN803"/>
  <c r="AK803"/>
  <c r="AH803"/>
  <c r="AE803"/>
  <c r="AB803"/>
  <c r="Y803"/>
  <c r="V803"/>
  <c r="S803"/>
  <c r="P803"/>
  <c r="M803"/>
  <c r="J803"/>
  <c r="F803"/>
  <c r="E803"/>
  <c r="AQ802"/>
  <c r="AN802"/>
  <c r="AK802"/>
  <c r="AH802"/>
  <c r="AE802"/>
  <c r="AB802"/>
  <c r="Y802"/>
  <c r="V802"/>
  <c r="S802"/>
  <c r="P802"/>
  <c r="M802"/>
  <c r="J802"/>
  <c r="F802"/>
  <c r="E802"/>
  <c r="AQ801"/>
  <c r="AN801"/>
  <c r="AK801"/>
  <c r="AH801"/>
  <c r="AE801"/>
  <c r="AB801"/>
  <c r="Y801"/>
  <c r="V801"/>
  <c r="S801"/>
  <c r="P801"/>
  <c r="M801"/>
  <c r="J801"/>
  <c r="F801"/>
  <c r="E801"/>
  <c r="AQ800"/>
  <c r="AN800"/>
  <c r="AK800"/>
  <c r="AH800"/>
  <c r="AE800"/>
  <c r="AB800"/>
  <c r="Y800"/>
  <c r="V800"/>
  <c r="S800"/>
  <c r="P800"/>
  <c r="M800"/>
  <c r="J800"/>
  <c r="F800"/>
  <c r="E800"/>
  <c r="AQ799"/>
  <c r="AN799"/>
  <c r="AK799"/>
  <c r="AH799"/>
  <c r="AE799"/>
  <c r="AB799"/>
  <c r="Y799"/>
  <c r="V799"/>
  <c r="S799"/>
  <c r="P799"/>
  <c r="M799"/>
  <c r="J799"/>
  <c r="F799"/>
  <c r="E799"/>
  <c r="AQ798"/>
  <c r="AN798"/>
  <c r="AK798"/>
  <c r="AH798"/>
  <c r="AE798"/>
  <c r="AB798"/>
  <c r="Y798"/>
  <c r="V798"/>
  <c r="S798"/>
  <c r="P798"/>
  <c r="M798"/>
  <c r="J798"/>
  <c r="F798"/>
  <c r="E798"/>
  <c r="AP797"/>
  <c r="AO797"/>
  <c r="AM797"/>
  <c r="AL797"/>
  <c r="AJ797"/>
  <c r="AI797"/>
  <c r="AG797"/>
  <c r="AF797"/>
  <c r="AD797"/>
  <c r="AC797"/>
  <c r="AA797"/>
  <c r="Z797"/>
  <c r="X797"/>
  <c r="W797"/>
  <c r="U797"/>
  <c r="T797"/>
  <c r="R797"/>
  <c r="Q797"/>
  <c r="O797"/>
  <c r="N797"/>
  <c r="L797"/>
  <c r="K797"/>
  <c r="I797"/>
  <c r="H797"/>
  <c r="AQ796"/>
  <c r="AN796"/>
  <c r="AK796"/>
  <c r="AH796"/>
  <c r="AE796"/>
  <c r="AB796"/>
  <c r="Y796"/>
  <c r="V796"/>
  <c r="S796"/>
  <c r="P796"/>
  <c r="M796"/>
  <c r="J796"/>
  <c r="F796"/>
  <c r="E796"/>
  <c r="AQ795"/>
  <c r="AN795"/>
  <c r="AK795"/>
  <c r="AH795"/>
  <c r="AE795"/>
  <c r="AB795"/>
  <c r="Y795"/>
  <c r="V795"/>
  <c r="S795"/>
  <c r="P795"/>
  <c r="M795"/>
  <c r="J795"/>
  <c r="F795"/>
  <c r="E795"/>
  <c r="AQ794"/>
  <c r="AN794"/>
  <c r="AK794"/>
  <c r="AH794"/>
  <c r="AE794"/>
  <c r="AB794"/>
  <c r="Y794"/>
  <c r="V794"/>
  <c r="S794"/>
  <c r="P794"/>
  <c r="M794"/>
  <c r="J794"/>
  <c r="F794"/>
  <c r="E794"/>
  <c r="AQ793"/>
  <c r="AN793"/>
  <c r="AK793"/>
  <c r="AH793"/>
  <c r="AE793"/>
  <c r="AB793"/>
  <c r="Y793"/>
  <c r="V793"/>
  <c r="S793"/>
  <c r="P793"/>
  <c r="M793"/>
  <c r="J793"/>
  <c r="F793"/>
  <c r="E793"/>
  <c r="AQ792"/>
  <c r="AN792"/>
  <c r="AK792"/>
  <c r="AH792"/>
  <c r="AE792"/>
  <c r="AB792"/>
  <c r="Y792"/>
  <c r="V792"/>
  <c r="S792"/>
  <c r="P792"/>
  <c r="M792"/>
  <c r="J792"/>
  <c r="F792"/>
  <c r="E792"/>
  <c r="AQ791"/>
  <c r="AN791"/>
  <c r="AK791"/>
  <c r="AH791"/>
  <c r="AE791"/>
  <c r="AB791"/>
  <c r="Y791"/>
  <c r="V791"/>
  <c r="S791"/>
  <c r="P791"/>
  <c r="M791"/>
  <c r="J791"/>
  <c r="F791"/>
  <c r="E791"/>
  <c r="AQ789"/>
  <c r="AN789"/>
  <c r="AK789"/>
  <c r="AH789"/>
  <c r="AE789"/>
  <c r="AB789"/>
  <c r="Y789"/>
  <c r="V789"/>
  <c r="S789"/>
  <c r="P789"/>
  <c r="M789"/>
  <c r="J789"/>
  <c r="F789"/>
  <c r="E789"/>
  <c r="AQ788"/>
  <c r="AN788"/>
  <c r="AK788"/>
  <c r="AH788"/>
  <c r="AE788"/>
  <c r="AB788"/>
  <c r="Y788"/>
  <c r="V788"/>
  <c r="S788"/>
  <c r="P788"/>
  <c r="M788"/>
  <c r="J788"/>
  <c r="F788"/>
  <c r="E788"/>
  <c r="AQ787"/>
  <c r="AN787"/>
  <c r="AK787"/>
  <c r="AH787"/>
  <c r="AE787"/>
  <c r="AB787"/>
  <c r="Y787"/>
  <c r="V787"/>
  <c r="S787"/>
  <c r="P787"/>
  <c r="M787"/>
  <c r="J787"/>
  <c r="F787"/>
  <c r="E787"/>
  <c r="AQ786"/>
  <c r="AN786"/>
  <c r="AK786"/>
  <c r="AH786"/>
  <c r="AE786"/>
  <c r="AB786"/>
  <c r="Y786"/>
  <c r="V786"/>
  <c r="S786"/>
  <c r="P786"/>
  <c r="M786"/>
  <c r="J786"/>
  <c r="F786"/>
  <c r="E786"/>
  <c r="AQ785"/>
  <c r="AN785"/>
  <c r="AK785"/>
  <c r="AH785"/>
  <c r="AE785"/>
  <c r="AB785"/>
  <c r="Y785"/>
  <c r="V785"/>
  <c r="S785"/>
  <c r="P785"/>
  <c r="M785"/>
  <c r="J785"/>
  <c r="F785"/>
  <c r="E785"/>
  <c r="AQ784"/>
  <c r="AN784"/>
  <c r="AK784"/>
  <c r="AH784"/>
  <c r="AE784"/>
  <c r="AB784"/>
  <c r="Y784"/>
  <c r="V784"/>
  <c r="S784"/>
  <c r="P784"/>
  <c r="M784"/>
  <c r="J784"/>
  <c r="F784"/>
  <c r="E784"/>
  <c r="AQ782"/>
  <c r="AN782"/>
  <c r="AK782"/>
  <c r="AH782"/>
  <c r="AE782"/>
  <c r="AB782"/>
  <c r="Y782"/>
  <c r="V782"/>
  <c r="S782"/>
  <c r="P782"/>
  <c r="M782"/>
  <c r="J782"/>
  <c r="F782"/>
  <c r="E782"/>
  <c r="AQ781"/>
  <c r="AN781"/>
  <c r="AK781"/>
  <c r="AH781"/>
  <c r="AE781"/>
  <c r="AB781"/>
  <c r="Y781"/>
  <c r="V781"/>
  <c r="S781"/>
  <c r="P781"/>
  <c r="M781"/>
  <c r="J781"/>
  <c r="F781"/>
  <c r="E781"/>
  <c r="AQ780"/>
  <c r="AN780"/>
  <c r="AK780"/>
  <c r="AH780"/>
  <c r="AE780"/>
  <c r="AB780"/>
  <c r="Y780"/>
  <c r="V780"/>
  <c r="S780"/>
  <c r="P780"/>
  <c r="M780"/>
  <c r="J780"/>
  <c r="F780"/>
  <c r="E780"/>
  <c r="AQ779"/>
  <c r="AN779"/>
  <c r="AK779"/>
  <c r="AH779"/>
  <c r="AE779"/>
  <c r="AB779"/>
  <c r="Y779"/>
  <c r="V779"/>
  <c r="S779"/>
  <c r="P779"/>
  <c r="M779"/>
  <c r="J779"/>
  <c r="F779"/>
  <c r="E779"/>
  <c r="AQ778"/>
  <c r="AN778"/>
  <c r="AK778"/>
  <c r="AH778"/>
  <c r="AE778"/>
  <c r="AB778"/>
  <c r="Y778"/>
  <c r="V778"/>
  <c r="S778"/>
  <c r="P778"/>
  <c r="M778"/>
  <c r="J778"/>
  <c r="F778"/>
  <c r="E778"/>
  <c r="AQ777"/>
  <c r="AN777"/>
  <c r="AK777"/>
  <c r="AH777"/>
  <c r="AE777"/>
  <c r="AB777"/>
  <c r="Y777"/>
  <c r="V777"/>
  <c r="S777"/>
  <c r="P777"/>
  <c r="M777"/>
  <c r="J777"/>
  <c r="F777"/>
  <c r="E777"/>
  <c r="AQ775"/>
  <c r="AN775"/>
  <c r="AK775"/>
  <c r="AH775"/>
  <c r="AE775"/>
  <c r="AB775"/>
  <c r="Y775"/>
  <c r="V775"/>
  <c r="S775"/>
  <c r="P775"/>
  <c r="M775"/>
  <c r="J775"/>
  <c r="F775"/>
  <c r="E775"/>
  <c r="AQ774"/>
  <c r="AN774"/>
  <c r="AK774"/>
  <c r="AH774"/>
  <c r="AE774"/>
  <c r="AB774"/>
  <c r="Y774"/>
  <c r="V774"/>
  <c r="S774"/>
  <c r="P774"/>
  <c r="M774"/>
  <c r="J774"/>
  <c r="F774"/>
  <c r="E774"/>
  <c r="AQ773"/>
  <c r="AN773"/>
  <c r="AK773"/>
  <c r="AH773"/>
  <c r="AE773"/>
  <c r="AB773"/>
  <c r="Y773"/>
  <c r="V773"/>
  <c r="S773"/>
  <c r="P773"/>
  <c r="M773"/>
  <c r="J773"/>
  <c r="F773"/>
  <c r="E773"/>
  <c r="AQ772"/>
  <c r="AN772"/>
  <c r="AK772"/>
  <c r="AH772"/>
  <c r="AE772"/>
  <c r="AB772"/>
  <c r="Y772"/>
  <c r="V772"/>
  <c r="S772"/>
  <c r="P772"/>
  <c r="M772"/>
  <c r="J772"/>
  <c r="F772"/>
  <c r="E772"/>
  <c r="AQ771"/>
  <c r="AN771"/>
  <c r="AK771"/>
  <c r="AH771"/>
  <c r="AE771"/>
  <c r="AB771"/>
  <c r="Y771"/>
  <c r="V771"/>
  <c r="S771"/>
  <c r="P771"/>
  <c r="M771"/>
  <c r="J771"/>
  <c r="F771"/>
  <c r="E771"/>
  <c r="AQ770"/>
  <c r="AN770"/>
  <c r="AK770"/>
  <c r="AH770"/>
  <c r="AE770"/>
  <c r="AB770"/>
  <c r="Y770"/>
  <c r="V770"/>
  <c r="S770"/>
  <c r="P770"/>
  <c r="M770"/>
  <c r="J770"/>
  <c r="F770"/>
  <c r="E770"/>
  <c r="AQ768"/>
  <c r="AN768"/>
  <c r="AK768"/>
  <c r="AH768"/>
  <c r="AE768"/>
  <c r="AB768"/>
  <c r="Y768"/>
  <c r="V768"/>
  <c r="S768"/>
  <c r="P768"/>
  <c r="M768"/>
  <c r="J768"/>
  <c r="F768"/>
  <c r="E768"/>
  <c r="AQ767"/>
  <c r="AN767"/>
  <c r="AK767"/>
  <c r="AH767"/>
  <c r="AE767"/>
  <c r="AB767"/>
  <c r="Y767"/>
  <c r="V767"/>
  <c r="S767"/>
  <c r="P767"/>
  <c r="M767"/>
  <c r="J767"/>
  <c r="F767"/>
  <c r="E767"/>
  <c r="AQ766"/>
  <c r="AN766"/>
  <c r="AK766"/>
  <c r="AH766"/>
  <c r="AE766"/>
  <c r="AB766"/>
  <c r="Y766"/>
  <c r="V766"/>
  <c r="S766"/>
  <c r="P766"/>
  <c r="M766"/>
  <c r="J766"/>
  <c r="F766"/>
  <c r="E766"/>
  <c r="AQ765"/>
  <c r="AN765"/>
  <c r="AK765"/>
  <c r="AH765"/>
  <c r="AE765"/>
  <c r="AB765"/>
  <c r="Y765"/>
  <c r="V765"/>
  <c r="S765"/>
  <c r="P765"/>
  <c r="M765"/>
  <c r="J765"/>
  <c r="F765"/>
  <c r="E765"/>
  <c r="AQ764"/>
  <c r="AN764"/>
  <c r="AK764"/>
  <c r="AH764"/>
  <c r="AE764"/>
  <c r="AB764"/>
  <c r="Y764"/>
  <c r="V764"/>
  <c r="S764"/>
  <c r="P764"/>
  <c r="M764"/>
  <c r="J764"/>
  <c r="F764"/>
  <c r="E764"/>
  <c r="AQ763"/>
  <c r="AN763"/>
  <c r="AK763"/>
  <c r="AH763"/>
  <c r="AE763"/>
  <c r="AB763"/>
  <c r="Y763"/>
  <c r="V763"/>
  <c r="S763"/>
  <c r="P763"/>
  <c r="M763"/>
  <c r="J763"/>
  <c r="F763"/>
  <c r="E763"/>
  <c r="AQ761"/>
  <c r="AN761"/>
  <c r="AK761"/>
  <c r="AH761"/>
  <c r="AE761"/>
  <c r="AB761"/>
  <c r="Y761"/>
  <c r="V761"/>
  <c r="S761"/>
  <c r="P761"/>
  <c r="M761"/>
  <c r="J761"/>
  <c r="F761"/>
  <c r="E761"/>
  <c r="AQ760"/>
  <c r="AN760"/>
  <c r="AK760"/>
  <c r="AH760"/>
  <c r="AE760"/>
  <c r="AB760"/>
  <c r="Y760"/>
  <c r="V760"/>
  <c r="S760"/>
  <c r="P760"/>
  <c r="M760"/>
  <c r="J760"/>
  <c r="F760"/>
  <c r="E760"/>
  <c r="AQ759"/>
  <c r="AN759"/>
  <c r="AK759"/>
  <c r="AH759"/>
  <c r="AE759"/>
  <c r="AB759"/>
  <c r="Y759"/>
  <c r="V759"/>
  <c r="S759"/>
  <c r="P759"/>
  <c r="M759"/>
  <c r="J759"/>
  <c r="F759"/>
  <c r="E759"/>
  <c r="AQ758"/>
  <c r="AN758"/>
  <c r="AK758"/>
  <c r="AH758"/>
  <c r="AE758"/>
  <c r="AB758"/>
  <c r="Y758"/>
  <c r="V758"/>
  <c r="S758"/>
  <c r="P758"/>
  <c r="M758"/>
  <c r="J758"/>
  <c r="F758"/>
  <c r="E758"/>
  <c r="AQ757"/>
  <c r="AN757"/>
  <c r="AK757"/>
  <c r="AH757"/>
  <c r="AE757"/>
  <c r="AB757"/>
  <c r="Y757"/>
  <c r="V757"/>
  <c r="S757"/>
  <c r="P757"/>
  <c r="M757"/>
  <c r="J757"/>
  <c r="F757"/>
  <c r="E757"/>
  <c r="AQ756"/>
  <c r="AN756"/>
  <c r="AK756"/>
  <c r="AH756"/>
  <c r="AE756"/>
  <c r="AB756"/>
  <c r="Y756"/>
  <c r="V756"/>
  <c r="S756"/>
  <c r="P756"/>
  <c r="M756"/>
  <c r="J756"/>
  <c r="F756"/>
  <c r="E756"/>
  <c r="AQ754"/>
  <c r="AN754"/>
  <c r="AK754"/>
  <c r="AH754"/>
  <c r="AE754"/>
  <c r="AB754"/>
  <c r="Y754"/>
  <c r="V754"/>
  <c r="S754"/>
  <c r="P754"/>
  <c r="M754"/>
  <c r="J754"/>
  <c r="F754"/>
  <c r="E754"/>
  <c r="AQ753"/>
  <c r="AN753"/>
  <c r="AK753"/>
  <c r="AH753"/>
  <c r="AE753"/>
  <c r="AB753"/>
  <c r="Y753"/>
  <c r="V753"/>
  <c r="S753"/>
  <c r="P753"/>
  <c r="M753"/>
  <c r="J753"/>
  <c r="F753"/>
  <c r="E753"/>
  <c r="AQ752"/>
  <c r="AN752"/>
  <c r="AK752"/>
  <c r="AH752"/>
  <c r="AE752"/>
  <c r="AB752"/>
  <c r="Y752"/>
  <c r="V752"/>
  <c r="S752"/>
  <c r="P752"/>
  <c r="M752"/>
  <c r="J752"/>
  <c r="F752"/>
  <c r="E752"/>
  <c r="AQ751"/>
  <c r="AN751"/>
  <c r="AK751"/>
  <c r="AH751"/>
  <c r="AE751"/>
  <c r="AB751"/>
  <c r="Y751"/>
  <c r="V751"/>
  <c r="S751"/>
  <c r="P751"/>
  <c r="M751"/>
  <c r="J751"/>
  <c r="F751"/>
  <c r="E751"/>
  <c r="AQ750"/>
  <c r="AN750"/>
  <c r="AK750"/>
  <c r="AH750"/>
  <c r="AE750"/>
  <c r="AB750"/>
  <c r="Y750"/>
  <c r="V750"/>
  <c r="S750"/>
  <c r="P750"/>
  <c r="M750"/>
  <c r="J750"/>
  <c r="F750"/>
  <c r="E750"/>
  <c r="AQ749"/>
  <c r="AN749"/>
  <c r="AK749"/>
  <c r="AH749"/>
  <c r="AE749"/>
  <c r="AB749"/>
  <c r="Y749"/>
  <c r="V749"/>
  <c r="S749"/>
  <c r="P749"/>
  <c r="M749"/>
  <c r="J749"/>
  <c r="F749"/>
  <c r="E749"/>
  <c r="AQ747"/>
  <c r="AN747"/>
  <c r="AK747"/>
  <c r="AH747"/>
  <c r="AE747"/>
  <c r="AB747"/>
  <c r="Y747"/>
  <c r="V747"/>
  <c r="S747"/>
  <c r="P747"/>
  <c r="M747"/>
  <c r="J747"/>
  <c r="F747"/>
  <c r="E747"/>
  <c r="AQ746"/>
  <c r="AN746"/>
  <c r="AK746"/>
  <c r="AH746"/>
  <c r="AE746"/>
  <c r="AB746"/>
  <c r="Y746"/>
  <c r="V746"/>
  <c r="S746"/>
  <c r="P746"/>
  <c r="M746"/>
  <c r="J746"/>
  <c r="F746"/>
  <c r="E746"/>
  <c r="AQ745"/>
  <c r="AN745"/>
  <c r="AK745"/>
  <c r="AH745"/>
  <c r="AE745"/>
  <c r="AB745"/>
  <c r="Y745"/>
  <c r="V745"/>
  <c r="S745"/>
  <c r="P745"/>
  <c r="M745"/>
  <c r="J745"/>
  <c r="F745"/>
  <c r="E745"/>
  <c r="AQ744"/>
  <c r="AN744"/>
  <c r="AK744"/>
  <c r="AH744"/>
  <c r="AE744"/>
  <c r="AB744"/>
  <c r="Y744"/>
  <c r="V744"/>
  <c r="S744"/>
  <c r="P744"/>
  <c r="M744"/>
  <c r="J744"/>
  <c r="F744"/>
  <c r="E744"/>
  <c r="AQ743"/>
  <c r="AN743"/>
  <c r="AK743"/>
  <c r="AH743"/>
  <c r="AE743"/>
  <c r="AB743"/>
  <c r="Y743"/>
  <c r="V743"/>
  <c r="S743"/>
  <c r="P743"/>
  <c r="M743"/>
  <c r="J743"/>
  <c r="F743"/>
  <c r="E743"/>
  <c r="AQ742"/>
  <c r="AN742"/>
  <c r="AK742"/>
  <c r="AH742"/>
  <c r="AE742"/>
  <c r="AB742"/>
  <c r="Y742"/>
  <c r="V742"/>
  <c r="S742"/>
  <c r="P742"/>
  <c r="M742"/>
  <c r="J742"/>
  <c r="F742"/>
  <c r="E742"/>
  <c r="AQ740"/>
  <c r="AN740"/>
  <c r="AK740"/>
  <c r="AH740"/>
  <c r="AE740"/>
  <c r="AB740"/>
  <c r="Y740"/>
  <c r="V740"/>
  <c r="S740"/>
  <c r="P740"/>
  <c r="M740"/>
  <c r="J740"/>
  <c r="F740"/>
  <c r="E740"/>
  <c r="AQ739"/>
  <c r="AN739"/>
  <c r="AK739"/>
  <c r="AH739"/>
  <c r="AE739"/>
  <c r="AB739"/>
  <c r="Y739"/>
  <c r="V739"/>
  <c r="S739"/>
  <c r="P739"/>
  <c r="M739"/>
  <c r="J739"/>
  <c r="F739"/>
  <c r="E739"/>
  <c r="AQ738"/>
  <c r="AN738"/>
  <c r="AK738"/>
  <c r="AH738"/>
  <c r="AE738"/>
  <c r="AB738"/>
  <c r="Y738"/>
  <c r="V738"/>
  <c r="S738"/>
  <c r="P738"/>
  <c r="M738"/>
  <c r="J738"/>
  <c r="F738"/>
  <c r="E738"/>
  <c r="AQ737"/>
  <c r="AN737"/>
  <c r="AK737"/>
  <c r="AH737"/>
  <c r="AE737"/>
  <c r="AB737"/>
  <c r="Y737"/>
  <c r="V737"/>
  <c r="S737"/>
  <c r="P737"/>
  <c r="M737"/>
  <c r="J737"/>
  <c r="F737"/>
  <c r="E737"/>
  <c r="AQ736"/>
  <c r="AN736"/>
  <c r="AK736"/>
  <c r="AH736"/>
  <c r="AE736"/>
  <c r="AB736"/>
  <c r="Y736"/>
  <c r="V736"/>
  <c r="S736"/>
  <c r="P736"/>
  <c r="M736"/>
  <c r="J736"/>
  <c r="F736"/>
  <c r="E736"/>
  <c r="AQ735"/>
  <c r="AN735"/>
  <c r="AK735"/>
  <c r="AH735"/>
  <c r="AE735"/>
  <c r="AB735"/>
  <c r="Y735"/>
  <c r="V735"/>
  <c r="S735"/>
  <c r="P735"/>
  <c r="M735"/>
  <c r="J735"/>
  <c r="F735"/>
  <c r="E735"/>
  <c r="P989" l="1"/>
  <c r="AN989"/>
  <c r="E776"/>
  <c r="E783"/>
  <c r="AQ989"/>
  <c r="F734"/>
  <c r="F741"/>
  <c r="F748"/>
  <c r="F755"/>
  <c r="F762"/>
  <c r="F769"/>
  <c r="F776"/>
  <c r="F783"/>
  <c r="F790"/>
  <c r="G989"/>
  <c r="AK989"/>
  <c r="E790"/>
  <c r="E734"/>
  <c r="E741"/>
  <c r="E748"/>
  <c r="E755"/>
  <c r="E762"/>
  <c r="E769"/>
  <c r="F797"/>
  <c r="M769"/>
  <c r="AK769"/>
  <c r="G771"/>
  <c r="G775"/>
  <c r="AB797"/>
  <c r="E797"/>
  <c r="AB776"/>
  <c r="E1116"/>
  <c r="AB741"/>
  <c r="AB748"/>
  <c r="AB762"/>
  <c r="V790"/>
  <c r="AB790"/>
  <c r="G793"/>
  <c r="Y734"/>
  <c r="G740"/>
  <c r="V741"/>
  <c r="Y741"/>
  <c r="G742"/>
  <c r="G747"/>
  <c r="V748"/>
  <c r="Y748"/>
  <c r="G749"/>
  <c r="G754"/>
  <c r="Y755"/>
  <c r="G761"/>
  <c r="Y762"/>
  <c r="G768"/>
  <c r="S769"/>
  <c r="V769"/>
  <c r="Y769"/>
  <c r="AQ769"/>
  <c r="G770"/>
  <c r="G773"/>
  <c r="V776"/>
  <c r="Y776"/>
  <c r="G777"/>
  <c r="G782"/>
  <c r="V783"/>
  <c r="Y783"/>
  <c r="G784"/>
  <c r="G789"/>
  <c r="Y790"/>
  <c r="G796"/>
  <c r="V797"/>
  <c r="Y797"/>
  <c r="G798"/>
  <c r="G803"/>
  <c r="H1113"/>
  <c r="I1113"/>
  <c r="H1115"/>
  <c r="H1114"/>
  <c r="I1118"/>
  <c r="I1116"/>
  <c r="I1115"/>
  <c r="I1114"/>
  <c r="K1114"/>
  <c r="K1112" s="1"/>
  <c r="L1114"/>
  <c r="O1113"/>
  <c r="O1117"/>
  <c r="P1117" s="1"/>
  <c r="R1113"/>
  <c r="R1114"/>
  <c r="S1114" s="1"/>
  <c r="Q1115"/>
  <c r="R1115"/>
  <c r="Q1117"/>
  <c r="E1117" s="1"/>
  <c r="R1117"/>
  <c r="T1113"/>
  <c r="U1113"/>
  <c r="U1114"/>
  <c r="V1114" s="1"/>
  <c r="T1115"/>
  <c r="U1115"/>
  <c r="W1113"/>
  <c r="X1113"/>
  <c r="W1114"/>
  <c r="X1114"/>
  <c r="X1115"/>
  <c r="Y1115" s="1"/>
  <c r="X1117"/>
  <c r="Y1117" s="1"/>
  <c r="Z1113"/>
  <c r="AA1113"/>
  <c r="Z1114"/>
  <c r="AC1113"/>
  <c r="AD1113"/>
  <c r="AD1114"/>
  <c r="AD1118"/>
  <c r="AE1118" s="1"/>
  <c r="AF1113"/>
  <c r="AG1113"/>
  <c r="AG1114"/>
  <c r="AH1114" s="1"/>
  <c r="AF1118"/>
  <c r="E1118" s="1"/>
  <c r="AG1118"/>
  <c r="AI1113"/>
  <c r="AI1114"/>
  <c r="AJ1116"/>
  <c r="AL1113"/>
  <c r="AM1113"/>
  <c r="AM1114"/>
  <c r="AN1114" s="1"/>
  <c r="AL1115"/>
  <c r="AM1115"/>
  <c r="AO1113"/>
  <c r="AP1113"/>
  <c r="AP1114"/>
  <c r="AQ1114" s="1"/>
  <c r="AO1115"/>
  <c r="AP1115"/>
  <c r="J734"/>
  <c r="M734"/>
  <c r="P734"/>
  <c r="V734"/>
  <c r="AB734"/>
  <c r="AE734"/>
  <c r="AH734"/>
  <c r="AK734"/>
  <c r="AN734"/>
  <c r="AQ734"/>
  <c r="G735"/>
  <c r="G736"/>
  <c r="G737"/>
  <c r="G738"/>
  <c r="G739"/>
  <c r="J741"/>
  <c r="M741"/>
  <c r="P741"/>
  <c r="S741"/>
  <c r="AE741"/>
  <c r="AH741"/>
  <c r="AK741"/>
  <c r="AN741"/>
  <c r="AQ741"/>
  <c r="G743"/>
  <c r="G745"/>
  <c r="G746"/>
  <c r="J748"/>
  <c r="M748"/>
  <c r="P748"/>
  <c r="S748"/>
  <c r="AE748"/>
  <c r="AH748"/>
  <c r="AK748"/>
  <c r="AN748"/>
  <c r="AQ748"/>
  <c r="G750"/>
  <c r="G751"/>
  <c r="G752"/>
  <c r="G753"/>
  <c r="J755"/>
  <c r="M755"/>
  <c r="P755"/>
  <c r="V755"/>
  <c r="AB755"/>
  <c r="AE755"/>
  <c r="AH755"/>
  <c r="AK755"/>
  <c r="AN755"/>
  <c r="AQ755"/>
  <c r="G756"/>
  <c r="G757"/>
  <c r="G759"/>
  <c r="G760"/>
  <c r="J762"/>
  <c r="M762"/>
  <c r="P762"/>
  <c r="S762"/>
  <c r="V762"/>
  <c r="AE762"/>
  <c r="AH762"/>
  <c r="AK762"/>
  <c r="AN762"/>
  <c r="AQ762"/>
  <c r="G763"/>
  <c r="G764"/>
  <c r="G766"/>
  <c r="G767"/>
  <c r="J769"/>
  <c r="P769"/>
  <c r="AB769"/>
  <c r="AE769"/>
  <c r="AH769"/>
  <c r="AN769"/>
  <c r="G772"/>
  <c r="G774"/>
  <c r="J776"/>
  <c r="M776"/>
  <c r="P776"/>
  <c r="S776"/>
  <c r="AE776"/>
  <c r="AH776"/>
  <c r="AK776"/>
  <c r="AN776"/>
  <c r="AQ776"/>
  <c r="G778"/>
  <c r="G780"/>
  <c r="G781"/>
  <c r="M783"/>
  <c r="P783"/>
  <c r="S783"/>
  <c r="AB783"/>
  <c r="AH783"/>
  <c r="AK783"/>
  <c r="AN783"/>
  <c r="AQ783"/>
  <c r="G785"/>
  <c r="G786"/>
  <c r="G787"/>
  <c r="G788"/>
  <c r="J790"/>
  <c r="M790"/>
  <c r="P790"/>
  <c r="S790"/>
  <c r="AE790"/>
  <c r="AH790"/>
  <c r="AK790"/>
  <c r="AQ790"/>
  <c r="G792"/>
  <c r="G794"/>
  <c r="G795"/>
  <c r="J797"/>
  <c r="M797"/>
  <c r="P797"/>
  <c r="S797"/>
  <c r="AE797"/>
  <c r="AH797"/>
  <c r="AK797"/>
  <c r="AN797"/>
  <c r="AQ797"/>
  <c r="G799"/>
  <c r="G801"/>
  <c r="G802"/>
  <c r="G800"/>
  <c r="AN790"/>
  <c r="AE783"/>
  <c r="J783"/>
  <c r="G779"/>
  <c r="G765"/>
  <c r="S755"/>
  <c r="G758"/>
  <c r="G744"/>
  <c r="S734"/>
  <c r="G791"/>
  <c r="AQ363"/>
  <c r="AN363"/>
  <c r="AK363"/>
  <c r="AH363"/>
  <c r="AE363"/>
  <c r="AB363"/>
  <c r="Y363"/>
  <c r="V363"/>
  <c r="S363"/>
  <c r="P363"/>
  <c r="M363"/>
  <c r="J363"/>
  <c r="F363"/>
  <c r="E363"/>
  <c r="AQ362"/>
  <c r="AN362"/>
  <c r="AK362"/>
  <c r="AH362"/>
  <c r="AE362"/>
  <c r="AB362"/>
  <c r="Y362"/>
  <c r="V362"/>
  <c r="S362"/>
  <c r="P362"/>
  <c r="M362"/>
  <c r="J362"/>
  <c r="F362"/>
  <c r="E362"/>
  <c r="AQ361"/>
  <c r="AN361"/>
  <c r="AK361"/>
  <c r="AH361"/>
  <c r="AE361"/>
  <c r="AB361"/>
  <c r="Y361"/>
  <c r="V361"/>
  <c r="S361"/>
  <c r="P361"/>
  <c r="M361"/>
  <c r="J361"/>
  <c r="F361"/>
  <c r="E361"/>
  <c r="AQ360"/>
  <c r="AN360"/>
  <c r="AK360"/>
  <c r="AH360"/>
  <c r="AE360"/>
  <c r="AB360"/>
  <c r="Y360"/>
  <c r="V360"/>
  <c r="S360"/>
  <c r="P360"/>
  <c r="M360"/>
  <c r="J360"/>
  <c r="F360"/>
  <c r="E360"/>
  <c r="AQ359"/>
  <c r="AN359"/>
  <c r="AK359"/>
  <c r="AH359"/>
  <c r="AE359"/>
  <c r="AB359"/>
  <c r="Y359"/>
  <c r="V359"/>
  <c r="S359"/>
  <c r="P359"/>
  <c r="M359"/>
  <c r="J359"/>
  <c r="F359"/>
  <c r="E359"/>
  <c r="AQ358"/>
  <c r="AN358"/>
  <c r="AK358"/>
  <c r="AH358"/>
  <c r="AE358"/>
  <c r="AB358"/>
  <c r="Y358"/>
  <c r="V358"/>
  <c r="S358"/>
  <c r="P358"/>
  <c r="M358"/>
  <c r="J358"/>
  <c r="F358"/>
  <c r="E358"/>
  <c r="AP357"/>
  <c r="AO357"/>
  <c r="AM357"/>
  <c r="AL357"/>
  <c r="AJ357"/>
  <c r="AI357"/>
  <c r="AG357"/>
  <c r="AF357"/>
  <c r="AD357"/>
  <c r="AC357"/>
  <c r="AA357"/>
  <c r="Z357"/>
  <c r="X357"/>
  <c r="W357"/>
  <c r="U357"/>
  <c r="T357"/>
  <c r="R357"/>
  <c r="Q357"/>
  <c r="O357"/>
  <c r="N357"/>
  <c r="L357"/>
  <c r="K357"/>
  <c r="I357"/>
  <c r="H357"/>
  <c r="AD322"/>
  <c r="AQ349"/>
  <c r="AN349"/>
  <c r="AK349"/>
  <c r="AH349"/>
  <c r="AE349"/>
  <c r="AB349"/>
  <c r="Y349"/>
  <c r="V349"/>
  <c r="S349"/>
  <c r="P349"/>
  <c r="M349"/>
  <c r="J349"/>
  <c r="F349"/>
  <c r="E349"/>
  <c r="AQ348"/>
  <c r="AN348"/>
  <c r="AK348"/>
  <c r="AH348"/>
  <c r="AE348"/>
  <c r="AB348"/>
  <c r="Y348"/>
  <c r="V348"/>
  <c r="S348"/>
  <c r="P348"/>
  <c r="M348"/>
  <c r="J348"/>
  <c r="F348"/>
  <c r="E348"/>
  <c r="AQ347"/>
  <c r="AN347"/>
  <c r="AK347"/>
  <c r="AH347"/>
  <c r="AE347"/>
  <c r="AB347"/>
  <c r="Y347"/>
  <c r="V347"/>
  <c r="S347"/>
  <c r="P347"/>
  <c r="M347"/>
  <c r="J347"/>
  <c r="F347"/>
  <c r="E347"/>
  <c r="AQ346"/>
  <c r="AN346"/>
  <c r="AK346"/>
  <c r="AH346"/>
  <c r="AE346"/>
  <c r="AB346"/>
  <c r="Y346"/>
  <c r="V346"/>
  <c r="S346"/>
  <c r="P346"/>
  <c r="M346"/>
  <c r="J346"/>
  <c r="F346"/>
  <c r="E346"/>
  <c r="AQ345"/>
  <c r="AN345"/>
  <c r="AK345"/>
  <c r="AH345"/>
  <c r="AE345"/>
  <c r="AB345"/>
  <c r="Y345"/>
  <c r="V345"/>
  <c r="S345"/>
  <c r="P345"/>
  <c r="M345"/>
  <c r="J345"/>
  <c r="F345"/>
  <c r="E345"/>
  <c r="AQ344"/>
  <c r="AN344"/>
  <c r="AK344"/>
  <c r="AH344"/>
  <c r="AE344"/>
  <c r="AB344"/>
  <c r="Y344"/>
  <c r="V344"/>
  <c r="S344"/>
  <c r="P344"/>
  <c r="M344"/>
  <c r="J344"/>
  <c r="F344"/>
  <c r="E344"/>
  <c r="AP343"/>
  <c r="AO343"/>
  <c r="AM343"/>
  <c r="AL343"/>
  <c r="AJ343"/>
  <c r="AI343"/>
  <c r="AG343"/>
  <c r="AF343"/>
  <c r="AD343"/>
  <c r="AC343"/>
  <c r="AA343"/>
  <c r="Z343"/>
  <c r="X343"/>
  <c r="W343"/>
  <c r="U343"/>
  <c r="T343"/>
  <c r="R343"/>
  <c r="Q343"/>
  <c r="O343"/>
  <c r="N343"/>
  <c r="L343"/>
  <c r="K343"/>
  <c r="I343"/>
  <c r="H343"/>
  <c r="AQ342"/>
  <c r="AN342"/>
  <c r="AK342"/>
  <c r="AH342"/>
  <c r="AE342"/>
  <c r="AB342"/>
  <c r="Y342"/>
  <c r="V342"/>
  <c r="S342"/>
  <c r="P342"/>
  <c r="M342"/>
  <c r="J342"/>
  <c r="F342"/>
  <c r="E342"/>
  <c r="AQ341"/>
  <c r="AN341"/>
  <c r="AK341"/>
  <c r="AH341"/>
  <c r="AE341"/>
  <c r="AB341"/>
  <c r="Y341"/>
  <c r="V341"/>
  <c r="S341"/>
  <c r="P341"/>
  <c r="M341"/>
  <c r="J341"/>
  <c r="F341"/>
  <c r="E341"/>
  <c r="AQ340"/>
  <c r="AN340"/>
  <c r="AK340"/>
  <c r="AH340"/>
  <c r="AE340"/>
  <c r="AB340"/>
  <c r="Y340"/>
  <c r="V340"/>
  <c r="S340"/>
  <c r="P340"/>
  <c r="M340"/>
  <c r="J340"/>
  <c r="F340"/>
  <c r="E340"/>
  <c r="AQ339"/>
  <c r="AN339"/>
  <c r="AK339"/>
  <c r="AH339"/>
  <c r="AE339"/>
  <c r="AB339"/>
  <c r="Y339"/>
  <c r="V339"/>
  <c r="S339"/>
  <c r="P339"/>
  <c r="M339"/>
  <c r="J339"/>
  <c r="F339"/>
  <c r="E339"/>
  <c r="AQ338"/>
  <c r="AN338"/>
  <c r="AK338"/>
  <c r="AH338"/>
  <c r="AE338"/>
  <c r="AB338"/>
  <c r="Y338"/>
  <c r="V338"/>
  <c r="S338"/>
  <c r="P338"/>
  <c r="M338"/>
  <c r="J338"/>
  <c r="F338"/>
  <c r="E338"/>
  <c r="AQ337"/>
  <c r="AN337"/>
  <c r="AK337"/>
  <c r="AH337"/>
  <c r="AE337"/>
  <c r="AB337"/>
  <c r="Y337"/>
  <c r="V337"/>
  <c r="S337"/>
  <c r="P337"/>
  <c r="M337"/>
  <c r="J337"/>
  <c r="F337"/>
  <c r="E337"/>
  <c r="AP336"/>
  <c r="AO336"/>
  <c r="AM336"/>
  <c r="AL336"/>
  <c r="AJ336"/>
  <c r="AI336"/>
  <c r="AG336"/>
  <c r="AF336"/>
  <c r="AD336"/>
  <c r="AC336"/>
  <c r="AA336"/>
  <c r="Z336"/>
  <c r="X336"/>
  <c r="U336"/>
  <c r="T336"/>
  <c r="R336"/>
  <c r="Q336"/>
  <c r="O336"/>
  <c r="L336"/>
  <c r="K336"/>
  <c r="I336"/>
  <c r="H336"/>
  <c r="AQ335"/>
  <c r="AN335"/>
  <c r="AK335"/>
  <c r="AH335"/>
  <c r="AE335"/>
  <c r="AB335"/>
  <c r="Y335"/>
  <c r="V335"/>
  <c r="S335"/>
  <c r="P335"/>
  <c r="M335"/>
  <c r="J335"/>
  <c r="F335"/>
  <c r="E335"/>
  <c r="AQ334"/>
  <c r="AN334"/>
  <c r="AK334"/>
  <c r="AH334"/>
  <c r="AE334"/>
  <c r="AB334"/>
  <c r="Y334"/>
  <c r="V334"/>
  <c r="S334"/>
  <c r="P334"/>
  <c r="M334"/>
  <c r="J334"/>
  <c r="F334"/>
  <c r="E334"/>
  <c r="AQ333"/>
  <c r="AN333"/>
  <c r="AK333"/>
  <c r="AH333"/>
  <c r="AE333"/>
  <c r="AB333"/>
  <c r="Y333"/>
  <c r="V333"/>
  <c r="S333"/>
  <c r="P333"/>
  <c r="M333"/>
  <c r="J333"/>
  <c r="F333"/>
  <c r="E333"/>
  <c r="AQ332"/>
  <c r="AN332"/>
  <c r="AK332"/>
  <c r="AH332"/>
  <c r="AE332"/>
  <c r="AB332"/>
  <c r="Y332"/>
  <c r="V332"/>
  <c r="P332"/>
  <c r="M332"/>
  <c r="J332"/>
  <c r="F332"/>
  <c r="E332"/>
  <c r="AQ331"/>
  <c r="AN331"/>
  <c r="AK331"/>
  <c r="AH331"/>
  <c r="AE331"/>
  <c r="AB331"/>
  <c r="Y331"/>
  <c r="V331"/>
  <c r="S331"/>
  <c r="P331"/>
  <c r="M331"/>
  <c r="J331"/>
  <c r="F331"/>
  <c r="E331"/>
  <c r="AQ330"/>
  <c r="AN330"/>
  <c r="AK330"/>
  <c r="AH330"/>
  <c r="AE330"/>
  <c r="AB330"/>
  <c r="Y330"/>
  <c r="V330"/>
  <c r="S330"/>
  <c r="P330"/>
  <c r="M330"/>
  <c r="J330"/>
  <c r="F330"/>
  <c r="E330"/>
  <c r="AP329"/>
  <c r="AO329"/>
  <c r="AM329"/>
  <c r="AL329"/>
  <c r="AJ329"/>
  <c r="AI329"/>
  <c r="AG329"/>
  <c r="AF329"/>
  <c r="AD329"/>
  <c r="AC329"/>
  <c r="AA329"/>
  <c r="Z329"/>
  <c r="X329"/>
  <c r="W329"/>
  <c r="U329"/>
  <c r="T329"/>
  <c r="R329"/>
  <c r="Q329"/>
  <c r="O329"/>
  <c r="N329"/>
  <c r="L329"/>
  <c r="K329"/>
  <c r="I329"/>
  <c r="H329"/>
  <c r="AQ321"/>
  <c r="AN321"/>
  <c r="AK321"/>
  <c r="AH321"/>
  <c r="AE321"/>
  <c r="AB321"/>
  <c r="Y321"/>
  <c r="V321"/>
  <c r="S321"/>
  <c r="P321"/>
  <c r="M321"/>
  <c r="J321"/>
  <c r="F321"/>
  <c r="E321"/>
  <c r="AQ320"/>
  <c r="AN320"/>
  <c r="AK320"/>
  <c r="AH320"/>
  <c r="AE320"/>
  <c r="AB320"/>
  <c r="Y320"/>
  <c r="V320"/>
  <c r="S320"/>
  <c r="P320"/>
  <c r="M320"/>
  <c r="J320"/>
  <c r="F320"/>
  <c r="E320"/>
  <c r="AQ319"/>
  <c r="AN319"/>
  <c r="AK319"/>
  <c r="AH319"/>
  <c r="AE319"/>
  <c r="AB319"/>
  <c r="Y319"/>
  <c r="V319"/>
  <c r="S319"/>
  <c r="P319"/>
  <c r="M319"/>
  <c r="J319"/>
  <c r="F319"/>
  <c r="E319"/>
  <c r="AQ318"/>
  <c r="AN318"/>
  <c r="AK318"/>
  <c r="AH318"/>
  <c r="AE318"/>
  <c r="AB318"/>
  <c r="Y318"/>
  <c r="V318"/>
  <c r="S318"/>
  <c r="P318"/>
  <c r="M318"/>
  <c r="J318"/>
  <c r="F318"/>
  <c r="E318"/>
  <c r="AQ317"/>
  <c r="AN317"/>
  <c r="AK317"/>
  <c r="AH317"/>
  <c r="AE317"/>
  <c r="AB317"/>
  <c r="Y317"/>
  <c r="V317"/>
  <c r="S317"/>
  <c r="P317"/>
  <c r="M317"/>
  <c r="J317"/>
  <c r="F317"/>
  <c r="E317"/>
  <c r="AQ316"/>
  <c r="AN316"/>
  <c r="AK316"/>
  <c r="AH316"/>
  <c r="AE316"/>
  <c r="AB316"/>
  <c r="Y316"/>
  <c r="V316"/>
  <c r="S316"/>
  <c r="P316"/>
  <c r="M316"/>
  <c r="J316"/>
  <c r="F316"/>
  <c r="E316"/>
  <c r="AP315"/>
  <c r="AO315"/>
  <c r="AM315"/>
  <c r="AL315"/>
  <c r="AJ315"/>
  <c r="AI315"/>
  <c r="AG315"/>
  <c r="AF315"/>
  <c r="AD315"/>
  <c r="AC315"/>
  <c r="AA315"/>
  <c r="Z315"/>
  <c r="X315"/>
  <c r="W315"/>
  <c r="U315"/>
  <c r="T315"/>
  <c r="R315"/>
  <c r="Q315"/>
  <c r="O315"/>
  <c r="N315"/>
  <c r="L315"/>
  <c r="K315"/>
  <c r="I315"/>
  <c r="H315"/>
  <c r="AQ314"/>
  <c r="AN314"/>
  <c r="AK314"/>
  <c r="AH314"/>
  <c r="AE314"/>
  <c r="AB314"/>
  <c r="Y314"/>
  <c r="V314"/>
  <c r="S314"/>
  <c r="P314"/>
  <c r="M314"/>
  <c r="J314"/>
  <c r="F314"/>
  <c r="E314"/>
  <c r="AQ313"/>
  <c r="AN313"/>
  <c r="AK313"/>
  <c r="AH313"/>
  <c r="AE313"/>
  <c r="AB313"/>
  <c r="Y313"/>
  <c r="V313"/>
  <c r="S313"/>
  <c r="P313"/>
  <c r="M313"/>
  <c r="J313"/>
  <c r="F313"/>
  <c r="E313"/>
  <c r="AQ312"/>
  <c r="AN312"/>
  <c r="AK312"/>
  <c r="AH312"/>
  <c r="AE312"/>
  <c r="AB312"/>
  <c r="Y312"/>
  <c r="V312"/>
  <c r="S312"/>
  <c r="P312"/>
  <c r="M312"/>
  <c r="J312"/>
  <c r="F312"/>
  <c r="E312"/>
  <c r="AQ311"/>
  <c r="AN311"/>
  <c r="AK311"/>
  <c r="AH311"/>
  <c r="AE311"/>
  <c r="AB311"/>
  <c r="Y311"/>
  <c r="V311"/>
  <c r="S311"/>
  <c r="P311"/>
  <c r="M311"/>
  <c r="J311"/>
  <c r="F311"/>
  <c r="E311"/>
  <c r="AQ310"/>
  <c r="AN310"/>
  <c r="AK310"/>
  <c r="AH310"/>
  <c r="AE310"/>
  <c r="AB310"/>
  <c r="Y310"/>
  <c r="V310"/>
  <c r="S310"/>
  <c r="P310"/>
  <c r="M310"/>
  <c r="J310"/>
  <c r="F310"/>
  <c r="E310"/>
  <c r="AQ309"/>
  <c r="AN309"/>
  <c r="AK309"/>
  <c r="AH309"/>
  <c r="AE309"/>
  <c r="AB309"/>
  <c r="Y309"/>
  <c r="V309"/>
  <c r="S309"/>
  <c r="P309"/>
  <c r="M309"/>
  <c r="J309"/>
  <c r="F309"/>
  <c r="E309"/>
  <c r="AP308"/>
  <c r="AO308"/>
  <c r="AM308"/>
  <c r="AL308"/>
  <c r="AJ308"/>
  <c r="AI308"/>
  <c r="AG308"/>
  <c r="AF308"/>
  <c r="AD308"/>
  <c r="AC308"/>
  <c r="AA308"/>
  <c r="Z308"/>
  <c r="X308"/>
  <c r="W308"/>
  <c r="U308"/>
  <c r="T308"/>
  <c r="R308"/>
  <c r="Q308"/>
  <c r="O308"/>
  <c r="N308"/>
  <c r="L308"/>
  <c r="K308"/>
  <c r="I308"/>
  <c r="H308"/>
  <c r="AQ307"/>
  <c r="AN307"/>
  <c r="AK307"/>
  <c r="AH307"/>
  <c r="AE307"/>
  <c r="AB307"/>
  <c r="Y307"/>
  <c r="V307"/>
  <c r="S307"/>
  <c r="P307"/>
  <c r="M307"/>
  <c r="J307"/>
  <c r="F307"/>
  <c r="E307"/>
  <c r="AQ306"/>
  <c r="AN306"/>
  <c r="AK306"/>
  <c r="AH306"/>
  <c r="AE306"/>
  <c r="AB306"/>
  <c r="Y306"/>
  <c r="V306"/>
  <c r="S306"/>
  <c r="P306"/>
  <c r="M306"/>
  <c r="J306"/>
  <c r="F306"/>
  <c r="E306"/>
  <c r="AQ305"/>
  <c r="AN305"/>
  <c r="AK305"/>
  <c r="AH305"/>
  <c r="AE305"/>
  <c r="AB305"/>
  <c r="Y305"/>
  <c r="V305"/>
  <c r="S305"/>
  <c r="P305"/>
  <c r="M305"/>
  <c r="J305"/>
  <c r="F305"/>
  <c r="E305"/>
  <c r="AQ304"/>
  <c r="AN304"/>
  <c r="AK304"/>
  <c r="AH304"/>
  <c r="AE304"/>
  <c r="AB304"/>
  <c r="Y304"/>
  <c r="V304"/>
  <c r="S304"/>
  <c r="P304"/>
  <c r="M304"/>
  <c r="J304"/>
  <c r="F304"/>
  <c r="E304"/>
  <c r="AQ303"/>
  <c r="AN303"/>
  <c r="AK303"/>
  <c r="AH303"/>
  <c r="AE303"/>
  <c r="AB303"/>
  <c r="Y303"/>
  <c r="V303"/>
  <c r="S303"/>
  <c r="P303"/>
  <c r="M303"/>
  <c r="J303"/>
  <c r="F303"/>
  <c r="AQ302"/>
  <c r="AN302"/>
  <c r="AK302"/>
  <c r="AH302"/>
  <c r="AE302"/>
  <c r="AB302"/>
  <c r="Y302"/>
  <c r="V302"/>
  <c r="S302"/>
  <c r="P302"/>
  <c r="M302"/>
  <c r="J302"/>
  <c r="F302"/>
  <c r="E302"/>
  <c r="AP301"/>
  <c r="AO301"/>
  <c r="AM301"/>
  <c r="AL301"/>
  <c r="AJ301"/>
  <c r="AI301"/>
  <c r="AG301"/>
  <c r="AF301"/>
  <c r="AD301"/>
  <c r="AC301"/>
  <c r="AA301"/>
  <c r="Z301"/>
  <c r="X301"/>
  <c r="W301"/>
  <c r="U301"/>
  <c r="T301"/>
  <c r="R301"/>
  <c r="Q301"/>
  <c r="O301"/>
  <c r="N301"/>
  <c r="L301"/>
  <c r="K301"/>
  <c r="I301"/>
  <c r="H301"/>
  <c r="AP300"/>
  <c r="AP299"/>
  <c r="AO299"/>
  <c r="AP298"/>
  <c r="AO298"/>
  <c r="AP297"/>
  <c r="AO297"/>
  <c r="AP296"/>
  <c r="AO296"/>
  <c r="AP295"/>
  <c r="AO295"/>
  <c r="AM300"/>
  <c r="AL300"/>
  <c r="AM299"/>
  <c r="AL299"/>
  <c r="AM298"/>
  <c r="AL298"/>
  <c r="AM297"/>
  <c r="AL297"/>
  <c r="AM296"/>
  <c r="AL296"/>
  <c r="AM295"/>
  <c r="AL295"/>
  <c r="AJ300"/>
  <c r="AI300"/>
  <c r="AJ299"/>
  <c r="AI299"/>
  <c r="AJ298"/>
  <c r="AI298"/>
  <c r="AJ297"/>
  <c r="AI297"/>
  <c r="AJ296"/>
  <c r="AI296"/>
  <c r="AJ295"/>
  <c r="AI295"/>
  <c r="AG300"/>
  <c r="AF300"/>
  <c r="AG299"/>
  <c r="AF299"/>
  <c r="AG298"/>
  <c r="AF298"/>
  <c r="AG297"/>
  <c r="AF297"/>
  <c r="AG296"/>
  <c r="AF296"/>
  <c r="AG295"/>
  <c r="AF295"/>
  <c r="AD300"/>
  <c r="AC300"/>
  <c r="AD299"/>
  <c r="AC299"/>
  <c r="AD298"/>
  <c r="AC298"/>
  <c r="AD297"/>
  <c r="AC297"/>
  <c r="AD296"/>
  <c r="AC296"/>
  <c r="AD295"/>
  <c r="AC295"/>
  <c r="AA300"/>
  <c r="Z300"/>
  <c r="AA299"/>
  <c r="Z299"/>
  <c r="AA298"/>
  <c r="Z298"/>
  <c r="AA297"/>
  <c r="Z297"/>
  <c r="AA296"/>
  <c r="AA295"/>
  <c r="Z295"/>
  <c r="X300"/>
  <c r="W300"/>
  <c r="X299"/>
  <c r="W299"/>
  <c r="X298"/>
  <c r="W298"/>
  <c r="X297"/>
  <c r="W297"/>
  <c r="X296"/>
  <c r="W296"/>
  <c r="X295"/>
  <c r="W295"/>
  <c r="U299"/>
  <c r="T299"/>
  <c r="U298"/>
  <c r="T298"/>
  <c r="U297"/>
  <c r="T297"/>
  <c r="U296"/>
  <c r="T296"/>
  <c r="U295"/>
  <c r="T295"/>
  <c r="R300"/>
  <c r="Q300"/>
  <c r="R299"/>
  <c r="Q299"/>
  <c r="R298"/>
  <c r="Q298"/>
  <c r="R297"/>
  <c r="Q297"/>
  <c r="R296"/>
  <c r="Q296"/>
  <c r="R295"/>
  <c r="Q295"/>
  <c r="O300"/>
  <c r="N300"/>
  <c r="O299"/>
  <c r="N299"/>
  <c r="O298"/>
  <c r="N298"/>
  <c r="O297"/>
  <c r="N297"/>
  <c r="O296"/>
  <c r="N296"/>
  <c r="O295"/>
  <c r="N295"/>
  <c r="L300"/>
  <c r="K300"/>
  <c r="L299"/>
  <c r="K299"/>
  <c r="L298"/>
  <c r="K298"/>
  <c r="L297"/>
  <c r="K297"/>
  <c r="L296"/>
  <c r="K296"/>
  <c r="L295"/>
  <c r="K295"/>
  <c r="I296"/>
  <c r="I297"/>
  <c r="I298"/>
  <c r="I299"/>
  <c r="I300"/>
  <c r="I295"/>
  <c r="H296"/>
  <c r="H297"/>
  <c r="H298"/>
  <c r="H299"/>
  <c r="H300"/>
  <c r="H295"/>
  <c r="AP265"/>
  <c r="AO265"/>
  <c r="AP264"/>
  <c r="AO264"/>
  <c r="AP263"/>
  <c r="AO263"/>
  <c r="AP262"/>
  <c r="AO262"/>
  <c r="AP261"/>
  <c r="AO261"/>
  <c r="AP260"/>
  <c r="AO260"/>
  <c r="AM265"/>
  <c r="AL265"/>
  <c r="AM264"/>
  <c r="AL264"/>
  <c r="AM263"/>
  <c r="AL263"/>
  <c r="AM262"/>
  <c r="AL262"/>
  <c r="AM261"/>
  <c r="AL261"/>
  <c r="AM260"/>
  <c r="AL260"/>
  <c r="AJ265"/>
  <c r="AI265"/>
  <c r="AJ264"/>
  <c r="AI264"/>
  <c r="AJ263"/>
  <c r="AI263"/>
  <c r="AJ262"/>
  <c r="AI262"/>
  <c r="AJ261"/>
  <c r="AI261"/>
  <c r="AJ260"/>
  <c r="AI260"/>
  <c r="AG265"/>
  <c r="AF265"/>
  <c r="AG264"/>
  <c r="AF264"/>
  <c r="AG263"/>
  <c r="AF263"/>
  <c r="AG262"/>
  <c r="AF262"/>
  <c r="AG261"/>
  <c r="AF261"/>
  <c r="AG260"/>
  <c r="AF260"/>
  <c r="AD265"/>
  <c r="AC265"/>
  <c r="AD264"/>
  <c r="AC264"/>
  <c r="AD263"/>
  <c r="AC263"/>
  <c r="AD262"/>
  <c r="AC262"/>
  <c r="AD261"/>
  <c r="AC261"/>
  <c r="AD260"/>
  <c r="AC260"/>
  <c r="AA265"/>
  <c r="Z265"/>
  <c r="AA264"/>
  <c r="Z264"/>
  <c r="AA263"/>
  <c r="Z263"/>
  <c r="AA262"/>
  <c r="Z262"/>
  <c r="AA261"/>
  <c r="Z261"/>
  <c r="AA260"/>
  <c r="Z260"/>
  <c r="X265"/>
  <c r="W265"/>
  <c r="X264"/>
  <c r="W264"/>
  <c r="X263"/>
  <c r="W263"/>
  <c r="X262"/>
  <c r="W262"/>
  <c r="X261"/>
  <c r="W261"/>
  <c r="X260"/>
  <c r="W260"/>
  <c r="U265"/>
  <c r="T265"/>
  <c r="U264"/>
  <c r="T264"/>
  <c r="U263"/>
  <c r="T263"/>
  <c r="U262"/>
  <c r="T262"/>
  <c r="U261"/>
  <c r="T261"/>
  <c r="U260"/>
  <c r="T260"/>
  <c r="R265"/>
  <c r="Q265"/>
  <c r="R264"/>
  <c r="Q264"/>
  <c r="R263"/>
  <c r="Q263"/>
  <c r="R262"/>
  <c r="Q262"/>
  <c r="R261"/>
  <c r="Q261"/>
  <c r="R260"/>
  <c r="Q260"/>
  <c r="O265"/>
  <c r="N265"/>
  <c r="O264"/>
  <c r="N264"/>
  <c r="O263"/>
  <c r="N263"/>
  <c r="O262"/>
  <c r="N262"/>
  <c r="O261"/>
  <c r="N261"/>
  <c r="O260"/>
  <c r="N260"/>
  <c r="L265"/>
  <c r="K265"/>
  <c r="L264"/>
  <c r="K264"/>
  <c r="L263"/>
  <c r="K263"/>
  <c r="L262"/>
  <c r="K262"/>
  <c r="L261"/>
  <c r="K261"/>
  <c r="L260"/>
  <c r="K260"/>
  <c r="I260"/>
  <c r="I265"/>
  <c r="H265"/>
  <c r="I264"/>
  <c r="H264"/>
  <c r="I263"/>
  <c r="H263"/>
  <c r="I262"/>
  <c r="H262"/>
  <c r="I261"/>
  <c r="H261"/>
  <c r="H260"/>
  <c r="AQ293"/>
  <c r="AN293"/>
  <c r="AK293"/>
  <c r="AH293"/>
  <c r="AE293"/>
  <c r="AB293"/>
  <c r="Y293"/>
  <c r="V293"/>
  <c r="S293"/>
  <c r="P293"/>
  <c r="M293"/>
  <c r="J293"/>
  <c r="F293"/>
  <c r="E293"/>
  <c r="AQ292"/>
  <c r="AN292"/>
  <c r="AK292"/>
  <c r="AH292"/>
  <c r="AE292"/>
  <c r="AB292"/>
  <c r="Y292"/>
  <c r="V292"/>
  <c r="S292"/>
  <c r="P292"/>
  <c r="M292"/>
  <c r="J292"/>
  <c r="F292"/>
  <c r="E292"/>
  <c r="AQ291"/>
  <c r="AN291"/>
  <c r="AK291"/>
  <c r="AH291"/>
  <c r="AE291"/>
  <c r="AB291"/>
  <c r="Y291"/>
  <c r="V291"/>
  <c r="S291"/>
  <c r="P291"/>
  <c r="M291"/>
  <c r="J291"/>
  <c r="F291"/>
  <c r="E291"/>
  <c r="AQ290"/>
  <c r="AN290"/>
  <c r="AK290"/>
  <c r="AH290"/>
  <c r="AE290"/>
  <c r="AB290"/>
  <c r="Y290"/>
  <c r="V290"/>
  <c r="S290"/>
  <c r="P290"/>
  <c r="M290"/>
  <c r="J290"/>
  <c r="F290"/>
  <c r="E290"/>
  <c r="AQ289"/>
  <c r="AN289"/>
  <c r="AK289"/>
  <c r="AH289"/>
  <c r="AE289"/>
  <c r="AB289"/>
  <c r="Y289"/>
  <c r="V289"/>
  <c r="S289"/>
  <c r="P289"/>
  <c r="M289"/>
  <c r="J289"/>
  <c r="F289"/>
  <c r="E289"/>
  <c r="AQ288"/>
  <c r="AN288"/>
  <c r="AK288"/>
  <c r="AH288"/>
  <c r="AE288"/>
  <c r="AB288"/>
  <c r="Y288"/>
  <c r="V288"/>
  <c r="S288"/>
  <c r="P288"/>
  <c r="M288"/>
  <c r="J288"/>
  <c r="F288"/>
  <c r="E288"/>
  <c r="AP287"/>
  <c r="AO287"/>
  <c r="AM287"/>
  <c r="AL287"/>
  <c r="AJ287"/>
  <c r="AI287"/>
  <c r="AG287"/>
  <c r="AF287"/>
  <c r="AD287"/>
  <c r="AC287"/>
  <c r="AA287"/>
  <c r="Z287"/>
  <c r="X287"/>
  <c r="W287"/>
  <c r="U287"/>
  <c r="T287"/>
  <c r="R287"/>
  <c r="Q287"/>
  <c r="O287"/>
  <c r="N287"/>
  <c r="L287"/>
  <c r="K287"/>
  <c r="I287"/>
  <c r="H287"/>
  <c r="AQ286"/>
  <c r="AN286"/>
  <c r="AK286"/>
  <c r="AH286"/>
  <c r="AE286"/>
  <c r="AB286"/>
  <c r="Y286"/>
  <c r="V286"/>
  <c r="S286"/>
  <c r="P286"/>
  <c r="M286"/>
  <c r="J286"/>
  <c r="E286"/>
  <c r="AQ285"/>
  <c r="AN285"/>
  <c r="AK285"/>
  <c r="AH285"/>
  <c r="AE285"/>
  <c r="AB285"/>
  <c r="Y285"/>
  <c r="V285"/>
  <c r="S285"/>
  <c r="P285"/>
  <c r="M285"/>
  <c r="J285"/>
  <c r="F285"/>
  <c r="E285"/>
  <c r="AQ284"/>
  <c r="AN284"/>
  <c r="AK284"/>
  <c r="AH284"/>
  <c r="AE284"/>
  <c r="AB284"/>
  <c r="Y284"/>
  <c r="V284"/>
  <c r="S284"/>
  <c r="P284"/>
  <c r="M284"/>
  <c r="J284"/>
  <c r="F284"/>
  <c r="E284"/>
  <c r="AQ283"/>
  <c r="AN283"/>
  <c r="AK283"/>
  <c r="AH283"/>
  <c r="AE283"/>
  <c r="AB283"/>
  <c r="Y283"/>
  <c r="V283"/>
  <c r="S283"/>
  <c r="P283"/>
  <c r="M283"/>
  <c r="J283"/>
  <c r="F283"/>
  <c r="E283"/>
  <c r="AQ282"/>
  <c r="AN282"/>
  <c r="AK282"/>
  <c r="AH282"/>
  <c r="AE282"/>
  <c r="AB282"/>
  <c r="Y282"/>
  <c r="V282"/>
  <c r="S282"/>
  <c r="P282"/>
  <c r="M282"/>
  <c r="J282"/>
  <c r="F282"/>
  <c r="E282"/>
  <c r="AQ281"/>
  <c r="AN281"/>
  <c r="AK281"/>
  <c r="AH281"/>
  <c r="AE281"/>
  <c r="AB281"/>
  <c r="Y281"/>
  <c r="V281"/>
  <c r="S281"/>
  <c r="P281"/>
  <c r="M281"/>
  <c r="J281"/>
  <c r="F281"/>
  <c r="E281"/>
  <c r="AP280"/>
  <c r="AO280"/>
  <c r="AM280"/>
  <c r="AL280"/>
  <c r="AJ280"/>
  <c r="AI280"/>
  <c r="AG280"/>
  <c r="AF280"/>
  <c r="AD280"/>
  <c r="AC280"/>
  <c r="AA280"/>
  <c r="Z280"/>
  <c r="X280"/>
  <c r="W280"/>
  <c r="U280"/>
  <c r="T280"/>
  <c r="R280"/>
  <c r="Q280"/>
  <c r="O280"/>
  <c r="N280"/>
  <c r="L280"/>
  <c r="K280"/>
  <c r="I280"/>
  <c r="H280"/>
  <c r="AQ279"/>
  <c r="AN279"/>
  <c r="AK279"/>
  <c r="AH279"/>
  <c r="AE279"/>
  <c r="AB279"/>
  <c r="Y279"/>
  <c r="V279"/>
  <c r="S279"/>
  <c r="P279"/>
  <c r="M279"/>
  <c r="F279"/>
  <c r="E279"/>
  <c r="AQ278"/>
  <c r="AN278"/>
  <c r="AK278"/>
  <c r="AH278"/>
  <c r="AE278"/>
  <c r="AB278"/>
  <c r="Y278"/>
  <c r="V278"/>
  <c r="S278"/>
  <c r="P278"/>
  <c r="M278"/>
  <c r="J278"/>
  <c r="F278"/>
  <c r="E278"/>
  <c r="AQ277"/>
  <c r="AN277"/>
  <c r="AK277"/>
  <c r="AH277"/>
  <c r="AE277"/>
  <c r="AB277"/>
  <c r="Y277"/>
  <c r="V277"/>
  <c r="S277"/>
  <c r="P277"/>
  <c r="M277"/>
  <c r="J277"/>
  <c r="F277"/>
  <c r="E277"/>
  <c r="AQ276"/>
  <c r="AN276"/>
  <c r="AK276"/>
  <c r="AH276"/>
  <c r="AE276"/>
  <c r="AB276"/>
  <c r="Y276"/>
  <c r="V276"/>
  <c r="S276"/>
  <c r="P276"/>
  <c r="M276"/>
  <c r="J276"/>
  <c r="F276"/>
  <c r="AQ275"/>
  <c r="AN275"/>
  <c r="AK275"/>
  <c r="AH275"/>
  <c r="AE275"/>
  <c r="AB275"/>
  <c r="Y275"/>
  <c r="V275"/>
  <c r="S275"/>
  <c r="P275"/>
  <c r="M275"/>
  <c r="J275"/>
  <c r="F275"/>
  <c r="E275"/>
  <c r="AQ274"/>
  <c r="AN274"/>
  <c r="AK274"/>
  <c r="AH274"/>
  <c r="AE274"/>
  <c r="AB274"/>
  <c r="Y274"/>
  <c r="V274"/>
  <c r="S274"/>
  <c r="P274"/>
  <c r="M274"/>
  <c r="J274"/>
  <c r="F274"/>
  <c r="E274"/>
  <c r="AP273"/>
  <c r="AO273"/>
  <c r="AM273"/>
  <c r="AL273"/>
  <c r="AJ273"/>
  <c r="AI273"/>
  <c r="AG273"/>
  <c r="AF273"/>
  <c r="AD273"/>
  <c r="AC273"/>
  <c r="AA273"/>
  <c r="Z273"/>
  <c r="X273"/>
  <c r="W273"/>
  <c r="U273"/>
  <c r="T273"/>
  <c r="R273"/>
  <c r="Q273"/>
  <c r="O273"/>
  <c r="N273"/>
  <c r="L273"/>
  <c r="K273"/>
  <c r="I273"/>
  <c r="H273"/>
  <c r="AQ272"/>
  <c r="AN272"/>
  <c r="AK272"/>
  <c r="AH272"/>
  <c r="AE272"/>
  <c r="AB272"/>
  <c r="Y272"/>
  <c r="V272"/>
  <c r="S272"/>
  <c r="P272"/>
  <c r="M272"/>
  <c r="J272"/>
  <c r="F272"/>
  <c r="E272"/>
  <c r="AQ271"/>
  <c r="AN271"/>
  <c r="AK271"/>
  <c r="AH271"/>
  <c r="AE271"/>
  <c r="AB271"/>
  <c r="Y271"/>
  <c r="V271"/>
  <c r="S271"/>
  <c r="P271"/>
  <c r="M271"/>
  <c r="J271"/>
  <c r="F271"/>
  <c r="E271"/>
  <c r="AQ270"/>
  <c r="AN270"/>
  <c r="AK270"/>
  <c r="AH270"/>
  <c r="AE270"/>
  <c r="AB270"/>
  <c r="Y270"/>
  <c r="V270"/>
  <c r="S270"/>
  <c r="P270"/>
  <c r="M270"/>
  <c r="J270"/>
  <c r="F270"/>
  <c r="E270"/>
  <c r="AQ269"/>
  <c r="AN269"/>
  <c r="AK269"/>
  <c r="AH269"/>
  <c r="AE269"/>
  <c r="AB269"/>
  <c r="Y269"/>
  <c r="V269"/>
  <c r="S269"/>
  <c r="P269"/>
  <c r="M269"/>
  <c r="J269"/>
  <c r="F269"/>
  <c r="E269"/>
  <c r="AQ268"/>
  <c r="AN268"/>
  <c r="AK268"/>
  <c r="AH268"/>
  <c r="AE268"/>
  <c r="AB268"/>
  <c r="Y268"/>
  <c r="V268"/>
  <c r="S268"/>
  <c r="P268"/>
  <c r="M268"/>
  <c r="J268"/>
  <c r="E268"/>
  <c r="AQ267"/>
  <c r="AN267"/>
  <c r="AK267"/>
  <c r="AH267"/>
  <c r="AE267"/>
  <c r="AB267"/>
  <c r="Y267"/>
  <c r="V267"/>
  <c r="S267"/>
  <c r="P267"/>
  <c r="M267"/>
  <c r="J267"/>
  <c r="F267"/>
  <c r="E267"/>
  <c r="AP266"/>
  <c r="AO266"/>
  <c r="AM266"/>
  <c r="AL266"/>
  <c r="AJ266"/>
  <c r="AI266"/>
  <c r="AG266"/>
  <c r="AF266"/>
  <c r="AD266"/>
  <c r="AC266"/>
  <c r="AA266"/>
  <c r="Z266"/>
  <c r="X266"/>
  <c r="W266"/>
  <c r="U266"/>
  <c r="T266"/>
  <c r="R266"/>
  <c r="Q266"/>
  <c r="O266"/>
  <c r="N266"/>
  <c r="L266"/>
  <c r="K266"/>
  <c r="I266"/>
  <c r="H266"/>
  <c r="AO1112" l="1"/>
  <c r="AL1112"/>
  <c r="AI1112"/>
  <c r="AF1112"/>
  <c r="Z1112"/>
  <c r="W1112"/>
  <c r="T1112"/>
  <c r="H1112"/>
  <c r="I681"/>
  <c r="I702" s="1"/>
  <c r="I709" s="1"/>
  <c r="I677"/>
  <c r="I698" s="1"/>
  <c r="I705" s="1"/>
  <c r="L677"/>
  <c r="L698" s="1"/>
  <c r="L705" s="1"/>
  <c r="R677"/>
  <c r="R698" s="1"/>
  <c r="R705" s="1"/>
  <c r="U677"/>
  <c r="U698" s="1"/>
  <c r="U705" s="1"/>
  <c r="G734"/>
  <c r="L680"/>
  <c r="L701" s="1"/>
  <c r="L708" s="1"/>
  <c r="K677"/>
  <c r="K698" s="1"/>
  <c r="K705" s="1"/>
  <c r="K679"/>
  <c r="K681"/>
  <c r="K702" s="1"/>
  <c r="K709" s="1"/>
  <c r="N677"/>
  <c r="N698" s="1"/>
  <c r="N705" s="1"/>
  <c r="N679"/>
  <c r="N700" s="1"/>
  <c r="N707" s="1"/>
  <c r="N681"/>
  <c r="Q677"/>
  <c r="Q698" s="1"/>
  <c r="Q705" s="1"/>
  <c r="Q679"/>
  <c r="Q700" s="1"/>
  <c r="Q707" s="1"/>
  <c r="Q681"/>
  <c r="Q702" s="1"/>
  <c r="Q709" s="1"/>
  <c r="T677"/>
  <c r="T698" s="1"/>
  <c r="T705" s="1"/>
  <c r="L676"/>
  <c r="R676"/>
  <c r="U676"/>
  <c r="AP677"/>
  <c r="AI676"/>
  <c r="AI678"/>
  <c r="AI699" s="1"/>
  <c r="AI706" s="1"/>
  <c r="AI680"/>
  <c r="AI701" s="1"/>
  <c r="AI708" s="1"/>
  <c r="AL676"/>
  <c r="AL678"/>
  <c r="AL680"/>
  <c r="AL701" s="1"/>
  <c r="AL708" s="1"/>
  <c r="AO676"/>
  <c r="AO678"/>
  <c r="AO680"/>
  <c r="Z677"/>
  <c r="Z698" s="1"/>
  <c r="Z705" s="1"/>
  <c r="Z679"/>
  <c r="Z700" s="1"/>
  <c r="Z707" s="1"/>
  <c r="Z681"/>
  <c r="Z702" s="1"/>
  <c r="Z709" s="1"/>
  <c r="AC679"/>
  <c r="AC700" s="1"/>
  <c r="AC707" s="1"/>
  <c r="AC681"/>
  <c r="AC702" s="1"/>
  <c r="AC709" s="1"/>
  <c r="AF677"/>
  <c r="AF698" s="1"/>
  <c r="AF705" s="1"/>
  <c r="AF681"/>
  <c r="AF702" s="1"/>
  <c r="AF709" s="1"/>
  <c r="AI677"/>
  <c r="AI698" s="1"/>
  <c r="AI705" s="1"/>
  <c r="AI679"/>
  <c r="AI700" s="1"/>
  <c r="AI707" s="1"/>
  <c r="AI681"/>
  <c r="AI702" s="1"/>
  <c r="AI709" s="1"/>
  <c r="H680"/>
  <c r="X676"/>
  <c r="X678"/>
  <c r="X680"/>
  <c r="AA678"/>
  <c r="AD678"/>
  <c r="AG676"/>
  <c r="AG697" s="1"/>
  <c r="AG704" s="1"/>
  <c r="AJ676"/>
  <c r="AM676"/>
  <c r="AP676"/>
  <c r="I678"/>
  <c r="T679"/>
  <c r="T700" s="1"/>
  <c r="T707" s="1"/>
  <c r="T681"/>
  <c r="T702" s="1"/>
  <c r="T709" s="1"/>
  <c r="W679"/>
  <c r="W700" s="1"/>
  <c r="W707" s="1"/>
  <c r="W681"/>
  <c r="W702" s="1"/>
  <c r="W709" s="1"/>
  <c r="J280"/>
  <c r="V287"/>
  <c r="V324"/>
  <c r="H681"/>
  <c r="H702" s="1"/>
  <c r="H709" s="1"/>
  <c r="G797"/>
  <c r="G783"/>
  <c r="G790"/>
  <c r="F265"/>
  <c r="AH280"/>
  <c r="G776"/>
  <c r="AB280"/>
  <c r="E323"/>
  <c r="E324"/>
  <c r="E327"/>
  <c r="F357"/>
  <c r="G741"/>
  <c r="AD259"/>
  <c r="AN1115"/>
  <c r="M323"/>
  <c r="AH1118"/>
  <c r="AP259"/>
  <c r="AQ287"/>
  <c r="AH261"/>
  <c r="AN261"/>
  <c r="F324"/>
  <c r="H676"/>
  <c r="K678"/>
  <c r="K699" s="1"/>
  <c r="K706" s="1"/>
  <c r="K680"/>
  <c r="N680"/>
  <c r="N701" s="1"/>
  <c r="N708" s="1"/>
  <c r="Q676"/>
  <c r="Q680"/>
  <c r="Q701" s="1"/>
  <c r="Q708" s="1"/>
  <c r="T676"/>
  <c r="T680"/>
  <c r="T701" s="1"/>
  <c r="T708" s="1"/>
  <c r="W676"/>
  <c r="Z678"/>
  <c r="Z699" s="1"/>
  <c r="Z706" s="1"/>
  <c r="Z680"/>
  <c r="Z701" s="1"/>
  <c r="Z708" s="1"/>
  <c r="AC676"/>
  <c r="AC678"/>
  <c r="AC680"/>
  <c r="AC701" s="1"/>
  <c r="AC708" s="1"/>
  <c r="AF676"/>
  <c r="AF678"/>
  <c r="AF699" s="1"/>
  <c r="AF706" s="1"/>
  <c r="AF680"/>
  <c r="AF701" s="1"/>
  <c r="AF708" s="1"/>
  <c r="AJ677"/>
  <c r="AM677"/>
  <c r="AO677"/>
  <c r="AO698" s="1"/>
  <c r="AO705" s="1"/>
  <c r="AO679"/>
  <c r="AO700" s="1"/>
  <c r="AO707" s="1"/>
  <c r="AO681"/>
  <c r="AO702" s="1"/>
  <c r="AO709" s="1"/>
  <c r="G748"/>
  <c r="AQ1115"/>
  <c r="Y1114"/>
  <c r="Y1113"/>
  <c r="M1114"/>
  <c r="AG677"/>
  <c r="AL677"/>
  <c r="AL698" s="1"/>
  <c r="AL705" s="1"/>
  <c r="AL679"/>
  <c r="AL700" s="1"/>
  <c r="AL707" s="1"/>
  <c r="AL681"/>
  <c r="AL702" s="1"/>
  <c r="AL709" s="1"/>
  <c r="S1117"/>
  <c r="G762"/>
  <c r="AF322"/>
  <c r="Y273"/>
  <c r="Y266"/>
  <c r="Y301"/>
  <c r="AK301"/>
  <c r="J308"/>
  <c r="M308"/>
  <c r="V308"/>
  <c r="AH308"/>
  <c r="G310"/>
  <c r="AB315"/>
  <c r="M329"/>
  <c r="AK329"/>
  <c r="G331"/>
  <c r="AB336"/>
  <c r="AH336"/>
  <c r="G341"/>
  <c r="AB343"/>
  <c r="AH343"/>
  <c r="G359"/>
  <c r="V1113"/>
  <c r="V343"/>
  <c r="V336"/>
  <c r="V315"/>
  <c r="V301"/>
  <c r="G269"/>
  <c r="U259"/>
  <c r="G755"/>
  <c r="G339"/>
  <c r="S287"/>
  <c r="S261"/>
  <c r="G272"/>
  <c r="G279"/>
  <c r="G285"/>
  <c r="G288"/>
  <c r="G291"/>
  <c r="G302"/>
  <c r="G307"/>
  <c r="G309"/>
  <c r="G313"/>
  <c r="G316"/>
  <c r="V329"/>
  <c r="AH329"/>
  <c r="G330"/>
  <c r="G334"/>
  <c r="G337"/>
  <c r="G344"/>
  <c r="G348"/>
  <c r="J357"/>
  <c r="M357"/>
  <c r="V357"/>
  <c r="AH357"/>
  <c r="AK357"/>
  <c r="M684"/>
  <c r="S684"/>
  <c r="V684"/>
  <c r="AH266"/>
  <c r="G267"/>
  <c r="G270"/>
  <c r="G271"/>
  <c r="AE273"/>
  <c r="G274"/>
  <c r="G277"/>
  <c r="G278"/>
  <c r="S280"/>
  <c r="Y280"/>
  <c r="AE280"/>
  <c r="G281"/>
  <c r="G284"/>
  <c r="AK287"/>
  <c r="G292"/>
  <c r="G293"/>
  <c r="J263"/>
  <c r="M260"/>
  <c r="M263"/>
  <c r="M264"/>
  <c r="P260"/>
  <c r="P264"/>
  <c r="S260"/>
  <c r="S263"/>
  <c r="R259"/>
  <c r="S265"/>
  <c r="V260"/>
  <c r="V263"/>
  <c r="V264"/>
  <c r="Y260"/>
  <c r="Y261"/>
  <c r="Y263"/>
  <c r="Y264"/>
  <c r="Y265"/>
  <c r="AB260"/>
  <c r="AB261"/>
  <c r="AB263"/>
  <c r="AA259"/>
  <c r="AB265"/>
  <c r="AE260"/>
  <c r="AE263"/>
  <c r="AE264"/>
  <c r="AE265"/>
  <c r="AH260"/>
  <c r="AH263"/>
  <c r="AH264"/>
  <c r="AH265"/>
  <c r="AK260"/>
  <c r="AI259"/>
  <c r="AK263"/>
  <c r="AK264"/>
  <c r="AN260"/>
  <c r="AN263"/>
  <c r="AM259"/>
  <c r="AQ260"/>
  <c r="AQ263"/>
  <c r="AQ264"/>
  <c r="J296"/>
  <c r="P295"/>
  <c r="P298"/>
  <c r="S295"/>
  <c r="Y299"/>
  <c r="AE295"/>
  <c r="AE299"/>
  <c r="AH295"/>
  <c r="AN300"/>
  <c r="M301"/>
  <c r="G305"/>
  <c r="G306"/>
  <c r="P308"/>
  <c r="AE308"/>
  <c r="AN308"/>
  <c r="E308"/>
  <c r="F308"/>
  <c r="G312"/>
  <c r="G314"/>
  <c r="J315"/>
  <c r="M315"/>
  <c r="S315"/>
  <c r="AK315"/>
  <c r="G317"/>
  <c r="F315"/>
  <c r="G319"/>
  <c r="G320"/>
  <c r="G321"/>
  <c r="J329"/>
  <c r="Y329"/>
  <c r="AB329"/>
  <c r="AQ329"/>
  <c r="F329"/>
  <c r="G333"/>
  <c r="G335"/>
  <c r="M336"/>
  <c r="P336"/>
  <c r="S336"/>
  <c r="Y336"/>
  <c r="AN336"/>
  <c r="G338"/>
  <c r="F336"/>
  <c r="G340"/>
  <c r="G342"/>
  <c r="J343"/>
  <c r="S343"/>
  <c r="Y343"/>
  <c r="G345"/>
  <c r="E343"/>
  <c r="F343"/>
  <c r="G347"/>
  <c r="G349"/>
  <c r="J323"/>
  <c r="F323"/>
  <c r="S323"/>
  <c r="V323"/>
  <c r="Y323"/>
  <c r="AB323"/>
  <c r="AE323"/>
  <c r="AH323"/>
  <c r="AK323"/>
  <c r="AN323"/>
  <c r="AQ323"/>
  <c r="P324"/>
  <c r="S324"/>
  <c r="Y324"/>
  <c r="AB324"/>
  <c r="AE324"/>
  <c r="AH324"/>
  <c r="AJ322"/>
  <c r="AN324"/>
  <c r="AQ324"/>
  <c r="I322"/>
  <c r="Q322"/>
  <c r="U322"/>
  <c r="AC322"/>
  <c r="AE322" s="1"/>
  <c r="AG322"/>
  <c r="AO322"/>
  <c r="J326"/>
  <c r="M326"/>
  <c r="P326"/>
  <c r="F326"/>
  <c r="V326"/>
  <c r="Y326"/>
  <c r="E326"/>
  <c r="AB326"/>
  <c r="AE326"/>
  <c r="AH326"/>
  <c r="AK326"/>
  <c r="AN326"/>
  <c r="AQ326"/>
  <c r="J327"/>
  <c r="M327"/>
  <c r="P327"/>
  <c r="S327"/>
  <c r="V327"/>
  <c r="Y327"/>
  <c r="F327"/>
  <c r="AE327"/>
  <c r="AH327"/>
  <c r="AK327"/>
  <c r="AN327"/>
  <c r="AQ327"/>
  <c r="J328"/>
  <c r="M328"/>
  <c r="P328"/>
  <c r="S328"/>
  <c r="E328"/>
  <c r="V328"/>
  <c r="Y328"/>
  <c r="AB328"/>
  <c r="AE328"/>
  <c r="AH328"/>
  <c r="AK328"/>
  <c r="AN328"/>
  <c r="AQ328"/>
  <c r="P357"/>
  <c r="S357"/>
  <c r="Y357"/>
  <c r="AB357"/>
  <c r="AE357"/>
  <c r="AN357"/>
  <c r="AQ357"/>
  <c r="G358"/>
  <c r="E357"/>
  <c r="G360"/>
  <c r="G361"/>
  <c r="G362"/>
  <c r="G363"/>
  <c r="G690"/>
  <c r="G695"/>
  <c r="J691"/>
  <c r="J692"/>
  <c r="J694"/>
  <c r="J695"/>
  <c r="M691"/>
  <c r="M692"/>
  <c r="M693"/>
  <c r="M694"/>
  <c r="M695"/>
  <c r="P691"/>
  <c r="P692"/>
  <c r="P694"/>
  <c r="P695"/>
  <c r="S691"/>
  <c r="S692"/>
  <c r="S694"/>
  <c r="S695"/>
  <c r="V691"/>
  <c r="V692"/>
  <c r="V694"/>
  <c r="Y690"/>
  <c r="Y691"/>
  <c r="Y692"/>
  <c r="Y695"/>
  <c r="AB691"/>
  <c r="AB692"/>
  <c r="AB693"/>
  <c r="AB694"/>
  <c r="AB695"/>
  <c r="AE691"/>
  <c r="AE692"/>
  <c r="AH692"/>
  <c r="AH694"/>
  <c r="AH695"/>
  <c r="AK691"/>
  <c r="AK692"/>
  <c r="AK695"/>
  <c r="AN691"/>
  <c r="AN692"/>
  <c r="AN693"/>
  <c r="AN694"/>
  <c r="AN695"/>
  <c r="AQ692"/>
  <c r="AQ694"/>
  <c r="AQ695"/>
  <c r="AP1118"/>
  <c r="AQ1118" s="1"/>
  <c r="AP1117"/>
  <c r="AQ1117" s="1"/>
  <c r="AP1116"/>
  <c r="AQ1116" s="1"/>
  <c r="AM1118"/>
  <c r="AN1118" s="1"/>
  <c r="AM1117"/>
  <c r="AN1117" s="1"/>
  <c r="AM1116"/>
  <c r="AN1116" s="1"/>
  <c r="AN1113"/>
  <c r="AJ1118"/>
  <c r="AK1118" s="1"/>
  <c r="AJ1117"/>
  <c r="AK1117" s="1"/>
  <c r="AK1116"/>
  <c r="AJ1115"/>
  <c r="AK1115" s="1"/>
  <c r="AJ1114"/>
  <c r="AK1114" s="1"/>
  <c r="AJ1113"/>
  <c r="AG1117"/>
  <c r="AH1117" s="1"/>
  <c r="AG1116"/>
  <c r="AH1116" s="1"/>
  <c r="AG1115"/>
  <c r="AH1115" s="1"/>
  <c r="AH1113"/>
  <c r="AD1117"/>
  <c r="AE1117" s="1"/>
  <c r="AD1116"/>
  <c r="AE1116" s="1"/>
  <c r="AD1115"/>
  <c r="AE1115" s="1"/>
  <c r="AC1114"/>
  <c r="AE1114" s="1"/>
  <c r="AE1113"/>
  <c r="AA1118"/>
  <c r="AB1118" s="1"/>
  <c r="AA1117"/>
  <c r="AB1117" s="1"/>
  <c r="AA1116"/>
  <c r="AA1115"/>
  <c r="AB1115" s="1"/>
  <c r="AA1114"/>
  <c r="AB1114" s="1"/>
  <c r="AB1113"/>
  <c r="X1118"/>
  <c r="Y1118" s="1"/>
  <c r="X1116"/>
  <c r="U1118"/>
  <c r="V1118" s="1"/>
  <c r="U1117"/>
  <c r="V1117" s="1"/>
  <c r="U1116"/>
  <c r="V1116" s="1"/>
  <c r="V1115"/>
  <c r="R1118"/>
  <c r="S1118" s="1"/>
  <c r="R1116"/>
  <c r="S1116" s="1"/>
  <c r="S1115"/>
  <c r="Q1113"/>
  <c r="Q1112" s="1"/>
  <c r="O1118"/>
  <c r="P1118" s="1"/>
  <c r="O1116"/>
  <c r="P1116" s="1"/>
  <c r="O1115"/>
  <c r="P1115" s="1"/>
  <c r="O1114"/>
  <c r="P1114" s="1"/>
  <c r="N1113"/>
  <c r="N1112" s="1"/>
  <c r="L1118"/>
  <c r="M1118" s="1"/>
  <c r="L1117"/>
  <c r="M1117" s="1"/>
  <c r="L1116"/>
  <c r="M1116" s="1"/>
  <c r="L1115"/>
  <c r="L1113"/>
  <c r="J1114"/>
  <c r="J1115"/>
  <c r="J1116"/>
  <c r="I1117"/>
  <c r="I1112" s="1"/>
  <c r="J1118"/>
  <c r="J1113"/>
  <c r="H679"/>
  <c r="H700" s="1"/>
  <c r="H707" s="1"/>
  <c r="I676"/>
  <c r="H677"/>
  <c r="H678"/>
  <c r="H699" s="1"/>
  <c r="H706" s="1"/>
  <c r="L678"/>
  <c r="O678"/>
  <c r="Q678"/>
  <c r="Q699" s="1"/>
  <c r="Q706" s="1"/>
  <c r="W678"/>
  <c r="W699" s="1"/>
  <c r="W706" s="1"/>
  <c r="K676"/>
  <c r="L679"/>
  <c r="L681"/>
  <c r="N676"/>
  <c r="O676"/>
  <c r="O677"/>
  <c r="O679"/>
  <c r="O680"/>
  <c r="O681"/>
  <c r="R678"/>
  <c r="R680"/>
  <c r="R681"/>
  <c r="U679"/>
  <c r="U680"/>
  <c r="U681"/>
  <c r="W677"/>
  <c r="W698" s="1"/>
  <c r="W705" s="1"/>
  <c r="X677"/>
  <c r="X679"/>
  <c r="W680"/>
  <c r="W701" s="1"/>
  <c r="W708" s="1"/>
  <c r="X681"/>
  <c r="Z676"/>
  <c r="AA676"/>
  <c r="AA677"/>
  <c r="AA679"/>
  <c r="AA680"/>
  <c r="AA681"/>
  <c r="AD676"/>
  <c r="AC677"/>
  <c r="AC698" s="1"/>
  <c r="AC705" s="1"/>
  <c r="AD677"/>
  <c r="AD680"/>
  <c r="AD681"/>
  <c r="AG678"/>
  <c r="AF679"/>
  <c r="AF700" s="1"/>
  <c r="AF707" s="1"/>
  <c r="AG679"/>
  <c r="AG680"/>
  <c r="AG681"/>
  <c r="AJ678"/>
  <c r="AJ679"/>
  <c r="AJ680"/>
  <c r="AJ681"/>
  <c r="AM678"/>
  <c r="AM699" s="1"/>
  <c r="AM706" s="1"/>
  <c r="AM679"/>
  <c r="AM680"/>
  <c r="AM681"/>
  <c r="AP678"/>
  <c r="AP699" s="1"/>
  <c r="AP706" s="1"/>
  <c r="AP679"/>
  <c r="AP680"/>
  <c r="AP701" s="1"/>
  <c r="AP708" s="1"/>
  <c r="AP681"/>
  <c r="G694"/>
  <c r="G693"/>
  <c r="G691"/>
  <c r="J690"/>
  <c r="M690"/>
  <c r="P690"/>
  <c r="S690"/>
  <c r="V690"/>
  <c r="V695"/>
  <c r="Y693"/>
  <c r="Y694"/>
  <c r="AB690"/>
  <c r="AE690"/>
  <c r="AE694"/>
  <c r="AE695"/>
  <c r="AH690"/>
  <c r="AH691"/>
  <c r="AK690"/>
  <c r="AK694"/>
  <c r="AN690"/>
  <c r="AQ690"/>
  <c r="AQ691"/>
  <c r="G769"/>
  <c r="AQ1113"/>
  <c r="E1115"/>
  <c r="N678"/>
  <c r="N699" s="1"/>
  <c r="N706" s="1"/>
  <c r="T678"/>
  <c r="T699" s="1"/>
  <c r="T706" s="1"/>
  <c r="G303"/>
  <c r="F287"/>
  <c r="P265"/>
  <c r="G282"/>
  <c r="AQ262"/>
  <c r="O259"/>
  <c r="AQ261"/>
  <c r="L322"/>
  <c r="M261"/>
  <c r="J336"/>
  <c r="J262"/>
  <c r="G283"/>
  <c r="I259"/>
  <c r="AQ693"/>
  <c r="AK693"/>
  <c r="AH693"/>
  <c r="AE693"/>
  <c r="V693"/>
  <c r="S693"/>
  <c r="P693"/>
  <c r="J693"/>
  <c r="I679"/>
  <c r="AQ343"/>
  <c r="AN343"/>
  <c r="AL322"/>
  <c r="AK343"/>
  <c r="AE343"/>
  <c r="P343"/>
  <c r="G346"/>
  <c r="M343"/>
  <c r="AQ336"/>
  <c r="AQ325"/>
  <c r="AK336"/>
  <c r="AE336"/>
  <c r="M325"/>
  <c r="E336"/>
  <c r="AN329"/>
  <c r="AN325"/>
  <c r="AK325"/>
  <c r="AI322"/>
  <c r="AE329"/>
  <c r="AE325"/>
  <c r="Z322"/>
  <c r="AB325"/>
  <c r="W322"/>
  <c r="Y325"/>
  <c r="S329"/>
  <c r="S325"/>
  <c r="N322"/>
  <c r="P325"/>
  <c r="P329"/>
  <c r="G332"/>
  <c r="AQ315"/>
  <c r="AN315"/>
  <c r="AH315"/>
  <c r="AE315"/>
  <c r="Y315"/>
  <c r="P315"/>
  <c r="E315"/>
  <c r="G318"/>
  <c r="AQ308"/>
  <c r="AK308"/>
  <c r="AB308"/>
  <c r="Y308"/>
  <c r="S308"/>
  <c r="G311"/>
  <c r="S301"/>
  <c r="P301"/>
  <c r="G304"/>
  <c r="AQ301"/>
  <c r="AN296"/>
  <c r="AN301"/>
  <c r="AH301"/>
  <c r="AE301"/>
  <c r="AB301"/>
  <c r="J301"/>
  <c r="E301"/>
  <c r="O322"/>
  <c r="AM322"/>
  <c r="P323"/>
  <c r="J325"/>
  <c r="AH325"/>
  <c r="S326"/>
  <c r="AB327"/>
  <c r="H322"/>
  <c r="X322"/>
  <c r="J324"/>
  <c r="F328"/>
  <c r="AP322"/>
  <c r="K322"/>
  <c r="AA322"/>
  <c r="M324"/>
  <c r="AK324"/>
  <c r="F325"/>
  <c r="V325"/>
  <c r="T322"/>
  <c r="R322"/>
  <c r="E329"/>
  <c r="V295"/>
  <c r="Q294"/>
  <c r="V296"/>
  <c r="AQ297"/>
  <c r="Y295"/>
  <c r="S297"/>
  <c r="P296"/>
  <c r="M296"/>
  <c r="AI294"/>
  <c r="AQ296"/>
  <c r="AB296"/>
  <c r="S296"/>
  <c r="Y300"/>
  <c r="AQ295"/>
  <c r="AE300"/>
  <c r="AK295"/>
  <c r="AN297"/>
  <c r="M299"/>
  <c r="P300"/>
  <c r="Y297"/>
  <c r="AB295"/>
  <c r="AB299"/>
  <c r="AH298"/>
  <c r="AP294"/>
  <c r="V300"/>
  <c r="AK296"/>
  <c r="AO294"/>
  <c r="E295"/>
  <c r="N294"/>
  <c r="AE298"/>
  <c r="AK297"/>
  <c r="AN295"/>
  <c r="AN299"/>
  <c r="J298"/>
  <c r="AD294"/>
  <c r="AH296"/>
  <c r="T294"/>
  <c r="AF294"/>
  <c r="K294"/>
  <c r="AG294"/>
  <c r="F301"/>
  <c r="M295"/>
  <c r="O294"/>
  <c r="S300"/>
  <c r="W294"/>
  <c r="X294"/>
  <c r="AK300"/>
  <c r="V297"/>
  <c r="AE296"/>
  <c r="AH300"/>
  <c r="AL294"/>
  <c r="AM294"/>
  <c r="AQ298"/>
  <c r="J297"/>
  <c r="M297"/>
  <c r="P297"/>
  <c r="S298"/>
  <c r="Y296"/>
  <c r="AB297"/>
  <c r="AK298"/>
  <c r="M300"/>
  <c r="AB300"/>
  <c r="AH297"/>
  <c r="U294"/>
  <c r="AC294"/>
  <c r="AQ300"/>
  <c r="V298"/>
  <c r="AE297"/>
  <c r="L294"/>
  <c r="R294"/>
  <c r="Z294"/>
  <c r="AA294"/>
  <c r="AJ294"/>
  <c r="AQ299"/>
  <c r="AN298"/>
  <c r="AK299"/>
  <c r="AH299"/>
  <c r="E298"/>
  <c r="AB298"/>
  <c r="E296"/>
  <c r="Y298"/>
  <c r="F296"/>
  <c r="F295"/>
  <c r="V299"/>
  <c r="E297"/>
  <c r="S299"/>
  <c r="F300"/>
  <c r="E300"/>
  <c r="F299"/>
  <c r="P299"/>
  <c r="M298"/>
  <c r="F298"/>
  <c r="E299"/>
  <c r="I294"/>
  <c r="H294"/>
  <c r="J300"/>
  <c r="J299"/>
  <c r="J295"/>
  <c r="F297"/>
  <c r="AE287"/>
  <c r="AC259"/>
  <c r="G290"/>
  <c r="J287"/>
  <c r="AN287"/>
  <c r="AH287"/>
  <c r="AB287"/>
  <c r="Y287"/>
  <c r="P287"/>
  <c r="M287"/>
  <c r="G289"/>
  <c r="E287"/>
  <c r="AQ265"/>
  <c r="AN265"/>
  <c r="AK265"/>
  <c r="V265"/>
  <c r="M265"/>
  <c r="G286"/>
  <c r="J265"/>
  <c r="AQ280"/>
  <c r="AN262"/>
  <c r="AL259"/>
  <c r="AN280"/>
  <c r="AK280"/>
  <c r="AF259"/>
  <c r="V280"/>
  <c r="P280"/>
  <c r="M280"/>
  <c r="E280"/>
  <c r="AO259"/>
  <c r="AN273"/>
  <c r="AK262"/>
  <c r="AH262"/>
  <c r="AB273"/>
  <c r="AB262"/>
  <c r="V273"/>
  <c r="S273"/>
  <c r="M262"/>
  <c r="J273"/>
  <c r="G276"/>
  <c r="AQ273"/>
  <c r="AK273"/>
  <c r="AH273"/>
  <c r="AE261"/>
  <c r="Q259"/>
  <c r="P273"/>
  <c r="E273"/>
  <c r="M273"/>
  <c r="G275"/>
  <c r="AE262"/>
  <c r="Z259"/>
  <c r="W259"/>
  <c r="Y262"/>
  <c r="V262"/>
  <c r="S262"/>
  <c r="P262"/>
  <c r="K259"/>
  <c r="AQ266"/>
  <c r="AN266"/>
  <c r="AK261"/>
  <c r="AK266"/>
  <c r="AE266"/>
  <c r="AB266"/>
  <c r="V261"/>
  <c r="V266"/>
  <c r="T259"/>
  <c r="S266"/>
  <c r="P266"/>
  <c r="P261"/>
  <c r="M266"/>
  <c r="G268"/>
  <c r="J266"/>
  <c r="E266"/>
  <c r="H259"/>
  <c r="AN264"/>
  <c r="AJ259"/>
  <c r="AG259"/>
  <c r="F262"/>
  <c r="AB264"/>
  <c r="X259"/>
  <c r="F261"/>
  <c r="E265"/>
  <c r="E261"/>
  <c r="E264"/>
  <c r="S264"/>
  <c r="P263"/>
  <c r="E262"/>
  <c r="N259"/>
  <c r="E263"/>
  <c r="L259"/>
  <c r="F264"/>
  <c r="F260"/>
  <c r="F263"/>
  <c r="J261"/>
  <c r="J264"/>
  <c r="E260"/>
  <c r="J260"/>
  <c r="F280"/>
  <c r="F273"/>
  <c r="F266"/>
  <c r="AP230"/>
  <c r="AO230"/>
  <c r="AP229"/>
  <c r="AO229"/>
  <c r="AP228"/>
  <c r="AO228"/>
  <c r="AP227"/>
  <c r="AO227"/>
  <c r="AP226"/>
  <c r="AO226"/>
  <c r="AP225"/>
  <c r="AO225"/>
  <c r="AM230"/>
  <c r="AL230"/>
  <c r="AM229"/>
  <c r="AL229"/>
  <c r="AM228"/>
  <c r="AL228"/>
  <c r="AM227"/>
  <c r="AL227"/>
  <c r="AM226"/>
  <c r="AL226"/>
  <c r="AM225"/>
  <c r="AL225"/>
  <c r="AJ230"/>
  <c r="AI230"/>
  <c r="AJ229"/>
  <c r="AI229"/>
  <c r="AJ228"/>
  <c r="AI228"/>
  <c r="AJ227"/>
  <c r="AI227"/>
  <c r="AJ226"/>
  <c r="AI226"/>
  <c r="AJ225"/>
  <c r="AI225"/>
  <c r="AG230"/>
  <c r="AF230"/>
  <c r="AG229"/>
  <c r="AF229"/>
  <c r="AG228"/>
  <c r="AF228"/>
  <c r="AG227"/>
  <c r="AF227"/>
  <c r="AG226"/>
  <c r="AF226"/>
  <c r="AG225"/>
  <c r="AF225"/>
  <c r="AD230"/>
  <c r="AC230"/>
  <c r="AD229"/>
  <c r="AC229"/>
  <c r="AD228"/>
  <c r="AC228"/>
  <c r="AD227"/>
  <c r="AC227"/>
  <c r="AD226"/>
  <c r="AC226"/>
  <c r="AD225"/>
  <c r="AC225"/>
  <c r="AA230"/>
  <c r="Z230"/>
  <c r="AA229"/>
  <c r="Z229"/>
  <c r="AA228"/>
  <c r="Z228"/>
  <c r="AA227"/>
  <c r="Z227"/>
  <c r="AA226"/>
  <c r="Z226"/>
  <c r="AA225"/>
  <c r="Z225"/>
  <c r="X230"/>
  <c r="W230"/>
  <c r="X229"/>
  <c r="W229"/>
  <c r="X228"/>
  <c r="W228"/>
  <c r="X227"/>
  <c r="W227"/>
  <c r="X226"/>
  <c r="W226"/>
  <c r="X225"/>
  <c r="W225"/>
  <c r="T230"/>
  <c r="U229"/>
  <c r="T229"/>
  <c r="U228"/>
  <c r="T228"/>
  <c r="T227"/>
  <c r="T226"/>
  <c r="U225"/>
  <c r="T225"/>
  <c r="R230"/>
  <c r="Q230"/>
  <c r="R229"/>
  <c r="Q229"/>
  <c r="R228"/>
  <c r="Q228"/>
  <c r="R227"/>
  <c r="Q227"/>
  <c r="R226"/>
  <c r="Q226"/>
  <c r="R225"/>
  <c r="Q225"/>
  <c r="O230"/>
  <c r="N230"/>
  <c r="O229"/>
  <c r="N229"/>
  <c r="O228"/>
  <c r="N228"/>
  <c r="O227"/>
  <c r="N227"/>
  <c r="O226"/>
  <c r="N226"/>
  <c r="O225"/>
  <c r="N225"/>
  <c r="L230"/>
  <c r="K230"/>
  <c r="L229"/>
  <c r="K229"/>
  <c r="L228"/>
  <c r="K228"/>
  <c r="L227"/>
  <c r="K227"/>
  <c r="L226"/>
  <c r="K226"/>
  <c r="L225"/>
  <c r="K225"/>
  <c r="I227"/>
  <c r="I228"/>
  <c r="I229"/>
  <c r="I230"/>
  <c r="I225"/>
  <c r="H227"/>
  <c r="H38" s="1"/>
  <c r="H228"/>
  <c r="H39" s="1"/>
  <c r="H229"/>
  <c r="H40" s="1"/>
  <c r="H230"/>
  <c r="H225"/>
  <c r="H36" s="1"/>
  <c r="H379" s="1"/>
  <c r="AQ258"/>
  <c r="AN258"/>
  <c r="AK258"/>
  <c r="AH258"/>
  <c r="AE258"/>
  <c r="AB258"/>
  <c r="Y258"/>
  <c r="V258"/>
  <c r="S258"/>
  <c r="P258"/>
  <c r="M258"/>
  <c r="J258"/>
  <c r="F258"/>
  <c r="E258"/>
  <c r="AQ257"/>
  <c r="AN257"/>
  <c r="AK257"/>
  <c r="AH257"/>
  <c r="AE257"/>
  <c r="AB257"/>
  <c r="Y257"/>
  <c r="V257"/>
  <c r="S257"/>
  <c r="P257"/>
  <c r="M257"/>
  <c r="J257"/>
  <c r="F257"/>
  <c r="E257"/>
  <c r="AQ256"/>
  <c r="AN256"/>
  <c r="AK256"/>
  <c r="AH256"/>
  <c r="AE256"/>
  <c r="AB256"/>
  <c r="Y256"/>
  <c r="V256"/>
  <c r="S256"/>
  <c r="P256"/>
  <c r="M256"/>
  <c r="J256"/>
  <c r="F256"/>
  <c r="E256"/>
  <c r="AQ255"/>
  <c r="AN255"/>
  <c r="AK255"/>
  <c r="AH255"/>
  <c r="AE255"/>
  <c r="AB255"/>
  <c r="Y255"/>
  <c r="V255"/>
  <c r="S255"/>
  <c r="P255"/>
  <c r="M255"/>
  <c r="J255"/>
  <c r="F255"/>
  <c r="E255"/>
  <c r="AQ254"/>
  <c r="AN254"/>
  <c r="AK254"/>
  <c r="AH254"/>
  <c r="AE254"/>
  <c r="AB254"/>
  <c r="Y254"/>
  <c r="V254"/>
  <c r="S254"/>
  <c r="P254"/>
  <c r="M254"/>
  <c r="J254"/>
  <c r="F254"/>
  <c r="E254"/>
  <c r="AQ253"/>
  <c r="AN253"/>
  <c r="AK253"/>
  <c r="AH253"/>
  <c r="AE253"/>
  <c r="AB253"/>
  <c r="Y253"/>
  <c r="V253"/>
  <c r="S253"/>
  <c r="P253"/>
  <c r="M253"/>
  <c r="J253"/>
  <c r="F253"/>
  <c r="E253"/>
  <c r="AP252"/>
  <c r="AO252"/>
  <c r="AM252"/>
  <c r="AL252"/>
  <c r="AJ252"/>
  <c r="AI252"/>
  <c r="AG252"/>
  <c r="AF252"/>
  <c r="AD252"/>
  <c r="AC252"/>
  <c r="AA252"/>
  <c r="Z252"/>
  <c r="X252"/>
  <c r="W252"/>
  <c r="U252"/>
  <c r="T252"/>
  <c r="R252"/>
  <c r="Q252"/>
  <c r="O252"/>
  <c r="N252"/>
  <c r="L252"/>
  <c r="K252"/>
  <c r="I252"/>
  <c r="H252"/>
  <c r="AQ251"/>
  <c r="AN251"/>
  <c r="AK251"/>
  <c r="AH251"/>
  <c r="AE251"/>
  <c r="AB251"/>
  <c r="Y251"/>
  <c r="V251"/>
  <c r="S251"/>
  <c r="P251"/>
  <c r="M251"/>
  <c r="J251"/>
  <c r="F251"/>
  <c r="E251"/>
  <c r="AQ250"/>
  <c r="AN250"/>
  <c r="AK250"/>
  <c r="AH250"/>
  <c r="AE250"/>
  <c r="AB250"/>
  <c r="Y250"/>
  <c r="V250"/>
  <c r="S250"/>
  <c r="P250"/>
  <c r="M250"/>
  <c r="J250"/>
  <c r="F250"/>
  <c r="E250"/>
  <c r="AQ249"/>
  <c r="AN249"/>
  <c r="AK249"/>
  <c r="AH249"/>
  <c r="AE249"/>
  <c r="AB249"/>
  <c r="Y249"/>
  <c r="V249"/>
  <c r="S249"/>
  <c r="P249"/>
  <c r="M249"/>
  <c r="J249"/>
  <c r="F249"/>
  <c r="E249"/>
  <c r="AQ248"/>
  <c r="AN248"/>
  <c r="AK248"/>
  <c r="AH248"/>
  <c r="AE248"/>
  <c r="AB248"/>
  <c r="Y248"/>
  <c r="V248"/>
  <c r="S248"/>
  <c r="P248"/>
  <c r="M248"/>
  <c r="J248"/>
  <c r="F248"/>
  <c r="E248"/>
  <c r="AQ247"/>
  <c r="AN247"/>
  <c r="AK247"/>
  <c r="AH247"/>
  <c r="AE247"/>
  <c r="AB247"/>
  <c r="Y247"/>
  <c r="V247"/>
  <c r="S247"/>
  <c r="P247"/>
  <c r="M247"/>
  <c r="J247"/>
  <c r="F247"/>
  <c r="E247"/>
  <c r="AQ246"/>
  <c r="AN246"/>
  <c r="AK246"/>
  <c r="AH246"/>
  <c r="AE246"/>
  <c r="AB246"/>
  <c r="Y246"/>
  <c r="V246"/>
  <c r="S246"/>
  <c r="P246"/>
  <c r="M246"/>
  <c r="J246"/>
  <c r="F246"/>
  <c r="E246"/>
  <c r="AP245"/>
  <c r="AO245"/>
  <c r="AM245"/>
  <c r="AL245"/>
  <c r="AJ245"/>
  <c r="AI245"/>
  <c r="AG245"/>
  <c r="AF245"/>
  <c r="AD245"/>
  <c r="AC245"/>
  <c r="AA245"/>
  <c r="Z245"/>
  <c r="X245"/>
  <c r="W245"/>
  <c r="U245"/>
  <c r="T245"/>
  <c r="R245"/>
  <c r="Q245"/>
  <c r="O245"/>
  <c r="N245"/>
  <c r="L245"/>
  <c r="K245"/>
  <c r="I245"/>
  <c r="H245"/>
  <c r="AQ244"/>
  <c r="AN244"/>
  <c r="AK244"/>
  <c r="AH244"/>
  <c r="AE244"/>
  <c r="AB244"/>
  <c r="Y244"/>
  <c r="V244"/>
  <c r="S244"/>
  <c r="P244"/>
  <c r="M244"/>
  <c r="J244"/>
  <c r="F244"/>
  <c r="E244"/>
  <c r="AQ243"/>
  <c r="AN243"/>
  <c r="AK243"/>
  <c r="AH243"/>
  <c r="AE243"/>
  <c r="AB243"/>
  <c r="Y243"/>
  <c r="V243"/>
  <c r="S243"/>
  <c r="P243"/>
  <c r="M243"/>
  <c r="J243"/>
  <c r="F243"/>
  <c r="E243"/>
  <c r="AQ242"/>
  <c r="AN242"/>
  <c r="AK242"/>
  <c r="AH242"/>
  <c r="AE242"/>
  <c r="AB242"/>
  <c r="Y242"/>
  <c r="V242"/>
  <c r="S242"/>
  <c r="P242"/>
  <c r="M242"/>
  <c r="J242"/>
  <c r="F242"/>
  <c r="E242"/>
  <c r="AQ241"/>
  <c r="AN241"/>
  <c r="AK241"/>
  <c r="AH241"/>
  <c r="AE241"/>
  <c r="AB241"/>
  <c r="Y241"/>
  <c r="V241"/>
  <c r="S241"/>
  <c r="P241"/>
  <c r="M241"/>
  <c r="J241"/>
  <c r="F241"/>
  <c r="E241"/>
  <c r="AQ240"/>
  <c r="AN240"/>
  <c r="AK240"/>
  <c r="AH240"/>
  <c r="AE240"/>
  <c r="AB240"/>
  <c r="Y240"/>
  <c r="V240"/>
  <c r="S240"/>
  <c r="P240"/>
  <c r="M240"/>
  <c r="J240"/>
  <c r="F240"/>
  <c r="E240"/>
  <c r="AQ239"/>
  <c r="AN239"/>
  <c r="AK239"/>
  <c r="AH239"/>
  <c r="AE239"/>
  <c r="AB239"/>
  <c r="Y239"/>
  <c r="V239"/>
  <c r="S239"/>
  <c r="P239"/>
  <c r="M239"/>
  <c r="J239"/>
  <c r="F239"/>
  <c r="E239"/>
  <c r="AP238"/>
  <c r="AO238"/>
  <c r="AM238"/>
  <c r="AL238"/>
  <c r="AJ238"/>
  <c r="AI238"/>
  <c r="AG238"/>
  <c r="AF238"/>
  <c r="AD238"/>
  <c r="AC238"/>
  <c r="AA238"/>
  <c r="Z238"/>
  <c r="X238"/>
  <c r="W238"/>
  <c r="U238"/>
  <c r="T238"/>
  <c r="R238"/>
  <c r="Q238"/>
  <c r="O238"/>
  <c r="N238"/>
  <c r="L238"/>
  <c r="K238"/>
  <c r="I238"/>
  <c r="H238"/>
  <c r="AQ237"/>
  <c r="AN237"/>
  <c r="AK237"/>
  <c r="AH237"/>
  <c r="AE237"/>
  <c r="AB237"/>
  <c r="Y237"/>
  <c r="V237"/>
  <c r="S237"/>
  <c r="P237"/>
  <c r="M237"/>
  <c r="J237"/>
  <c r="F237"/>
  <c r="E237"/>
  <c r="AQ236"/>
  <c r="AN236"/>
  <c r="AK236"/>
  <c r="AH236"/>
  <c r="AE236"/>
  <c r="AB236"/>
  <c r="Y236"/>
  <c r="V236"/>
  <c r="S236"/>
  <c r="P236"/>
  <c r="M236"/>
  <c r="J236"/>
  <c r="F236"/>
  <c r="E236"/>
  <c r="AQ235"/>
  <c r="AN235"/>
  <c r="AK235"/>
  <c r="AH235"/>
  <c r="AE235"/>
  <c r="AB235"/>
  <c r="Y235"/>
  <c r="V235"/>
  <c r="S235"/>
  <c r="P235"/>
  <c r="M235"/>
  <c r="J235"/>
  <c r="F235"/>
  <c r="E235"/>
  <c r="AQ234"/>
  <c r="AN234"/>
  <c r="AK234"/>
  <c r="AH234"/>
  <c r="AE234"/>
  <c r="AB234"/>
  <c r="Y234"/>
  <c r="V234"/>
  <c r="S234"/>
  <c r="P234"/>
  <c r="M234"/>
  <c r="J234"/>
  <c r="F234"/>
  <c r="E234"/>
  <c r="AQ233"/>
  <c r="AN233"/>
  <c r="AK233"/>
  <c r="AH233"/>
  <c r="AE233"/>
  <c r="AB233"/>
  <c r="Y233"/>
  <c r="V233"/>
  <c r="S233"/>
  <c r="P233"/>
  <c r="M233"/>
  <c r="J233"/>
  <c r="F233"/>
  <c r="E233"/>
  <c r="AQ232"/>
  <c r="AN232"/>
  <c r="AK232"/>
  <c r="AH232"/>
  <c r="AE232"/>
  <c r="AB232"/>
  <c r="Y232"/>
  <c r="V232"/>
  <c r="S232"/>
  <c r="P232"/>
  <c r="M232"/>
  <c r="J232"/>
  <c r="F232"/>
  <c r="E232"/>
  <c r="AP231"/>
  <c r="AO231"/>
  <c r="AM231"/>
  <c r="AL231"/>
  <c r="AJ231"/>
  <c r="AI231"/>
  <c r="AG231"/>
  <c r="AF231"/>
  <c r="AD231"/>
  <c r="AC231"/>
  <c r="AA231"/>
  <c r="Z231"/>
  <c r="X231"/>
  <c r="W231"/>
  <c r="U231"/>
  <c r="T231"/>
  <c r="R231"/>
  <c r="Q231"/>
  <c r="O231"/>
  <c r="N231"/>
  <c r="L231"/>
  <c r="K231"/>
  <c r="I231"/>
  <c r="H231"/>
  <c r="AQ216"/>
  <c r="AN216"/>
  <c r="AK216"/>
  <c r="AH216"/>
  <c r="AE216"/>
  <c r="AB216"/>
  <c r="Y216"/>
  <c r="V216"/>
  <c r="S216"/>
  <c r="P216"/>
  <c r="M216"/>
  <c r="J216"/>
  <c r="F216"/>
  <c r="E216"/>
  <c r="AQ215"/>
  <c r="AN215"/>
  <c r="AK215"/>
  <c r="AH215"/>
  <c r="AE215"/>
  <c r="AB215"/>
  <c r="Y215"/>
  <c r="V215"/>
  <c r="S215"/>
  <c r="P215"/>
  <c r="M215"/>
  <c r="J215"/>
  <c r="F215"/>
  <c r="E215"/>
  <c r="AQ214"/>
  <c r="AN214"/>
  <c r="AK214"/>
  <c r="AH214"/>
  <c r="AE214"/>
  <c r="AB214"/>
  <c r="Y214"/>
  <c r="V214"/>
  <c r="S214"/>
  <c r="P214"/>
  <c r="M214"/>
  <c r="J214"/>
  <c r="F214"/>
  <c r="E214"/>
  <c r="AQ213"/>
  <c r="AN213"/>
  <c r="AK213"/>
  <c r="AH213"/>
  <c r="AE213"/>
  <c r="AB213"/>
  <c r="Y213"/>
  <c r="V213"/>
  <c r="S213"/>
  <c r="P213"/>
  <c r="M213"/>
  <c r="J213"/>
  <c r="F213"/>
  <c r="E213"/>
  <c r="AQ212"/>
  <c r="AN212"/>
  <c r="AK212"/>
  <c r="AH212"/>
  <c r="AE212"/>
  <c r="AB212"/>
  <c r="Y212"/>
  <c r="V212"/>
  <c r="S212"/>
  <c r="P212"/>
  <c r="M212"/>
  <c r="J212"/>
  <c r="F212"/>
  <c r="E212"/>
  <c r="AQ211"/>
  <c r="AN211"/>
  <c r="AK211"/>
  <c r="AH211"/>
  <c r="AE211"/>
  <c r="AB211"/>
  <c r="Y211"/>
  <c r="V211"/>
  <c r="S211"/>
  <c r="P211"/>
  <c r="M211"/>
  <c r="J211"/>
  <c r="F211"/>
  <c r="E211"/>
  <c r="AP210"/>
  <c r="AO210"/>
  <c r="AM210"/>
  <c r="AL210"/>
  <c r="AJ210"/>
  <c r="AI210"/>
  <c r="AG210"/>
  <c r="AF210"/>
  <c r="AD210"/>
  <c r="AC210"/>
  <c r="AA210"/>
  <c r="Z210"/>
  <c r="X210"/>
  <c r="W210"/>
  <c r="U210"/>
  <c r="T210"/>
  <c r="R210"/>
  <c r="Q210"/>
  <c r="O210"/>
  <c r="N210"/>
  <c r="L210"/>
  <c r="K210"/>
  <c r="I210"/>
  <c r="H210"/>
  <c r="AQ209"/>
  <c r="AN209"/>
  <c r="AK209"/>
  <c r="AH209"/>
  <c r="AE209"/>
  <c r="AB209"/>
  <c r="Y209"/>
  <c r="V209"/>
  <c r="S209"/>
  <c r="P209"/>
  <c r="M209"/>
  <c r="J209"/>
  <c r="F209"/>
  <c r="E209"/>
  <c r="AQ208"/>
  <c r="AN208"/>
  <c r="AK208"/>
  <c r="AH208"/>
  <c r="AE208"/>
  <c r="AB208"/>
  <c r="Y208"/>
  <c r="V208"/>
  <c r="S208"/>
  <c r="P208"/>
  <c r="M208"/>
  <c r="J208"/>
  <c r="F208"/>
  <c r="E208"/>
  <c r="AQ207"/>
  <c r="AN207"/>
  <c r="AK207"/>
  <c r="AH207"/>
  <c r="AE207"/>
  <c r="AB207"/>
  <c r="Y207"/>
  <c r="V207"/>
  <c r="S207"/>
  <c r="P207"/>
  <c r="M207"/>
  <c r="J207"/>
  <c r="F207"/>
  <c r="E207"/>
  <c r="AQ206"/>
  <c r="AN206"/>
  <c r="AK206"/>
  <c r="AH206"/>
  <c r="AE206"/>
  <c r="AB206"/>
  <c r="Y206"/>
  <c r="V206"/>
  <c r="S206"/>
  <c r="P206"/>
  <c r="M206"/>
  <c r="J206"/>
  <c r="F206"/>
  <c r="E206"/>
  <c r="AQ205"/>
  <c r="AN205"/>
  <c r="AK205"/>
  <c r="AH205"/>
  <c r="AE205"/>
  <c r="AB205"/>
  <c r="Y205"/>
  <c r="V205"/>
  <c r="S205"/>
  <c r="P205"/>
  <c r="M205"/>
  <c r="J205"/>
  <c r="F205"/>
  <c r="E205"/>
  <c r="AQ204"/>
  <c r="AN204"/>
  <c r="AK204"/>
  <c r="AH204"/>
  <c r="AE204"/>
  <c r="AB204"/>
  <c r="Y204"/>
  <c r="V204"/>
  <c r="S204"/>
  <c r="P204"/>
  <c r="M204"/>
  <c r="J204"/>
  <c r="F204"/>
  <c r="E204"/>
  <c r="AP203"/>
  <c r="AO203"/>
  <c r="AM203"/>
  <c r="AL203"/>
  <c r="AJ203"/>
  <c r="AI203"/>
  <c r="AG203"/>
  <c r="AF203"/>
  <c r="AD203"/>
  <c r="AC203"/>
  <c r="AA203"/>
  <c r="Z203"/>
  <c r="X203"/>
  <c r="W203"/>
  <c r="U203"/>
  <c r="T203"/>
  <c r="R203"/>
  <c r="Q203"/>
  <c r="O203"/>
  <c r="N203"/>
  <c r="L203"/>
  <c r="K203"/>
  <c r="I203"/>
  <c r="H203"/>
  <c r="AQ202"/>
  <c r="AN202"/>
  <c r="AK202"/>
  <c r="AH202"/>
  <c r="AE202"/>
  <c r="AB202"/>
  <c r="Y202"/>
  <c r="V202"/>
  <c r="S202"/>
  <c r="P202"/>
  <c r="M202"/>
  <c r="J202"/>
  <c r="F202"/>
  <c r="E202"/>
  <c r="AQ201"/>
  <c r="AN201"/>
  <c r="AK201"/>
  <c r="AH201"/>
  <c r="AE201"/>
  <c r="AB201"/>
  <c r="Y201"/>
  <c r="V201"/>
  <c r="S201"/>
  <c r="P201"/>
  <c r="M201"/>
  <c r="J201"/>
  <c r="F201"/>
  <c r="E201"/>
  <c r="AQ200"/>
  <c r="AN200"/>
  <c r="AK200"/>
  <c r="AH200"/>
  <c r="AE200"/>
  <c r="AB200"/>
  <c r="Y200"/>
  <c r="V200"/>
  <c r="S200"/>
  <c r="P200"/>
  <c r="M200"/>
  <c r="J200"/>
  <c r="F200"/>
  <c r="E200"/>
  <c r="AQ199"/>
  <c r="AN199"/>
  <c r="AK199"/>
  <c r="AH199"/>
  <c r="AE199"/>
  <c r="AB199"/>
  <c r="Y199"/>
  <c r="V199"/>
  <c r="S199"/>
  <c r="P199"/>
  <c r="M199"/>
  <c r="J199"/>
  <c r="F199"/>
  <c r="E199"/>
  <c r="AQ198"/>
  <c r="AN198"/>
  <c r="AK198"/>
  <c r="AH198"/>
  <c r="AE198"/>
  <c r="AB198"/>
  <c r="Y198"/>
  <c r="V198"/>
  <c r="S198"/>
  <c r="P198"/>
  <c r="M198"/>
  <c r="J198"/>
  <c r="F198"/>
  <c r="E198"/>
  <c r="AQ197"/>
  <c r="AN197"/>
  <c r="AK197"/>
  <c r="AH197"/>
  <c r="AE197"/>
  <c r="AB197"/>
  <c r="Y197"/>
  <c r="V197"/>
  <c r="S197"/>
  <c r="P197"/>
  <c r="M197"/>
  <c r="J197"/>
  <c r="F197"/>
  <c r="E197"/>
  <c r="AP196"/>
  <c r="AO196"/>
  <c r="AM196"/>
  <c r="AL196"/>
  <c r="AJ196"/>
  <c r="AI196"/>
  <c r="AG196"/>
  <c r="AF196"/>
  <c r="AD196"/>
  <c r="AC196"/>
  <c r="AA196"/>
  <c r="Z196"/>
  <c r="X196"/>
  <c r="W196"/>
  <c r="U196"/>
  <c r="T196"/>
  <c r="R196"/>
  <c r="Q196"/>
  <c r="O196"/>
  <c r="N196"/>
  <c r="L196"/>
  <c r="K196"/>
  <c r="I196"/>
  <c r="H196"/>
  <c r="AQ195"/>
  <c r="AN195"/>
  <c r="AK195"/>
  <c r="AH195"/>
  <c r="AE195"/>
  <c r="AB195"/>
  <c r="Y195"/>
  <c r="V195"/>
  <c r="S195"/>
  <c r="P195"/>
  <c r="M195"/>
  <c r="J195"/>
  <c r="F195"/>
  <c r="E195"/>
  <c r="AQ194"/>
  <c r="AN194"/>
  <c r="AK194"/>
  <c r="AH194"/>
  <c r="AE194"/>
  <c r="AB194"/>
  <c r="Y194"/>
  <c r="V194"/>
  <c r="S194"/>
  <c r="P194"/>
  <c r="M194"/>
  <c r="J194"/>
  <c r="F194"/>
  <c r="E194"/>
  <c r="AQ193"/>
  <c r="AN193"/>
  <c r="AK193"/>
  <c r="AH193"/>
  <c r="AE193"/>
  <c r="AB193"/>
  <c r="Y193"/>
  <c r="V193"/>
  <c r="S193"/>
  <c r="P193"/>
  <c r="M193"/>
  <c r="J193"/>
  <c r="F193"/>
  <c r="E193"/>
  <c r="AQ192"/>
  <c r="AN192"/>
  <c r="AK192"/>
  <c r="AH192"/>
  <c r="AE192"/>
  <c r="AB192"/>
  <c r="Y192"/>
  <c r="V192"/>
  <c r="S192"/>
  <c r="P192"/>
  <c r="M192"/>
  <c r="J192"/>
  <c r="F192"/>
  <c r="E192"/>
  <c r="AQ191"/>
  <c r="AN191"/>
  <c r="AK191"/>
  <c r="AH191"/>
  <c r="AE191"/>
  <c r="AB191"/>
  <c r="Y191"/>
  <c r="V191"/>
  <c r="S191"/>
  <c r="P191"/>
  <c r="M191"/>
  <c r="J191"/>
  <c r="F191"/>
  <c r="E191"/>
  <c r="AQ190"/>
  <c r="AN190"/>
  <c r="AK190"/>
  <c r="AH190"/>
  <c r="AE190"/>
  <c r="AB190"/>
  <c r="Y190"/>
  <c r="V190"/>
  <c r="S190"/>
  <c r="P190"/>
  <c r="M190"/>
  <c r="J190"/>
  <c r="F190"/>
  <c r="E190"/>
  <c r="AP189"/>
  <c r="AO189"/>
  <c r="AM189"/>
  <c r="AL189"/>
  <c r="AJ189"/>
  <c r="AI189"/>
  <c r="AG189"/>
  <c r="AF189"/>
  <c r="AD189"/>
  <c r="AC189"/>
  <c r="AA189"/>
  <c r="Z189"/>
  <c r="X189"/>
  <c r="W189"/>
  <c r="U189"/>
  <c r="T189"/>
  <c r="R189"/>
  <c r="Q189"/>
  <c r="O189"/>
  <c r="N189"/>
  <c r="L189"/>
  <c r="K189"/>
  <c r="I189"/>
  <c r="H189"/>
  <c r="AQ188"/>
  <c r="AN188"/>
  <c r="AK188"/>
  <c r="AH188"/>
  <c r="AE188"/>
  <c r="AB188"/>
  <c r="Y188"/>
  <c r="V188"/>
  <c r="S188"/>
  <c r="P188"/>
  <c r="M188"/>
  <c r="J188"/>
  <c r="F188"/>
  <c r="E188"/>
  <c r="AQ187"/>
  <c r="AN187"/>
  <c r="AK187"/>
  <c r="AH187"/>
  <c r="AE187"/>
  <c r="AB187"/>
  <c r="Y187"/>
  <c r="V187"/>
  <c r="S187"/>
  <c r="P187"/>
  <c r="M187"/>
  <c r="J187"/>
  <c r="F187"/>
  <c r="E187"/>
  <c r="AQ186"/>
  <c r="AN186"/>
  <c r="AK186"/>
  <c r="AH186"/>
  <c r="AE186"/>
  <c r="AB186"/>
  <c r="Y186"/>
  <c r="V186"/>
  <c r="S186"/>
  <c r="P186"/>
  <c r="M186"/>
  <c r="J186"/>
  <c r="F186"/>
  <c r="E186"/>
  <c r="AQ185"/>
  <c r="AN185"/>
  <c r="AK185"/>
  <c r="AH185"/>
  <c r="AE185"/>
  <c r="AB185"/>
  <c r="Y185"/>
  <c r="V185"/>
  <c r="S185"/>
  <c r="P185"/>
  <c r="M185"/>
  <c r="J185"/>
  <c r="F185"/>
  <c r="E185"/>
  <c r="AQ184"/>
  <c r="AN184"/>
  <c r="AK184"/>
  <c r="AH184"/>
  <c r="AE184"/>
  <c r="AB184"/>
  <c r="Y184"/>
  <c r="V184"/>
  <c r="S184"/>
  <c r="P184"/>
  <c r="M184"/>
  <c r="J184"/>
  <c r="F184"/>
  <c r="E184"/>
  <c r="AQ183"/>
  <c r="AN183"/>
  <c r="AK183"/>
  <c r="AH183"/>
  <c r="AE183"/>
  <c r="AB183"/>
  <c r="Y183"/>
  <c r="V183"/>
  <c r="S183"/>
  <c r="P183"/>
  <c r="M183"/>
  <c r="J183"/>
  <c r="F183"/>
  <c r="E183"/>
  <c r="H660"/>
  <c r="AQ636"/>
  <c r="AN636"/>
  <c r="AK636"/>
  <c r="AH636"/>
  <c r="AE636"/>
  <c r="AB636"/>
  <c r="Y636"/>
  <c r="V636"/>
  <c r="S636"/>
  <c r="P636"/>
  <c r="M636"/>
  <c r="J636"/>
  <c r="F636"/>
  <c r="E636"/>
  <c r="AQ635"/>
  <c r="AN635"/>
  <c r="AK635"/>
  <c r="AH635"/>
  <c r="AE635"/>
  <c r="AB635"/>
  <c r="Y635"/>
  <c r="V635"/>
  <c r="S635"/>
  <c r="P635"/>
  <c r="M635"/>
  <c r="J635"/>
  <c r="F635"/>
  <c r="E635"/>
  <c r="AQ634"/>
  <c r="AN634"/>
  <c r="AK634"/>
  <c r="AH634"/>
  <c r="AE634"/>
  <c r="AB634"/>
  <c r="Y634"/>
  <c r="V634"/>
  <c r="S634"/>
  <c r="P634"/>
  <c r="M634"/>
  <c r="J634"/>
  <c r="F634"/>
  <c r="E634"/>
  <c r="AQ633"/>
  <c r="AN633"/>
  <c r="AK633"/>
  <c r="AH633"/>
  <c r="AE633"/>
  <c r="AB633"/>
  <c r="Y633"/>
  <c r="V633"/>
  <c r="S633"/>
  <c r="P633"/>
  <c r="M633"/>
  <c r="J633"/>
  <c r="F633"/>
  <c r="E633"/>
  <c r="AQ632"/>
  <c r="AN632"/>
  <c r="AK632"/>
  <c r="AH632"/>
  <c r="AE632"/>
  <c r="AB632"/>
  <c r="Y632"/>
  <c r="V632"/>
  <c r="S632"/>
  <c r="P632"/>
  <c r="M632"/>
  <c r="J632"/>
  <c r="F632"/>
  <c r="E632"/>
  <c r="AQ631"/>
  <c r="AN631"/>
  <c r="AK631"/>
  <c r="AH631"/>
  <c r="AE631"/>
  <c r="AB631"/>
  <c r="Y631"/>
  <c r="V631"/>
  <c r="S631"/>
  <c r="P631"/>
  <c r="M631"/>
  <c r="J631"/>
  <c r="F631"/>
  <c r="E631"/>
  <c r="AQ223"/>
  <c r="AN223"/>
  <c r="AK223"/>
  <c r="AH223"/>
  <c r="AE223"/>
  <c r="AB223"/>
  <c r="Y223"/>
  <c r="V223"/>
  <c r="S223"/>
  <c r="P223"/>
  <c r="M223"/>
  <c r="J223"/>
  <c r="F223"/>
  <c r="E223"/>
  <c r="AQ222"/>
  <c r="AN222"/>
  <c r="AK222"/>
  <c r="AH222"/>
  <c r="AE222"/>
  <c r="AB222"/>
  <c r="Y222"/>
  <c r="V222"/>
  <c r="S222"/>
  <c r="P222"/>
  <c r="M222"/>
  <c r="J222"/>
  <c r="F222"/>
  <c r="E222"/>
  <c r="AQ221"/>
  <c r="AN221"/>
  <c r="AK221"/>
  <c r="AH221"/>
  <c r="AE221"/>
  <c r="AB221"/>
  <c r="Y221"/>
  <c r="V221"/>
  <c r="S221"/>
  <c r="P221"/>
  <c r="M221"/>
  <c r="J221"/>
  <c r="F221"/>
  <c r="E221"/>
  <c r="AQ220"/>
  <c r="AN220"/>
  <c r="AK220"/>
  <c r="AH220"/>
  <c r="AE220"/>
  <c r="AB220"/>
  <c r="Y220"/>
  <c r="V220"/>
  <c r="S220"/>
  <c r="P220"/>
  <c r="M220"/>
  <c r="J220"/>
  <c r="F220"/>
  <c r="E220"/>
  <c r="AQ219"/>
  <c r="AN219"/>
  <c r="AK219"/>
  <c r="AH219"/>
  <c r="AE219"/>
  <c r="AB219"/>
  <c r="Y219"/>
  <c r="V219"/>
  <c r="S219"/>
  <c r="P219"/>
  <c r="M219"/>
  <c r="J219"/>
  <c r="F219"/>
  <c r="E219"/>
  <c r="AQ218"/>
  <c r="AN218"/>
  <c r="AK218"/>
  <c r="AH218"/>
  <c r="AE218"/>
  <c r="AB218"/>
  <c r="Y218"/>
  <c r="V218"/>
  <c r="S218"/>
  <c r="P218"/>
  <c r="M218"/>
  <c r="J218"/>
  <c r="F218"/>
  <c r="E218"/>
  <c r="AP217"/>
  <c r="AO217"/>
  <c r="AM217"/>
  <c r="AL217"/>
  <c r="AJ217"/>
  <c r="AI217"/>
  <c r="AG217"/>
  <c r="AF217"/>
  <c r="AD217"/>
  <c r="AC217"/>
  <c r="AA217"/>
  <c r="Z217"/>
  <c r="X217"/>
  <c r="W217"/>
  <c r="U217"/>
  <c r="T217"/>
  <c r="R217"/>
  <c r="Q217"/>
  <c r="O217"/>
  <c r="N217"/>
  <c r="L217"/>
  <c r="K217"/>
  <c r="I217"/>
  <c r="H217"/>
  <c r="AQ559"/>
  <c r="AN559"/>
  <c r="AK559"/>
  <c r="AH559"/>
  <c r="AE559"/>
  <c r="AB559"/>
  <c r="Y559"/>
  <c r="V559"/>
  <c r="S559"/>
  <c r="P559"/>
  <c r="M559"/>
  <c r="J559"/>
  <c r="F559"/>
  <c r="E559"/>
  <c r="AQ558"/>
  <c r="AN558"/>
  <c r="AK558"/>
  <c r="AH558"/>
  <c r="AE558"/>
  <c r="AB558"/>
  <c r="Y558"/>
  <c r="V558"/>
  <c r="S558"/>
  <c r="P558"/>
  <c r="M558"/>
  <c r="J558"/>
  <c r="F558"/>
  <c r="E558"/>
  <c r="AQ557"/>
  <c r="AN557"/>
  <c r="AK557"/>
  <c r="AH557"/>
  <c r="AE557"/>
  <c r="AB557"/>
  <c r="Y557"/>
  <c r="V557"/>
  <c r="S557"/>
  <c r="P557"/>
  <c r="M557"/>
  <c r="J557"/>
  <c r="F557"/>
  <c r="E557"/>
  <c r="AQ556"/>
  <c r="AN556"/>
  <c r="AK556"/>
  <c r="AH556"/>
  <c r="AE556"/>
  <c r="AB556"/>
  <c r="Y556"/>
  <c r="V556"/>
  <c r="S556"/>
  <c r="P556"/>
  <c r="M556"/>
  <c r="J556"/>
  <c r="F556"/>
  <c r="E556"/>
  <c r="AQ555"/>
  <c r="AN555"/>
  <c r="AK555"/>
  <c r="AH555"/>
  <c r="AE555"/>
  <c r="AB555"/>
  <c r="Y555"/>
  <c r="V555"/>
  <c r="S555"/>
  <c r="P555"/>
  <c r="M555"/>
  <c r="J555"/>
  <c r="F555"/>
  <c r="E555"/>
  <c r="AQ554"/>
  <c r="AN554"/>
  <c r="AK554"/>
  <c r="AH554"/>
  <c r="AE554"/>
  <c r="AB554"/>
  <c r="Y554"/>
  <c r="V554"/>
  <c r="S554"/>
  <c r="P554"/>
  <c r="M554"/>
  <c r="J554"/>
  <c r="F554"/>
  <c r="E554"/>
  <c r="AO1111"/>
  <c r="AO1110"/>
  <c r="AO1109"/>
  <c r="AO1108"/>
  <c r="AP1107"/>
  <c r="AO1107"/>
  <c r="AP1106"/>
  <c r="AO1106"/>
  <c r="AM1111"/>
  <c r="AL1110"/>
  <c r="AL1109"/>
  <c r="AL1108"/>
  <c r="AL1106"/>
  <c r="AI1111"/>
  <c r="AI1110"/>
  <c r="AI1109"/>
  <c r="AI1108"/>
  <c r="AI1106"/>
  <c r="AG1111"/>
  <c r="AF1110"/>
  <c r="AF1109"/>
  <c r="AF1108"/>
  <c r="AG1107"/>
  <c r="AF1107"/>
  <c r="AG1106"/>
  <c r="AF1106"/>
  <c r="AC1111"/>
  <c r="AC1110"/>
  <c r="AC1109"/>
  <c r="AD1107"/>
  <c r="AC1107"/>
  <c r="AD1106"/>
  <c r="AC1106"/>
  <c r="AA1111"/>
  <c r="Z1111"/>
  <c r="AA1110"/>
  <c r="Z1110"/>
  <c r="Z1109"/>
  <c r="Z1108"/>
  <c r="Z1107"/>
  <c r="AA1106"/>
  <c r="W1111"/>
  <c r="W1110"/>
  <c r="W1109"/>
  <c r="W1108"/>
  <c r="X1107"/>
  <c r="W1107"/>
  <c r="X1106"/>
  <c r="W1106"/>
  <c r="T1111"/>
  <c r="T1110"/>
  <c r="T1109"/>
  <c r="T1107"/>
  <c r="Q1111"/>
  <c r="Q1110"/>
  <c r="Q1109"/>
  <c r="R1108"/>
  <c r="R1107"/>
  <c r="Q1107"/>
  <c r="R1106"/>
  <c r="Q1106"/>
  <c r="O1111"/>
  <c r="N1111"/>
  <c r="N1110"/>
  <c r="N1109"/>
  <c r="N1106"/>
  <c r="K1111"/>
  <c r="K1110"/>
  <c r="K1109"/>
  <c r="K1108"/>
  <c r="L1107"/>
  <c r="K1106"/>
  <c r="I1108"/>
  <c r="I1109"/>
  <c r="I1110"/>
  <c r="I1111"/>
  <c r="I1106"/>
  <c r="J394"/>
  <c r="H1108"/>
  <c r="H1109"/>
  <c r="H1110"/>
  <c r="H1111"/>
  <c r="AQ545"/>
  <c r="AN545"/>
  <c r="AK545"/>
  <c r="AH545"/>
  <c r="AE545"/>
  <c r="AB545"/>
  <c r="Y545"/>
  <c r="V545"/>
  <c r="S545"/>
  <c r="P545"/>
  <c r="M545"/>
  <c r="J545"/>
  <c r="F545"/>
  <c r="E545"/>
  <c r="AQ544"/>
  <c r="AN544"/>
  <c r="AK544"/>
  <c r="AH544"/>
  <c r="AE544"/>
  <c r="AB544"/>
  <c r="Y544"/>
  <c r="V544"/>
  <c r="S544"/>
  <c r="P544"/>
  <c r="M544"/>
  <c r="J544"/>
  <c r="F544"/>
  <c r="E544"/>
  <c r="AQ543"/>
  <c r="AN543"/>
  <c r="AK543"/>
  <c r="AH543"/>
  <c r="AE543"/>
  <c r="AB543"/>
  <c r="Y543"/>
  <c r="V543"/>
  <c r="S543"/>
  <c r="P543"/>
  <c r="M543"/>
  <c r="J543"/>
  <c r="F543"/>
  <c r="E543"/>
  <c r="AQ542"/>
  <c r="AN542"/>
  <c r="AK542"/>
  <c r="AH542"/>
  <c r="AE542"/>
  <c r="AB542"/>
  <c r="Y542"/>
  <c r="V542"/>
  <c r="S542"/>
  <c r="P542"/>
  <c r="M542"/>
  <c r="J542"/>
  <c r="F542"/>
  <c r="E542"/>
  <c r="AQ541"/>
  <c r="AN541"/>
  <c r="AK541"/>
  <c r="AH541"/>
  <c r="AE541"/>
  <c r="AB541"/>
  <c r="Y541"/>
  <c r="V541"/>
  <c r="S541"/>
  <c r="P541"/>
  <c r="M541"/>
  <c r="J541"/>
  <c r="F541"/>
  <c r="E541"/>
  <c r="AQ540"/>
  <c r="AN540"/>
  <c r="AK540"/>
  <c r="AH540"/>
  <c r="AE540"/>
  <c r="AB540"/>
  <c r="Y540"/>
  <c r="V540"/>
  <c r="S540"/>
  <c r="P540"/>
  <c r="M540"/>
  <c r="J540"/>
  <c r="F540"/>
  <c r="E540"/>
  <c r="AQ433"/>
  <c r="AN433"/>
  <c r="AK433"/>
  <c r="AH433"/>
  <c r="AE433"/>
  <c r="AB433"/>
  <c r="Y433"/>
  <c r="V433"/>
  <c r="S433"/>
  <c r="P433"/>
  <c r="M433"/>
  <c r="J433"/>
  <c r="F433"/>
  <c r="E433"/>
  <c r="AQ432"/>
  <c r="AN432"/>
  <c r="AK432"/>
  <c r="AH432"/>
  <c r="AE432"/>
  <c r="AB432"/>
  <c r="Y432"/>
  <c r="V432"/>
  <c r="S432"/>
  <c r="P432"/>
  <c r="M432"/>
  <c r="J432"/>
  <c r="F432"/>
  <c r="E432"/>
  <c r="AQ431"/>
  <c r="AN431"/>
  <c r="AK431"/>
  <c r="AH431"/>
  <c r="AE431"/>
  <c r="AB431"/>
  <c r="Y431"/>
  <c r="V431"/>
  <c r="S431"/>
  <c r="P431"/>
  <c r="M431"/>
  <c r="J431"/>
  <c r="F431"/>
  <c r="E431"/>
  <c r="AQ430"/>
  <c r="AN430"/>
  <c r="AK430"/>
  <c r="AH430"/>
  <c r="AE430"/>
  <c r="AB430"/>
  <c r="Y430"/>
  <c r="V430"/>
  <c r="S430"/>
  <c r="P430"/>
  <c r="M430"/>
  <c r="J430"/>
  <c r="F430"/>
  <c r="E430"/>
  <c r="AQ429"/>
  <c r="AN429"/>
  <c r="AK429"/>
  <c r="AH429"/>
  <c r="AE429"/>
  <c r="AB429"/>
  <c r="Y429"/>
  <c r="V429"/>
  <c r="S429"/>
  <c r="P429"/>
  <c r="M429"/>
  <c r="J429"/>
  <c r="F429"/>
  <c r="E429"/>
  <c r="AQ428"/>
  <c r="AN428"/>
  <c r="AK428"/>
  <c r="AH428"/>
  <c r="AE428"/>
  <c r="AB428"/>
  <c r="Y428"/>
  <c r="V428"/>
  <c r="S428"/>
  <c r="P428"/>
  <c r="M428"/>
  <c r="J428"/>
  <c r="F428"/>
  <c r="E428"/>
  <c r="AQ426"/>
  <c r="AN426"/>
  <c r="AK426"/>
  <c r="AH426"/>
  <c r="AE426"/>
  <c r="AB426"/>
  <c r="Y426"/>
  <c r="V426"/>
  <c r="S426"/>
  <c r="P426"/>
  <c r="M426"/>
  <c r="J426"/>
  <c r="F426"/>
  <c r="E426"/>
  <c r="AQ425"/>
  <c r="AN425"/>
  <c r="AK425"/>
  <c r="AH425"/>
  <c r="AE425"/>
  <c r="AB425"/>
  <c r="Y425"/>
  <c r="V425"/>
  <c r="S425"/>
  <c r="P425"/>
  <c r="M425"/>
  <c r="J425"/>
  <c r="F425"/>
  <c r="E425"/>
  <c r="AQ424"/>
  <c r="AN424"/>
  <c r="AK424"/>
  <c r="AH424"/>
  <c r="AE424"/>
  <c r="AB424"/>
  <c r="Y424"/>
  <c r="V424"/>
  <c r="S424"/>
  <c r="P424"/>
  <c r="M424"/>
  <c r="J424"/>
  <c r="F424"/>
  <c r="E424"/>
  <c r="AQ423"/>
  <c r="AN423"/>
  <c r="AK423"/>
  <c r="AH423"/>
  <c r="AE423"/>
  <c r="AB423"/>
  <c r="Y423"/>
  <c r="V423"/>
  <c r="S423"/>
  <c r="P423"/>
  <c r="M423"/>
  <c r="J423"/>
  <c r="F423"/>
  <c r="E423"/>
  <c r="AQ422"/>
  <c r="AN422"/>
  <c r="AK422"/>
  <c r="AH422"/>
  <c r="AE422"/>
  <c r="AB422"/>
  <c r="Y422"/>
  <c r="V422"/>
  <c r="S422"/>
  <c r="P422"/>
  <c r="M422"/>
  <c r="J422"/>
  <c r="F422"/>
  <c r="E422"/>
  <c r="AQ421"/>
  <c r="AN421"/>
  <c r="AK421"/>
  <c r="AH421"/>
  <c r="AE421"/>
  <c r="AB421"/>
  <c r="Y421"/>
  <c r="V421"/>
  <c r="S421"/>
  <c r="P421"/>
  <c r="M421"/>
  <c r="J421"/>
  <c r="F421"/>
  <c r="E421"/>
  <c r="AQ419"/>
  <c r="AN419"/>
  <c r="AK419"/>
  <c r="AH419"/>
  <c r="AE419"/>
  <c r="AB419"/>
  <c r="Y419"/>
  <c r="V419"/>
  <c r="S419"/>
  <c r="P419"/>
  <c r="M419"/>
  <c r="J419"/>
  <c r="F419"/>
  <c r="E419"/>
  <c r="AQ418"/>
  <c r="AN418"/>
  <c r="AK418"/>
  <c r="AH418"/>
  <c r="AE418"/>
  <c r="AB418"/>
  <c r="Y418"/>
  <c r="V418"/>
  <c r="S418"/>
  <c r="P418"/>
  <c r="M418"/>
  <c r="J418"/>
  <c r="F418"/>
  <c r="E418"/>
  <c r="AQ417"/>
  <c r="AN417"/>
  <c r="AK417"/>
  <c r="AH417"/>
  <c r="AE417"/>
  <c r="AB417"/>
  <c r="Y417"/>
  <c r="V417"/>
  <c r="S417"/>
  <c r="P417"/>
  <c r="M417"/>
  <c r="J417"/>
  <c r="F417"/>
  <c r="E417"/>
  <c r="AQ416"/>
  <c r="AN416"/>
  <c r="AK416"/>
  <c r="AH416"/>
  <c r="AE416"/>
  <c r="AB416"/>
  <c r="Y416"/>
  <c r="V416"/>
  <c r="S416"/>
  <c r="P416"/>
  <c r="M416"/>
  <c r="J416"/>
  <c r="F416"/>
  <c r="E416"/>
  <c r="AQ415"/>
  <c r="AN415"/>
  <c r="AK415"/>
  <c r="AH415"/>
  <c r="AE415"/>
  <c r="AB415"/>
  <c r="Y415"/>
  <c r="V415"/>
  <c r="S415"/>
  <c r="P415"/>
  <c r="M415"/>
  <c r="J415"/>
  <c r="F415"/>
  <c r="E415"/>
  <c r="AQ414"/>
  <c r="AN414"/>
  <c r="AK414"/>
  <c r="AH414"/>
  <c r="AE414"/>
  <c r="AB414"/>
  <c r="Y414"/>
  <c r="V414"/>
  <c r="S414"/>
  <c r="P414"/>
  <c r="M414"/>
  <c r="J414"/>
  <c r="F414"/>
  <c r="E414"/>
  <c r="AP413"/>
  <c r="AM413"/>
  <c r="AJ413"/>
  <c r="AG413"/>
  <c r="AD413"/>
  <c r="AA413"/>
  <c r="X413"/>
  <c r="U413"/>
  <c r="AQ412"/>
  <c r="AN412"/>
  <c r="AK412"/>
  <c r="AH412"/>
  <c r="AE412"/>
  <c r="AB412"/>
  <c r="Y412"/>
  <c r="V412"/>
  <c r="S412"/>
  <c r="P412"/>
  <c r="M412"/>
  <c r="J412"/>
  <c r="F412"/>
  <c r="E412"/>
  <c r="AQ411"/>
  <c r="AN411"/>
  <c r="AK411"/>
  <c r="AH411"/>
  <c r="AE411"/>
  <c r="AB411"/>
  <c r="Y411"/>
  <c r="V411"/>
  <c r="S411"/>
  <c r="P411"/>
  <c r="M411"/>
  <c r="J411"/>
  <c r="F411"/>
  <c r="E411"/>
  <c r="AQ410"/>
  <c r="AN410"/>
  <c r="AK410"/>
  <c r="AH410"/>
  <c r="AE410"/>
  <c r="AB410"/>
  <c r="Y410"/>
  <c r="V410"/>
  <c r="S410"/>
  <c r="P410"/>
  <c r="M410"/>
  <c r="J410"/>
  <c r="F410"/>
  <c r="E410"/>
  <c r="AQ409"/>
  <c r="AN409"/>
  <c r="AK409"/>
  <c r="AH409"/>
  <c r="AE409"/>
  <c r="AB409"/>
  <c r="Y409"/>
  <c r="V409"/>
  <c r="S409"/>
  <c r="P409"/>
  <c r="M409"/>
  <c r="J409"/>
  <c r="F409"/>
  <c r="E409"/>
  <c r="AQ408"/>
  <c r="AN408"/>
  <c r="AK408"/>
  <c r="AH408"/>
  <c r="AE408"/>
  <c r="AB408"/>
  <c r="Y408"/>
  <c r="V408"/>
  <c r="S408"/>
  <c r="P408"/>
  <c r="M408"/>
  <c r="J408"/>
  <c r="F408"/>
  <c r="E408"/>
  <c r="AQ407"/>
  <c r="AN407"/>
  <c r="AK407"/>
  <c r="AH407"/>
  <c r="AE407"/>
  <c r="AB407"/>
  <c r="Y407"/>
  <c r="V407"/>
  <c r="S407"/>
  <c r="P407"/>
  <c r="M407"/>
  <c r="J407"/>
  <c r="F407"/>
  <c r="E407"/>
  <c r="AQ405"/>
  <c r="AN405"/>
  <c r="AK405"/>
  <c r="AH405"/>
  <c r="AE405"/>
  <c r="AB405"/>
  <c r="Y405"/>
  <c r="V405"/>
  <c r="S405"/>
  <c r="P405"/>
  <c r="M405"/>
  <c r="J405"/>
  <c r="F405"/>
  <c r="E405"/>
  <c r="AQ404"/>
  <c r="AN404"/>
  <c r="AK404"/>
  <c r="AH404"/>
  <c r="AE404"/>
  <c r="AB404"/>
  <c r="Y404"/>
  <c r="V404"/>
  <c r="S404"/>
  <c r="P404"/>
  <c r="M404"/>
  <c r="J404"/>
  <c r="F404"/>
  <c r="E404"/>
  <c r="AQ403"/>
  <c r="AN403"/>
  <c r="AK403"/>
  <c r="AH403"/>
  <c r="AE403"/>
  <c r="AB403"/>
  <c r="Y403"/>
  <c r="V403"/>
  <c r="S403"/>
  <c r="P403"/>
  <c r="M403"/>
  <c r="J403"/>
  <c r="F403"/>
  <c r="E403"/>
  <c r="AQ402"/>
  <c r="AN402"/>
  <c r="AK402"/>
  <c r="AH402"/>
  <c r="AE402"/>
  <c r="AB402"/>
  <c r="Y402"/>
  <c r="V402"/>
  <c r="S402"/>
  <c r="P402"/>
  <c r="M402"/>
  <c r="J402"/>
  <c r="F402"/>
  <c r="E402"/>
  <c r="AQ401"/>
  <c r="AN401"/>
  <c r="AK401"/>
  <c r="AH401"/>
  <c r="AE401"/>
  <c r="AB401"/>
  <c r="Y401"/>
  <c r="V401"/>
  <c r="S401"/>
  <c r="P401"/>
  <c r="M401"/>
  <c r="J401"/>
  <c r="F401"/>
  <c r="E401"/>
  <c r="AQ400"/>
  <c r="AN400"/>
  <c r="AK400"/>
  <c r="AH400"/>
  <c r="AE400"/>
  <c r="AB400"/>
  <c r="Y400"/>
  <c r="V400"/>
  <c r="S400"/>
  <c r="P400"/>
  <c r="M400"/>
  <c r="J400"/>
  <c r="F400"/>
  <c r="E400"/>
  <c r="AP160"/>
  <c r="AO160"/>
  <c r="AP159"/>
  <c r="AO159"/>
  <c r="AP158"/>
  <c r="AP39" s="1"/>
  <c r="AO158"/>
  <c r="AO39" s="1"/>
  <c r="AP157"/>
  <c r="AO157"/>
  <c r="AP156"/>
  <c r="AO156"/>
  <c r="AP155"/>
  <c r="AO155"/>
  <c r="AM160"/>
  <c r="AM41" s="1"/>
  <c r="AL160"/>
  <c r="AL41" s="1"/>
  <c r="AM159"/>
  <c r="AL159"/>
  <c r="AM158"/>
  <c r="AL158"/>
  <c r="AM157"/>
  <c r="AL157"/>
  <c r="AM156"/>
  <c r="AM37" s="1"/>
  <c r="AL156"/>
  <c r="AL37" s="1"/>
  <c r="AM155"/>
  <c r="AL155"/>
  <c r="AJ160"/>
  <c r="AI160"/>
  <c r="AJ159"/>
  <c r="AI159"/>
  <c r="AJ158"/>
  <c r="AJ39" s="1"/>
  <c r="AI158"/>
  <c r="AI39" s="1"/>
  <c r="AJ157"/>
  <c r="AI157"/>
  <c r="AJ156"/>
  <c r="AI156"/>
  <c r="AJ155"/>
  <c r="AI155"/>
  <c r="AG160"/>
  <c r="AG41" s="1"/>
  <c r="AF160"/>
  <c r="AF41" s="1"/>
  <c r="AG159"/>
  <c r="AF159"/>
  <c r="AG158"/>
  <c r="AF158"/>
  <c r="AG157"/>
  <c r="AF157"/>
  <c r="AG156"/>
  <c r="AG37" s="1"/>
  <c r="AF156"/>
  <c r="AF37" s="1"/>
  <c r="AG155"/>
  <c r="AF155"/>
  <c r="AD160"/>
  <c r="AC160"/>
  <c r="AD159"/>
  <c r="AC159"/>
  <c r="AD158"/>
  <c r="AD39" s="1"/>
  <c r="AC158"/>
  <c r="AC39" s="1"/>
  <c r="AD157"/>
  <c r="AC157"/>
  <c r="AD156"/>
  <c r="AC156"/>
  <c r="AD155"/>
  <c r="AC155"/>
  <c r="AA160"/>
  <c r="AA41" s="1"/>
  <c r="Z160"/>
  <c r="Z41" s="1"/>
  <c r="AA159"/>
  <c r="Z159"/>
  <c r="AA158"/>
  <c r="Z158"/>
  <c r="AA157"/>
  <c r="Z157"/>
  <c r="AA156"/>
  <c r="AA37" s="1"/>
  <c r="Z156"/>
  <c r="Z37" s="1"/>
  <c r="AA155"/>
  <c r="Z155"/>
  <c r="X160"/>
  <c r="W160"/>
  <c r="X159"/>
  <c r="W159"/>
  <c r="X158"/>
  <c r="X39" s="1"/>
  <c r="W158"/>
  <c r="W39" s="1"/>
  <c r="X157"/>
  <c r="W157"/>
  <c r="X156"/>
  <c r="W156"/>
  <c r="X155"/>
  <c r="W155"/>
  <c r="U160"/>
  <c r="U41" s="1"/>
  <c r="T160"/>
  <c r="T41" s="1"/>
  <c r="U159"/>
  <c r="T159"/>
  <c r="U158"/>
  <c r="T158"/>
  <c r="U157"/>
  <c r="U38" s="1"/>
  <c r="T157"/>
  <c r="U156"/>
  <c r="U37" s="1"/>
  <c r="T156"/>
  <c r="U155"/>
  <c r="T155"/>
  <c r="T36" s="1"/>
  <c r="R160"/>
  <c r="R41" s="1"/>
  <c r="Q160"/>
  <c r="R159"/>
  <c r="Q159"/>
  <c r="R158"/>
  <c r="Q158"/>
  <c r="R157"/>
  <c r="Q157"/>
  <c r="Q38" s="1"/>
  <c r="R156"/>
  <c r="R37" s="1"/>
  <c r="Q156"/>
  <c r="R155"/>
  <c r="Q155"/>
  <c r="O160"/>
  <c r="N160"/>
  <c r="O159"/>
  <c r="N159"/>
  <c r="N40" s="1"/>
  <c r="O158"/>
  <c r="O39" s="1"/>
  <c r="N158"/>
  <c r="O157"/>
  <c r="N157"/>
  <c r="O156"/>
  <c r="N156"/>
  <c r="O155"/>
  <c r="N155"/>
  <c r="N36" s="1"/>
  <c r="L160"/>
  <c r="L41" s="1"/>
  <c r="K160"/>
  <c r="L159"/>
  <c r="K159"/>
  <c r="L158"/>
  <c r="K158"/>
  <c r="L157"/>
  <c r="K157"/>
  <c r="K38" s="1"/>
  <c r="L156"/>
  <c r="L37" s="1"/>
  <c r="L380" s="1"/>
  <c r="K156"/>
  <c r="L155"/>
  <c r="K155"/>
  <c r="I156"/>
  <c r="I157"/>
  <c r="I158"/>
  <c r="I159"/>
  <c r="I160"/>
  <c r="I41" s="1"/>
  <c r="I155"/>
  <c r="I36" s="1"/>
  <c r="J36" s="1"/>
  <c r="H160"/>
  <c r="AQ174"/>
  <c r="AN174"/>
  <c r="AK174"/>
  <c r="AH174"/>
  <c r="AE174"/>
  <c r="AB174"/>
  <c r="Y174"/>
  <c r="V174"/>
  <c r="S174"/>
  <c r="P174"/>
  <c r="M174"/>
  <c r="J174"/>
  <c r="F174"/>
  <c r="E174"/>
  <c r="AQ173"/>
  <c r="AN173"/>
  <c r="AK173"/>
  <c r="AH173"/>
  <c r="AE173"/>
  <c r="AB173"/>
  <c r="Y173"/>
  <c r="V173"/>
  <c r="S173"/>
  <c r="P173"/>
  <c r="M173"/>
  <c r="J173"/>
  <c r="F173"/>
  <c r="E173"/>
  <c r="AQ172"/>
  <c r="AN172"/>
  <c r="AK172"/>
  <c r="AH172"/>
  <c r="AE172"/>
  <c r="AB172"/>
  <c r="Y172"/>
  <c r="V172"/>
  <c r="S172"/>
  <c r="P172"/>
  <c r="M172"/>
  <c r="J172"/>
  <c r="F172"/>
  <c r="E172"/>
  <c r="AQ171"/>
  <c r="AN171"/>
  <c r="AK171"/>
  <c r="AH171"/>
  <c r="AE171"/>
  <c r="AB171"/>
  <c r="Y171"/>
  <c r="V171"/>
  <c r="S171"/>
  <c r="P171"/>
  <c r="M171"/>
  <c r="J171"/>
  <c r="F171"/>
  <c r="E171"/>
  <c r="AQ170"/>
  <c r="AN170"/>
  <c r="AK170"/>
  <c r="AH170"/>
  <c r="AE170"/>
  <c r="AB170"/>
  <c r="Y170"/>
  <c r="V170"/>
  <c r="S170"/>
  <c r="P170"/>
  <c r="M170"/>
  <c r="J170"/>
  <c r="F170"/>
  <c r="E170"/>
  <c r="AQ169"/>
  <c r="AN169"/>
  <c r="AK169"/>
  <c r="AH169"/>
  <c r="AE169"/>
  <c r="AB169"/>
  <c r="Y169"/>
  <c r="V169"/>
  <c r="S169"/>
  <c r="P169"/>
  <c r="M169"/>
  <c r="J169"/>
  <c r="F169"/>
  <c r="E169"/>
  <c r="AP168"/>
  <c r="AO168"/>
  <c r="AM168"/>
  <c r="AL168"/>
  <c r="AJ168"/>
  <c r="AI168"/>
  <c r="AG168"/>
  <c r="AF168"/>
  <c r="AD168"/>
  <c r="AC168"/>
  <c r="AA168"/>
  <c r="Z168"/>
  <c r="X168"/>
  <c r="W168"/>
  <c r="U168"/>
  <c r="T168"/>
  <c r="R168"/>
  <c r="Q168"/>
  <c r="O168"/>
  <c r="N168"/>
  <c r="L168"/>
  <c r="K168"/>
  <c r="I168"/>
  <c r="H168"/>
  <c r="AQ167"/>
  <c r="AN167"/>
  <c r="AK167"/>
  <c r="AH167"/>
  <c r="AE167"/>
  <c r="AB167"/>
  <c r="Y167"/>
  <c r="V167"/>
  <c r="S167"/>
  <c r="P167"/>
  <c r="M167"/>
  <c r="J167"/>
  <c r="F167"/>
  <c r="E167"/>
  <c r="AQ166"/>
  <c r="AN166"/>
  <c r="AK166"/>
  <c r="AH166"/>
  <c r="AE166"/>
  <c r="AB166"/>
  <c r="Y166"/>
  <c r="V166"/>
  <c r="S166"/>
  <c r="P166"/>
  <c r="M166"/>
  <c r="J166"/>
  <c r="F166"/>
  <c r="E166"/>
  <c r="AQ165"/>
  <c r="AN165"/>
  <c r="AK165"/>
  <c r="AH165"/>
  <c r="AE165"/>
  <c r="AB165"/>
  <c r="Y165"/>
  <c r="V165"/>
  <c r="S165"/>
  <c r="P165"/>
  <c r="M165"/>
  <c r="J165"/>
  <c r="F165"/>
  <c r="E165"/>
  <c r="AQ164"/>
  <c r="AN164"/>
  <c r="AK164"/>
  <c r="AH164"/>
  <c r="AE164"/>
  <c r="AB164"/>
  <c r="Y164"/>
  <c r="V164"/>
  <c r="S164"/>
  <c r="P164"/>
  <c r="M164"/>
  <c r="J164"/>
  <c r="F164"/>
  <c r="E164"/>
  <c r="AQ163"/>
  <c r="AN163"/>
  <c r="AK163"/>
  <c r="AH163"/>
  <c r="AE163"/>
  <c r="AB163"/>
  <c r="Y163"/>
  <c r="V163"/>
  <c r="S163"/>
  <c r="P163"/>
  <c r="M163"/>
  <c r="J163"/>
  <c r="F163"/>
  <c r="E163"/>
  <c r="AQ162"/>
  <c r="AN162"/>
  <c r="AK162"/>
  <c r="AH162"/>
  <c r="AE162"/>
  <c r="AB162"/>
  <c r="Y162"/>
  <c r="V162"/>
  <c r="S162"/>
  <c r="P162"/>
  <c r="M162"/>
  <c r="J162"/>
  <c r="F162"/>
  <c r="E162"/>
  <c r="AP161"/>
  <c r="AO161"/>
  <c r="AM161"/>
  <c r="AL161"/>
  <c r="AJ161"/>
  <c r="AI161"/>
  <c r="AG161"/>
  <c r="AF161"/>
  <c r="AD161"/>
  <c r="AC161"/>
  <c r="AA161"/>
  <c r="Z161"/>
  <c r="X161"/>
  <c r="W161"/>
  <c r="U161"/>
  <c r="T161"/>
  <c r="R161"/>
  <c r="Q161"/>
  <c r="O161"/>
  <c r="N161"/>
  <c r="L161"/>
  <c r="K161"/>
  <c r="I161"/>
  <c r="H161"/>
  <c r="AN82"/>
  <c r="J81"/>
  <c r="J80"/>
  <c r="J79"/>
  <c r="AQ153"/>
  <c r="AN153"/>
  <c r="AK153"/>
  <c r="AH153"/>
  <c r="AE153"/>
  <c r="AB153"/>
  <c r="Y153"/>
  <c r="V153"/>
  <c r="S153"/>
  <c r="P153"/>
  <c r="M153"/>
  <c r="J153"/>
  <c r="F153"/>
  <c r="E153"/>
  <c r="AQ152"/>
  <c r="AN152"/>
  <c r="AK152"/>
  <c r="AH152"/>
  <c r="AE152"/>
  <c r="AB152"/>
  <c r="Y152"/>
  <c r="V152"/>
  <c r="S152"/>
  <c r="P152"/>
  <c r="M152"/>
  <c r="J152"/>
  <c r="F152"/>
  <c r="E152"/>
  <c r="AQ151"/>
  <c r="AN151"/>
  <c r="AK151"/>
  <c r="AH151"/>
  <c r="AE151"/>
  <c r="AB151"/>
  <c r="Y151"/>
  <c r="V151"/>
  <c r="S151"/>
  <c r="P151"/>
  <c r="M151"/>
  <c r="J151"/>
  <c r="F151"/>
  <c r="E151"/>
  <c r="AQ150"/>
  <c r="AN150"/>
  <c r="AK150"/>
  <c r="AH150"/>
  <c r="AE150"/>
  <c r="AB150"/>
  <c r="Y150"/>
  <c r="V150"/>
  <c r="S150"/>
  <c r="P150"/>
  <c r="M150"/>
  <c r="J150"/>
  <c r="F150"/>
  <c r="E150"/>
  <c r="AQ149"/>
  <c r="AN149"/>
  <c r="AK149"/>
  <c r="AH149"/>
  <c r="AE149"/>
  <c r="AB149"/>
  <c r="Y149"/>
  <c r="V149"/>
  <c r="S149"/>
  <c r="P149"/>
  <c r="M149"/>
  <c r="J149"/>
  <c r="F149"/>
  <c r="E149"/>
  <c r="AQ148"/>
  <c r="AN148"/>
  <c r="AK148"/>
  <c r="AH148"/>
  <c r="AE148"/>
  <c r="AB148"/>
  <c r="Y148"/>
  <c r="V148"/>
  <c r="S148"/>
  <c r="P148"/>
  <c r="M148"/>
  <c r="J148"/>
  <c r="F148"/>
  <c r="E148"/>
  <c r="AP147"/>
  <c r="AO147"/>
  <c r="AM147"/>
  <c r="AL147"/>
  <c r="AJ147"/>
  <c r="AI147"/>
  <c r="AG147"/>
  <c r="AF147"/>
  <c r="AD147"/>
  <c r="AC147"/>
  <c r="AA147"/>
  <c r="Z147"/>
  <c r="X147"/>
  <c r="U147"/>
  <c r="R147"/>
  <c r="Q147"/>
  <c r="O147"/>
  <c r="N147"/>
  <c r="L147"/>
  <c r="K147"/>
  <c r="I147"/>
  <c r="H147"/>
  <c r="AQ146"/>
  <c r="AN146"/>
  <c r="AK146"/>
  <c r="AH146"/>
  <c r="AE146"/>
  <c r="AB146"/>
  <c r="Y146"/>
  <c r="V146"/>
  <c r="S146"/>
  <c r="P146"/>
  <c r="M146"/>
  <c r="J146"/>
  <c r="F146"/>
  <c r="E146"/>
  <c r="AQ145"/>
  <c r="AN145"/>
  <c r="AK145"/>
  <c r="AH145"/>
  <c r="AE145"/>
  <c r="AB145"/>
  <c r="Y145"/>
  <c r="V145"/>
  <c r="S145"/>
  <c r="P145"/>
  <c r="M145"/>
  <c r="J145"/>
  <c r="F145"/>
  <c r="E145"/>
  <c r="AQ144"/>
  <c r="AN144"/>
  <c r="AK144"/>
  <c r="AH144"/>
  <c r="AE144"/>
  <c r="AB144"/>
  <c r="Y144"/>
  <c r="V144"/>
  <c r="S144"/>
  <c r="P144"/>
  <c r="M144"/>
  <c r="J144"/>
  <c r="F144"/>
  <c r="E144"/>
  <c r="AQ143"/>
  <c r="AN143"/>
  <c r="AK143"/>
  <c r="AH143"/>
  <c r="AE143"/>
  <c r="AB143"/>
  <c r="Y143"/>
  <c r="V143"/>
  <c r="S143"/>
  <c r="P143"/>
  <c r="M143"/>
  <c r="J143"/>
  <c r="F143"/>
  <c r="E143"/>
  <c r="AQ142"/>
  <c r="AN142"/>
  <c r="AK142"/>
  <c r="AH142"/>
  <c r="AE142"/>
  <c r="AB142"/>
  <c r="Y142"/>
  <c r="V142"/>
  <c r="S142"/>
  <c r="P142"/>
  <c r="M142"/>
  <c r="J142"/>
  <c r="F142"/>
  <c r="E142"/>
  <c r="AQ141"/>
  <c r="AN141"/>
  <c r="AK141"/>
  <c r="AH141"/>
  <c r="AE141"/>
  <c r="AB141"/>
  <c r="Y141"/>
  <c r="V141"/>
  <c r="S141"/>
  <c r="P141"/>
  <c r="M141"/>
  <c r="J141"/>
  <c r="F141"/>
  <c r="E141"/>
  <c r="AP140"/>
  <c r="AO140"/>
  <c r="AM140"/>
  <c r="AL140"/>
  <c r="AJ140"/>
  <c r="AI140"/>
  <c r="AG140"/>
  <c r="AF140"/>
  <c r="AD140"/>
  <c r="AC140"/>
  <c r="AA140"/>
  <c r="Z140"/>
  <c r="X140"/>
  <c r="W140"/>
  <c r="U140"/>
  <c r="T140"/>
  <c r="R140"/>
  <c r="Q140"/>
  <c r="O140"/>
  <c r="N140"/>
  <c r="L140"/>
  <c r="K140"/>
  <c r="I140"/>
  <c r="H140"/>
  <c r="AQ139"/>
  <c r="AN139"/>
  <c r="AK139"/>
  <c r="AH139"/>
  <c r="AE139"/>
  <c r="AB139"/>
  <c r="Y139"/>
  <c r="V139"/>
  <c r="S139"/>
  <c r="P139"/>
  <c r="M139"/>
  <c r="J139"/>
  <c r="F139"/>
  <c r="E139"/>
  <c r="AQ138"/>
  <c r="AN138"/>
  <c r="AK138"/>
  <c r="AH138"/>
  <c r="AE138"/>
  <c r="AB138"/>
  <c r="Y138"/>
  <c r="V138"/>
  <c r="S138"/>
  <c r="P138"/>
  <c r="M138"/>
  <c r="J138"/>
  <c r="F138"/>
  <c r="E138"/>
  <c r="AQ137"/>
  <c r="AN137"/>
  <c r="AK137"/>
  <c r="AH137"/>
  <c r="AE137"/>
  <c r="AB137"/>
  <c r="Y137"/>
  <c r="V137"/>
  <c r="S137"/>
  <c r="P137"/>
  <c r="M137"/>
  <c r="J137"/>
  <c r="F137"/>
  <c r="E137"/>
  <c r="AQ136"/>
  <c r="AN136"/>
  <c r="AK136"/>
  <c r="AH136"/>
  <c r="AE136"/>
  <c r="AB136"/>
  <c r="Y136"/>
  <c r="V136"/>
  <c r="S136"/>
  <c r="P136"/>
  <c r="M136"/>
  <c r="J136"/>
  <c r="F136"/>
  <c r="E136"/>
  <c r="AQ135"/>
  <c r="AN135"/>
  <c r="AK135"/>
  <c r="AH135"/>
  <c r="AE135"/>
  <c r="AB135"/>
  <c r="Y135"/>
  <c r="V135"/>
  <c r="S135"/>
  <c r="P135"/>
  <c r="M135"/>
  <c r="J135"/>
  <c r="F135"/>
  <c r="E135"/>
  <c r="AQ134"/>
  <c r="AN134"/>
  <c r="AK134"/>
  <c r="AH134"/>
  <c r="AE134"/>
  <c r="AB134"/>
  <c r="Y134"/>
  <c r="V134"/>
  <c r="S134"/>
  <c r="P134"/>
  <c r="M134"/>
  <c r="J134"/>
  <c r="F134"/>
  <c r="E134"/>
  <c r="AP133"/>
  <c r="AO133"/>
  <c r="AM133"/>
  <c r="AL133"/>
  <c r="AJ133"/>
  <c r="AI133"/>
  <c r="AG133"/>
  <c r="AF133"/>
  <c r="AD133"/>
  <c r="AC133"/>
  <c r="AA133"/>
  <c r="Z133"/>
  <c r="X133"/>
  <c r="W133"/>
  <c r="U133"/>
  <c r="T133"/>
  <c r="R133"/>
  <c r="Q133"/>
  <c r="O133"/>
  <c r="N133"/>
  <c r="L133"/>
  <c r="K133"/>
  <c r="I133"/>
  <c r="H133"/>
  <c r="AQ132"/>
  <c r="AN132"/>
  <c r="AK132"/>
  <c r="AH132"/>
  <c r="AE132"/>
  <c r="AB132"/>
  <c r="Y132"/>
  <c r="V132"/>
  <c r="S132"/>
  <c r="P132"/>
  <c r="M132"/>
  <c r="J132"/>
  <c r="F132"/>
  <c r="E132"/>
  <c r="AQ131"/>
  <c r="AN131"/>
  <c r="AK131"/>
  <c r="AH131"/>
  <c r="AE131"/>
  <c r="AB131"/>
  <c r="Y131"/>
  <c r="V131"/>
  <c r="S131"/>
  <c r="P131"/>
  <c r="M131"/>
  <c r="J131"/>
  <c r="F131"/>
  <c r="E131"/>
  <c r="AQ130"/>
  <c r="AN130"/>
  <c r="AK130"/>
  <c r="AH130"/>
  <c r="AE130"/>
  <c r="AB130"/>
  <c r="Y130"/>
  <c r="V130"/>
  <c r="S130"/>
  <c r="P130"/>
  <c r="M130"/>
  <c r="J130"/>
  <c r="F130"/>
  <c r="E130"/>
  <c r="AQ129"/>
  <c r="AN129"/>
  <c r="AK129"/>
  <c r="AH129"/>
  <c r="AE129"/>
  <c r="AB129"/>
  <c r="Y129"/>
  <c r="V129"/>
  <c r="S129"/>
  <c r="P129"/>
  <c r="M129"/>
  <c r="J129"/>
  <c r="F129"/>
  <c r="E129"/>
  <c r="AQ128"/>
  <c r="AN128"/>
  <c r="AK128"/>
  <c r="AH128"/>
  <c r="AE128"/>
  <c r="AB128"/>
  <c r="Y128"/>
  <c r="V128"/>
  <c r="S128"/>
  <c r="P128"/>
  <c r="M128"/>
  <c r="J128"/>
  <c r="F128"/>
  <c r="E128"/>
  <c r="AQ127"/>
  <c r="AN127"/>
  <c r="AK127"/>
  <c r="AH127"/>
  <c r="AE127"/>
  <c r="AB127"/>
  <c r="Y127"/>
  <c r="V127"/>
  <c r="S127"/>
  <c r="P127"/>
  <c r="M127"/>
  <c r="J127"/>
  <c r="F127"/>
  <c r="E127"/>
  <c r="AP126"/>
  <c r="AO126"/>
  <c r="AM126"/>
  <c r="AL126"/>
  <c r="AJ126"/>
  <c r="AI126"/>
  <c r="AG126"/>
  <c r="AF126"/>
  <c r="AD126"/>
  <c r="AC126"/>
  <c r="AA126"/>
  <c r="Z126"/>
  <c r="X126"/>
  <c r="W126"/>
  <c r="U126"/>
  <c r="T126"/>
  <c r="R126"/>
  <c r="Q126"/>
  <c r="O126"/>
  <c r="N126"/>
  <c r="L126"/>
  <c r="K126"/>
  <c r="I126"/>
  <c r="H126"/>
  <c r="AQ125"/>
  <c r="AN125"/>
  <c r="AK125"/>
  <c r="AH125"/>
  <c r="AE125"/>
  <c r="AB125"/>
  <c r="Y125"/>
  <c r="V125"/>
  <c r="S125"/>
  <c r="P125"/>
  <c r="M125"/>
  <c r="J125"/>
  <c r="F125"/>
  <c r="E125"/>
  <c r="AQ124"/>
  <c r="AN124"/>
  <c r="AK124"/>
  <c r="AH124"/>
  <c r="AE124"/>
  <c r="AB124"/>
  <c r="Y124"/>
  <c r="V124"/>
  <c r="S124"/>
  <c r="P124"/>
  <c r="M124"/>
  <c r="J124"/>
  <c r="F124"/>
  <c r="E124"/>
  <c r="AQ123"/>
  <c r="AN123"/>
  <c r="AK123"/>
  <c r="AH123"/>
  <c r="AE123"/>
  <c r="AB123"/>
  <c r="Y123"/>
  <c r="V123"/>
  <c r="S123"/>
  <c r="P123"/>
  <c r="M123"/>
  <c r="J123"/>
  <c r="F123"/>
  <c r="E123"/>
  <c r="AQ122"/>
  <c r="AN122"/>
  <c r="AK122"/>
  <c r="AH122"/>
  <c r="AE122"/>
  <c r="AB122"/>
  <c r="Y122"/>
  <c r="V122"/>
  <c r="S122"/>
  <c r="P122"/>
  <c r="M122"/>
  <c r="J122"/>
  <c r="F122"/>
  <c r="E122"/>
  <c r="AQ121"/>
  <c r="AN121"/>
  <c r="AK121"/>
  <c r="AH121"/>
  <c r="AE121"/>
  <c r="AB121"/>
  <c r="Y121"/>
  <c r="V121"/>
  <c r="S121"/>
  <c r="P121"/>
  <c r="M121"/>
  <c r="J121"/>
  <c r="F121"/>
  <c r="E121"/>
  <c r="AQ120"/>
  <c r="AN120"/>
  <c r="AK120"/>
  <c r="AH120"/>
  <c r="AE120"/>
  <c r="AB120"/>
  <c r="Y120"/>
  <c r="V120"/>
  <c r="S120"/>
  <c r="P120"/>
  <c r="M120"/>
  <c r="J120"/>
  <c r="F120"/>
  <c r="E120"/>
  <c r="AP119"/>
  <c r="AO119"/>
  <c r="AM119"/>
  <c r="AL119"/>
  <c r="AJ119"/>
  <c r="AI119"/>
  <c r="AG119"/>
  <c r="AF119"/>
  <c r="AD119"/>
  <c r="AC119"/>
  <c r="AA119"/>
  <c r="Z119"/>
  <c r="X119"/>
  <c r="W119"/>
  <c r="U119"/>
  <c r="T119"/>
  <c r="R119"/>
  <c r="Q119"/>
  <c r="O119"/>
  <c r="N119"/>
  <c r="L119"/>
  <c r="K119"/>
  <c r="I119"/>
  <c r="H119"/>
  <c r="AQ118"/>
  <c r="AN118"/>
  <c r="AK118"/>
  <c r="AH118"/>
  <c r="AE118"/>
  <c r="AB118"/>
  <c r="Y118"/>
  <c r="V118"/>
  <c r="S118"/>
  <c r="P118"/>
  <c r="M118"/>
  <c r="J118"/>
  <c r="F118"/>
  <c r="E118"/>
  <c r="AQ117"/>
  <c r="AN117"/>
  <c r="AK117"/>
  <c r="AH117"/>
  <c r="AE117"/>
  <c r="AB117"/>
  <c r="Y117"/>
  <c r="V117"/>
  <c r="S117"/>
  <c r="P117"/>
  <c r="M117"/>
  <c r="J117"/>
  <c r="F117"/>
  <c r="E117"/>
  <c r="AQ116"/>
  <c r="AN116"/>
  <c r="AK116"/>
  <c r="AH116"/>
  <c r="AE116"/>
  <c r="AB116"/>
  <c r="Y116"/>
  <c r="V116"/>
  <c r="S116"/>
  <c r="P116"/>
  <c r="M116"/>
  <c r="J116"/>
  <c r="F116"/>
  <c r="E116"/>
  <c r="AQ115"/>
  <c r="AN115"/>
  <c r="AK115"/>
  <c r="AH115"/>
  <c r="AE115"/>
  <c r="AB115"/>
  <c r="Y115"/>
  <c r="V115"/>
  <c r="S115"/>
  <c r="P115"/>
  <c r="M115"/>
  <c r="J115"/>
  <c r="F115"/>
  <c r="E115"/>
  <c r="AQ114"/>
  <c r="AN114"/>
  <c r="AK114"/>
  <c r="AH114"/>
  <c r="AE114"/>
  <c r="AB114"/>
  <c r="Y114"/>
  <c r="V114"/>
  <c r="S114"/>
  <c r="P114"/>
  <c r="M114"/>
  <c r="J114"/>
  <c r="F114"/>
  <c r="E114"/>
  <c r="AQ113"/>
  <c r="AN113"/>
  <c r="AK113"/>
  <c r="AH113"/>
  <c r="AE113"/>
  <c r="AB113"/>
  <c r="Y113"/>
  <c r="V113"/>
  <c r="S113"/>
  <c r="P113"/>
  <c r="M113"/>
  <c r="J113"/>
  <c r="F113"/>
  <c r="E113"/>
  <c r="AP112"/>
  <c r="AO112"/>
  <c r="AM112"/>
  <c r="AL112"/>
  <c r="AJ112"/>
  <c r="AI112"/>
  <c r="AG112"/>
  <c r="AF112"/>
  <c r="AD112"/>
  <c r="AC112"/>
  <c r="AA112"/>
  <c r="Z112"/>
  <c r="X112"/>
  <c r="W112"/>
  <c r="U112"/>
  <c r="T112"/>
  <c r="R112"/>
  <c r="Q112"/>
  <c r="O112"/>
  <c r="N112"/>
  <c r="L112"/>
  <c r="K112"/>
  <c r="I112"/>
  <c r="H112"/>
  <c r="AQ111"/>
  <c r="AN111"/>
  <c r="AK111"/>
  <c r="AH111"/>
  <c r="AE111"/>
  <c r="AB111"/>
  <c r="Y111"/>
  <c r="V111"/>
  <c r="S111"/>
  <c r="P111"/>
  <c r="M111"/>
  <c r="J111"/>
  <c r="F111"/>
  <c r="E111"/>
  <c r="AQ110"/>
  <c r="AN110"/>
  <c r="AK110"/>
  <c r="AH110"/>
  <c r="AE110"/>
  <c r="AB110"/>
  <c r="Y110"/>
  <c r="V110"/>
  <c r="S110"/>
  <c r="P110"/>
  <c r="M110"/>
  <c r="J110"/>
  <c r="F110"/>
  <c r="E110"/>
  <c r="AQ109"/>
  <c r="AN109"/>
  <c r="AK109"/>
  <c r="AH109"/>
  <c r="AE109"/>
  <c r="AB109"/>
  <c r="Y109"/>
  <c r="V109"/>
  <c r="S109"/>
  <c r="P109"/>
  <c r="M109"/>
  <c r="J109"/>
  <c r="F109"/>
  <c r="E109"/>
  <c r="AQ108"/>
  <c r="AN108"/>
  <c r="AK108"/>
  <c r="AH108"/>
  <c r="AE108"/>
  <c r="AB108"/>
  <c r="Y108"/>
  <c r="V108"/>
  <c r="S108"/>
  <c r="P108"/>
  <c r="M108"/>
  <c r="J108"/>
  <c r="F108"/>
  <c r="E108"/>
  <c r="AQ107"/>
  <c r="AN107"/>
  <c r="AK107"/>
  <c r="AH107"/>
  <c r="AE107"/>
  <c r="AB107"/>
  <c r="Y107"/>
  <c r="V107"/>
  <c r="S107"/>
  <c r="P107"/>
  <c r="M107"/>
  <c r="J107"/>
  <c r="F107"/>
  <c r="E107"/>
  <c r="AQ106"/>
  <c r="AN106"/>
  <c r="AK106"/>
  <c r="AH106"/>
  <c r="AE106"/>
  <c r="AB106"/>
  <c r="Y106"/>
  <c r="V106"/>
  <c r="S106"/>
  <c r="P106"/>
  <c r="M106"/>
  <c r="J106"/>
  <c r="F106"/>
  <c r="E106"/>
  <c r="AP105"/>
  <c r="AO105"/>
  <c r="AM105"/>
  <c r="AL105"/>
  <c r="AJ105"/>
  <c r="AI105"/>
  <c r="AG105"/>
  <c r="AF105"/>
  <c r="AD105"/>
  <c r="AC105"/>
  <c r="AA105"/>
  <c r="Z105"/>
  <c r="X105"/>
  <c r="W105"/>
  <c r="U105"/>
  <c r="T105"/>
  <c r="R105"/>
  <c r="Q105"/>
  <c r="O105"/>
  <c r="N105"/>
  <c r="L105"/>
  <c r="K105"/>
  <c r="I105"/>
  <c r="H105"/>
  <c r="AQ104"/>
  <c r="AN104"/>
  <c r="AK104"/>
  <c r="AH104"/>
  <c r="AE104"/>
  <c r="AB104"/>
  <c r="Y104"/>
  <c r="V104"/>
  <c r="S104"/>
  <c r="P104"/>
  <c r="M104"/>
  <c r="J104"/>
  <c r="F104"/>
  <c r="E104"/>
  <c r="AQ103"/>
  <c r="AN103"/>
  <c r="AK103"/>
  <c r="AH103"/>
  <c r="AE103"/>
  <c r="AB103"/>
  <c r="Y103"/>
  <c r="V103"/>
  <c r="S103"/>
  <c r="P103"/>
  <c r="M103"/>
  <c r="J103"/>
  <c r="F103"/>
  <c r="E103"/>
  <c r="AQ102"/>
  <c r="AN102"/>
  <c r="AK102"/>
  <c r="AH102"/>
  <c r="AE102"/>
  <c r="AB102"/>
  <c r="Y102"/>
  <c r="V102"/>
  <c r="S102"/>
  <c r="P102"/>
  <c r="M102"/>
  <c r="J102"/>
  <c r="F102"/>
  <c r="E102"/>
  <c r="AQ101"/>
  <c r="AN101"/>
  <c r="AK101"/>
  <c r="AH101"/>
  <c r="AE101"/>
  <c r="AB101"/>
  <c r="Y101"/>
  <c r="V101"/>
  <c r="S101"/>
  <c r="P101"/>
  <c r="M101"/>
  <c r="J101"/>
  <c r="E101"/>
  <c r="AQ100"/>
  <c r="AN100"/>
  <c r="AK100"/>
  <c r="AH100"/>
  <c r="AE100"/>
  <c r="AB100"/>
  <c r="Y100"/>
  <c r="V100"/>
  <c r="S100"/>
  <c r="P100"/>
  <c r="M100"/>
  <c r="J100"/>
  <c r="F100"/>
  <c r="E100"/>
  <c r="AQ99"/>
  <c r="AN99"/>
  <c r="AK99"/>
  <c r="AH99"/>
  <c r="AE99"/>
  <c r="AB99"/>
  <c r="Y99"/>
  <c r="V99"/>
  <c r="S99"/>
  <c r="P99"/>
  <c r="M99"/>
  <c r="J99"/>
  <c r="F99"/>
  <c r="E99"/>
  <c r="AP98"/>
  <c r="AO98"/>
  <c r="AM98"/>
  <c r="AL98"/>
  <c r="AJ98"/>
  <c r="AI98"/>
  <c r="AG98"/>
  <c r="AF98"/>
  <c r="AD98"/>
  <c r="AC98"/>
  <c r="AA98"/>
  <c r="Z98"/>
  <c r="X98"/>
  <c r="W98"/>
  <c r="U98"/>
  <c r="T98"/>
  <c r="R98"/>
  <c r="Q98"/>
  <c r="O98"/>
  <c r="N98"/>
  <c r="L98"/>
  <c r="K98"/>
  <c r="I98"/>
  <c r="H98"/>
  <c r="AQ97"/>
  <c r="AN97"/>
  <c r="AK97"/>
  <c r="AH97"/>
  <c r="AE97"/>
  <c r="AB97"/>
  <c r="Y97"/>
  <c r="V97"/>
  <c r="S97"/>
  <c r="P97"/>
  <c r="M97"/>
  <c r="J97"/>
  <c r="F97"/>
  <c r="E97"/>
  <c r="AQ96"/>
  <c r="AN96"/>
  <c r="AK96"/>
  <c r="AH96"/>
  <c r="AE96"/>
  <c r="AB96"/>
  <c r="Y96"/>
  <c r="V96"/>
  <c r="S96"/>
  <c r="P96"/>
  <c r="M96"/>
  <c r="J96"/>
  <c r="F96"/>
  <c r="E96"/>
  <c r="AQ95"/>
  <c r="AN95"/>
  <c r="AK95"/>
  <c r="AH95"/>
  <c r="AE95"/>
  <c r="AB95"/>
  <c r="Y95"/>
  <c r="V95"/>
  <c r="S95"/>
  <c r="P95"/>
  <c r="M95"/>
  <c r="J95"/>
  <c r="F95"/>
  <c r="E95"/>
  <c r="AQ94"/>
  <c r="AN94"/>
  <c r="AK94"/>
  <c r="AH94"/>
  <c r="AE94"/>
  <c r="AB94"/>
  <c r="Y94"/>
  <c r="V94"/>
  <c r="S94"/>
  <c r="P94"/>
  <c r="M94"/>
  <c r="J94"/>
  <c r="F94"/>
  <c r="E94"/>
  <c r="AQ93"/>
  <c r="AN93"/>
  <c r="AK93"/>
  <c r="AH93"/>
  <c r="AE93"/>
  <c r="AB93"/>
  <c r="Y93"/>
  <c r="V93"/>
  <c r="S93"/>
  <c r="P93"/>
  <c r="M93"/>
  <c r="J93"/>
  <c r="F93"/>
  <c r="E93"/>
  <c r="AQ92"/>
  <c r="AN92"/>
  <c r="AK92"/>
  <c r="AH92"/>
  <c r="AE92"/>
  <c r="AB92"/>
  <c r="Y92"/>
  <c r="V92"/>
  <c r="S92"/>
  <c r="P92"/>
  <c r="M92"/>
  <c r="J92"/>
  <c r="F92"/>
  <c r="E92"/>
  <c r="AP91"/>
  <c r="AO91"/>
  <c r="AM91"/>
  <c r="AL91"/>
  <c r="AJ91"/>
  <c r="AI91"/>
  <c r="AG91"/>
  <c r="AF91"/>
  <c r="AD91"/>
  <c r="AC91"/>
  <c r="AA91"/>
  <c r="Z91"/>
  <c r="X91"/>
  <c r="U91"/>
  <c r="R91"/>
  <c r="Q91"/>
  <c r="O91"/>
  <c r="N91"/>
  <c r="L91"/>
  <c r="K91"/>
  <c r="I91"/>
  <c r="H91"/>
  <c r="AQ90"/>
  <c r="AN90"/>
  <c r="AK90"/>
  <c r="AH90"/>
  <c r="AE90"/>
  <c r="AB90"/>
  <c r="Y90"/>
  <c r="V90"/>
  <c r="S90"/>
  <c r="P90"/>
  <c r="M90"/>
  <c r="J90"/>
  <c r="F90"/>
  <c r="E90"/>
  <c r="AQ89"/>
  <c r="AN89"/>
  <c r="AK89"/>
  <c r="AH89"/>
  <c r="AE89"/>
  <c r="AB89"/>
  <c r="Y89"/>
  <c r="V89"/>
  <c r="S89"/>
  <c r="P89"/>
  <c r="M89"/>
  <c r="J89"/>
  <c r="F89"/>
  <c r="E89"/>
  <c r="AQ88"/>
  <c r="AN88"/>
  <c r="AK88"/>
  <c r="AH88"/>
  <c r="AE88"/>
  <c r="AB88"/>
  <c r="Y88"/>
  <c r="V88"/>
  <c r="S88"/>
  <c r="P88"/>
  <c r="M88"/>
  <c r="J88"/>
  <c r="F88"/>
  <c r="E88"/>
  <c r="AQ87"/>
  <c r="AN87"/>
  <c r="AK87"/>
  <c r="AH87"/>
  <c r="AE87"/>
  <c r="AB87"/>
  <c r="Y87"/>
  <c r="V87"/>
  <c r="S87"/>
  <c r="P87"/>
  <c r="M87"/>
  <c r="J87"/>
  <c r="F87"/>
  <c r="E87"/>
  <c r="AQ86"/>
  <c r="AN86"/>
  <c r="AK86"/>
  <c r="AH86"/>
  <c r="AE86"/>
  <c r="AB86"/>
  <c r="Y86"/>
  <c r="V86"/>
  <c r="S86"/>
  <c r="P86"/>
  <c r="M86"/>
  <c r="J86"/>
  <c r="F86"/>
  <c r="E86"/>
  <c r="AQ85"/>
  <c r="AN85"/>
  <c r="AK85"/>
  <c r="AH85"/>
  <c r="AE85"/>
  <c r="AB85"/>
  <c r="Y85"/>
  <c r="V85"/>
  <c r="S85"/>
  <c r="P85"/>
  <c r="M85"/>
  <c r="J85"/>
  <c r="F85"/>
  <c r="E85"/>
  <c r="AP84"/>
  <c r="AO84"/>
  <c r="AM84"/>
  <c r="AL84"/>
  <c r="AJ84"/>
  <c r="AI84"/>
  <c r="AG84"/>
  <c r="AF84"/>
  <c r="AD84"/>
  <c r="AC84"/>
  <c r="AA84"/>
  <c r="Z84"/>
  <c r="X84"/>
  <c r="W84"/>
  <c r="U84"/>
  <c r="T84"/>
  <c r="R84"/>
  <c r="Q84"/>
  <c r="O84"/>
  <c r="N84"/>
  <c r="L84"/>
  <c r="K84"/>
  <c r="I84"/>
  <c r="H84"/>
  <c r="E44"/>
  <c r="AQ76"/>
  <c r="AN76"/>
  <c r="AK76"/>
  <c r="AH76"/>
  <c r="AE76"/>
  <c r="AB76"/>
  <c r="Y76"/>
  <c r="V76"/>
  <c r="S76"/>
  <c r="P76"/>
  <c r="M76"/>
  <c r="J76"/>
  <c r="F76"/>
  <c r="E76"/>
  <c r="AQ75"/>
  <c r="AN75"/>
  <c r="AK75"/>
  <c r="AH75"/>
  <c r="AE75"/>
  <c r="AB75"/>
  <c r="Y75"/>
  <c r="V75"/>
  <c r="S75"/>
  <c r="P75"/>
  <c r="M75"/>
  <c r="J75"/>
  <c r="F75"/>
  <c r="E75"/>
  <c r="AQ74"/>
  <c r="AN74"/>
  <c r="AK74"/>
  <c r="AH74"/>
  <c r="AE74"/>
  <c r="AB74"/>
  <c r="Y74"/>
  <c r="V74"/>
  <c r="S74"/>
  <c r="P74"/>
  <c r="M74"/>
  <c r="J74"/>
  <c r="F74"/>
  <c r="E74"/>
  <c r="AQ73"/>
  <c r="AN73"/>
  <c r="AK73"/>
  <c r="AH73"/>
  <c r="AE73"/>
  <c r="AB73"/>
  <c r="Y73"/>
  <c r="V73"/>
  <c r="S73"/>
  <c r="P73"/>
  <c r="M73"/>
  <c r="J73"/>
  <c r="F73"/>
  <c r="E73"/>
  <c r="AQ72"/>
  <c r="AN72"/>
  <c r="AK72"/>
  <c r="AH72"/>
  <c r="AE72"/>
  <c r="AB72"/>
  <c r="Y72"/>
  <c r="V72"/>
  <c r="S72"/>
  <c r="P72"/>
  <c r="M72"/>
  <c r="J72"/>
  <c r="F72"/>
  <c r="E72"/>
  <c r="AQ71"/>
  <c r="AN71"/>
  <c r="AK71"/>
  <c r="AH71"/>
  <c r="AE71"/>
  <c r="AB71"/>
  <c r="Y71"/>
  <c r="V71"/>
  <c r="S71"/>
  <c r="P71"/>
  <c r="M71"/>
  <c r="J71"/>
  <c r="F71"/>
  <c r="E71"/>
  <c r="AP70"/>
  <c r="AO70"/>
  <c r="AM70"/>
  <c r="AL70"/>
  <c r="AJ70"/>
  <c r="AI70"/>
  <c r="AG70"/>
  <c r="AF70"/>
  <c r="AD70"/>
  <c r="AC70"/>
  <c r="AA70"/>
  <c r="Z70"/>
  <c r="X70"/>
  <c r="W70"/>
  <c r="U70"/>
  <c r="T70"/>
  <c r="R70"/>
  <c r="Q70"/>
  <c r="O70"/>
  <c r="N70"/>
  <c r="L70"/>
  <c r="K70"/>
  <c r="I70"/>
  <c r="H70"/>
  <c r="AQ69"/>
  <c r="AN69"/>
  <c r="AK69"/>
  <c r="AH69"/>
  <c r="AE69"/>
  <c r="AB69"/>
  <c r="Y69"/>
  <c r="V69"/>
  <c r="S69"/>
  <c r="P69"/>
  <c r="M69"/>
  <c r="J69"/>
  <c r="F69"/>
  <c r="E69"/>
  <c r="AQ68"/>
  <c r="AN68"/>
  <c r="AK68"/>
  <c r="AH68"/>
  <c r="AE68"/>
  <c r="AB68"/>
  <c r="Y68"/>
  <c r="V68"/>
  <c r="S68"/>
  <c r="P68"/>
  <c r="M68"/>
  <c r="J68"/>
  <c r="F68"/>
  <c r="E68"/>
  <c r="AQ67"/>
  <c r="AN67"/>
  <c r="AK67"/>
  <c r="AH67"/>
  <c r="AE67"/>
  <c r="AB67"/>
  <c r="Y67"/>
  <c r="V67"/>
  <c r="S67"/>
  <c r="P67"/>
  <c r="M67"/>
  <c r="J67"/>
  <c r="F67"/>
  <c r="E67"/>
  <c r="AQ66"/>
  <c r="AN66"/>
  <c r="AK66"/>
  <c r="AH66"/>
  <c r="AE66"/>
  <c r="AB66"/>
  <c r="Y66"/>
  <c r="V66"/>
  <c r="S66"/>
  <c r="P66"/>
  <c r="M66"/>
  <c r="J66"/>
  <c r="F66"/>
  <c r="E66"/>
  <c r="AQ65"/>
  <c r="AN65"/>
  <c r="AK65"/>
  <c r="AH65"/>
  <c r="AE65"/>
  <c r="AB65"/>
  <c r="Y65"/>
  <c r="V65"/>
  <c r="S65"/>
  <c r="P65"/>
  <c r="M65"/>
  <c r="J65"/>
  <c r="F65"/>
  <c r="E65"/>
  <c r="AQ64"/>
  <c r="AN64"/>
  <c r="AK64"/>
  <c r="AH64"/>
  <c r="AE64"/>
  <c r="AB64"/>
  <c r="Y64"/>
  <c r="V64"/>
  <c r="S64"/>
  <c r="P64"/>
  <c r="M64"/>
  <c r="J64"/>
  <c r="F64"/>
  <c r="E64"/>
  <c r="AP63"/>
  <c r="AO63"/>
  <c r="AM63"/>
  <c r="AL63"/>
  <c r="AJ63"/>
  <c r="AI63"/>
  <c r="AG63"/>
  <c r="AF63"/>
  <c r="AD63"/>
  <c r="AC63"/>
  <c r="AA63"/>
  <c r="Z63"/>
  <c r="X63"/>
  <c r="W63"/>
  <c r="U63"/>
  <c r="T63"/>
  <c r="R63"/>
  <c r="Q63"/>
  <c r="O63"/>
  <c r="N63"/>
  <c r="L63"/>
  <c r="K63"/>
  <c r="I63"/>
  <c r="H63"/>
  <c r="AQ62"/>
  <c r="AN62"/>
  <c r="AK62"/>
  <c r="AH62"/>
  <c r="AE62"/>
  <c r="AB62"/>
  <c r="Y62"/>
  <c r="V62"/>
  <c r="S62"/>
  <c r="P62"/>
  <c r="M62"/>
  <c r="J62"/>
  <c r="F62"/>
  <c r="E62"/>
  <c r="AQ61"/>
  <c r="AN61"/>
  <c r="AK61"/>
  <c r="AH61"/>
  <c r="AE61"/>
  <c r="AB61"/>
  <c r="Y61"/>
  <c r="V61"/>
  <c r="S61"/>
  <c r="P61"/>
  <c r="M61"/>
  <c r="J61"/>
  <c r="F61"/>
  <c r="E61"/>
  <c r="AQ60"/>
  <c r="AN60"/>
  <c r="AK60"/>
  <c r="AH60"/>
  <c r="AE60"/>
  <c r="AB60"/>
  <c r="Y60"/>
  <c r="V60"/>
  <c r="S60"/>
  <c r="P60"/>
  <c r="M60"/>
  <c r="J60"/>
  <c r="F60"/>
  <c r="E60"/>
  <c r="AQ59"/>
  <c r="AN59"/>
  <c r="AK59"/>
  <c r="AH59"/>
  <c r="AE59"/>
  <c r="AB59"/>
  <c r="Y59"/>
  <c r="V59"/>
  <c r="S59"/>
  <c r="P59"/>
  <c r="M59"/>
  <c r="J59"/>
  <c r="F59"/>
  <c r="E59"/>
  <c r="AQ58"/>
  <c r="AN58"/>
  <c r="AK58"/>
  <c r="AH58"/>
  <c r="AE58"/>
  <c r="AB58"/>
  <c r="Y58"/>
  <c r="V58"/>
  <c r="S58"/>
  <c r="P58"/>
  <c r="M58"/>
  <c r="J58"/>
  <c r="F58"/>
  <c r="E58"/>
  <c r="AQ57"/>
  <c r="AN57"/>
  <c r="AK57"/>
  <c r="AH57"/>
  <c r="AE57"/>
  <c r="AB57"/>
  <c r="Y57"/>
  <c r="V57"/>
  <c r="S57"/>
  <c r="P57"/>
  <c r="M57"/>
  <c r="J57"/>
  <c r="F57"/>
  <c r="E57"/>
  <c r="AP56"/>
  <c r="AO56"/>
  <c r="AM56"/>
  <c r="AL56"/>
  <c r="AJ56"/>
  <c r="AI56"/>
  <c r="AG56"/>
  <c r="AF56"/>
  <c r="AD56"/>
  <c r="AC56"/>
  <c r="AA56"/>
  <c r="Z56"/>
  <c r="X56"/>
  <c r="W56"/>
  <c r="U56"/>
  <c r="T56"/>
  <c r="R56"/>
  <c r="Q56"/>
  <c r="O56"/>
  <c r="N56"/>
  <c r="L56"/>
  <c r="K56"/>
  <c r="I56"/>
  <c r="H56"/>
  <c r="F51"/>
  <c r="F52"/>
  <c r="F53"/>
  <c r="F54"/>
  <c r="F55"/>
  <c r="E51"/>
  <c r="E52"/>
  <c r="E53"/>
  <c r="E54"/>
  <c r="E55"/>
  <c r="F50"/>
  <c r="E50"/>
  <c r="AQ55"/>
  <c r="AQ54"/>
  <c r="AQ53"/>
  <c r="AQ52"/>
  <c r="AQ51"/>
  <c r="AQ50"/>
  <c r="AP49"/>
  <c r="AO49"/>
  <c r="AN55"/>
  <c r="AN54"/>
  <c r="AN53"/>
  <c r="AN52"/>
  <c r="AN51"/>
  <c r="AN50"/>
  <c r="AM49"/>
  <c r="AL49"/>
  <c r="AK55"/>
  <c r="AK54"/>
  <c r="AK53"/>
  <c r="AK52"/>
  <c r="AK51"/>
  <c r="AK50"/>
  <c r="AJ49"/>
  <c r="AI49"/>
  <c r="AH55"/>
  <c r="AH54"/>
  <c r="AH53"/>
  <c r="AH52"/>
  <c r="AH51"/>
  <c r="AH50"/>
  <c r="AG49"/>
  <c r="AF49"/>
  <c r="AE55"/>
  <c r="AE54"/>
  <c r="AE53"/>
  <c r="AE52"/>
  <c r="AE51"/>
  <c r="AE50"/>
  <c r="AD49"/>
  <c r="AC49"/>
  <c r="AB55"/>
  <c r="AB54"/>
  <c r="AB53"/>
  <c r="AB52"/>
  <c r="AB51"/>
  <c r="AB50"/>
  <c r="AA49"/>
  <c r="Z49"/>
  <c r="Y55"/>
  <c r="Y54"/>
  <c r="Y53"/>
  <c r="Y52"/>
  <c r="Y51"/>
  <c r="Y50"/>
  <c r="X49"/>
  <c r="W49"/>
  <c r="V55"/>
  <c r="V54"/>
  <c r="V53"/>
  <c r="V52"/>
  <c r="V51"/>
  <c r="V50"/>
  <c r="U49"/>
  <c r="T49"/>
  <c r="S55"/>
  <c r="S54"/>
  <c r="S53"/>
  <c r="S52"/>
  <c r="S51"/>
  <c r="S50"/>
  <c r="R49"/>
  <c r="Q49"/>
  <c r="P55"/>
  <c r="P54"/>
  <c r="P53"/>
  <c r="P52"/>
  <c r="P51"/>
  <c r="P50"/>
  <c r="O49"/>
  <c r="N49"/>
  <c r="M55"/>
  <c r="M54"/>
  <c r="M53"/>
  <c r="M52"/>
  <c r="M51"/>
  <c r="M50"/>
  <c r="L49"/>
  <c r="K49"/>
  <c r="J53"/>
  <c r="J54"/>
  <c r="J55"/>
  <c r="I49"/>
  <c r="H49"/>
  <c r="F91" l="1"/>
  <c r="E91"/>
  <c r="U384"/>
  <c r="J49"/>
  <c r="E1137"/>
  <c r="K37"/>
  <c r="K41"/>
  <c r="K384" s="1"/>
  <c r="N39"/>
  <c r="N382" s="1"/>
  <c r="Q37"/>
  <c r="Q380" s="1"/>
  <c r="Q41"/>
  <c r="Q384" s="1"/>
  <c r="F1137"/>
  <c r="E226"/>
  <c r="I40"/>
  <c r="T40"/>
  <c r="T383" s="1"/>
  <c r="F226"/>
  <c r="X38"/>
  <c r="X381" s="1"/>
  <c r="AA36"/>
  <c r="AA379" s="1"/>
  <c r="AA40"/>
  <c r="AA383" s="1"/>
  <c r="AD38"/>
  <c r="AD381" s="1"/>
  <c r="AG36"/>
  <c r="AG379" s="1"/>
  <c r="AG40"/>
  <c r="AG383" s="1"/>
  <c r="AJ38"/>
  <c r="AJ381" s="1"/>
  <c r="AM36"/>
  <c r="AM379" s="1"/>
  <c r="AM40"/>
  <c r="AM383" s="1"/>
  <c r="AP38"/>
  <c r="AP381" s="1"/>
  <c r="I38"/>
  <c r="Q39"/>
  <c r="Q382" s="1"/>
  <c r="K39"/>
  <c r="K382" s="1"/>
  <c r="T37"/>
  <c r="T380" s="1"/>
  <c r="N37"/>
  <c r="N380" s="1"/>
  <c r="X40"/>
  <c r="X383" s="1"/>
  <c r="AA38"/>
  <c r="AA381" s="1"/>
  <c r="AD40"/>
  <c r="AG38"/>
  <c r="AJ40"/>
  <c r="AJ383" s="1"/>
  <c r="AM38"/>
  <c r="AM381" s="1"/>
  <c r="AP40"/>
  <c r="T39"/>
  <c r="T382" s="1"/>
  <c r="W37"/>
  <c r="W380" s="1"/>
  <c r="Z39"/>
  <c r="Z382" s="1"/>
  <c r="AC37"/>
  <c r="AC380" s="1"/>
  <c r="AF39"/>
  <c r="AF382" s="1"/>
  <c r="AI37"/>
  <c r="AI380" s="1"/>
  <c r="AL39"/>
  <c r="AL382" s="1"/>
  <c r="AO37"/>
  <c r="AO380" s="1"/>
  <c r="X37"/>
  <c r="X41"/>
  <c r="X384" s="1"/>
  <c r="AA39"/>
  <c r="AD37"/>
  <c r="AD380" s="1"/>
  <c r="AD41"/>
  <c r="AG39"/>
  <c r="AG382" s="1"/>
  <c r="AJ37"/>
  <c r="AJ380" s="1"/>
  <c r="AJ41"/>
  <c r="AJ384" s="1"/>
  <c r="AM39"/>
  <c r="AM382" s="1"/>
  <c r="AP37"/>
  <c r="AP380" s="1"/>
  <c r="AP41"/>
  <c r="L39"/>
  <c r="L382" s="1"/>
  <c r="O37"/>
  <c r="O380" s="1"/>
  <c r="O41"/>
  <c r="O384" s="1"/>
  <c r="R39"/>
  <c r="R382" s="1"/>
  <c r="K40"/>
  <c r="K383" s="1"/>
  <c r="N38"/>
  <c r="N381" s="1"/>
  <c r="Q40"/>
  <c r="Q383" s="1"/>
  <c r="H37"/>
  <c r="H380" s="1"/>
  <c r="AI41"/>
  <c r="AI384" s="1"/>
  <c r="AC41"/>
  <c r="AC384" s="1"/>
  <c r="W41"/>
  <c r="W384" s="1"/>
  <c r="AO41"/>
  <c r="AO384" s="1"/>
  <c r="N41"/>
  <c r="N384" s="1"/>
  <c r="I37"/>
  <c r="U39"/>
  <c r="U382" s="1"/>
  <c r="H41"/>
  <c r="H384" s="1"/>
  <c r="W38"/>
  <c r="W381" s="1"/>
  <c r="W40"/>
  <c r="W383" s="1"/>
  <c r="Z36"/>
  <c r="Z38"/>
  <c r="Z381" s="1"/>
  <c r="Z40"/>
  <c r="Z383" s="1"/>
  <c r="AC38"/>
  <c r="AC381" s="1"/>
  <c r="AC40"/>
  <c r="AC383" s="1"/>
  <c r="AF36"/>
  <c r="AF38"/>
  <c r="AF381" s="1"/>
  <c r="AF40"/>
  <c r="AI38"/>
  <c r="AI381" s="1"/>
  <c r="AI40"/>
  <c r="AI383" s="1"/>
  <c r="AL36"/>
  <c r="AL38"/>
  <c r="AL40"/>
  <c r="AL383" s="1"/>
  <c r="AO38"/>
  <c r="AO381" s="1"/>
  <c r="AO40"/>
  <c r="AO383" s="1"/>
  <c r="I39"/>
  <c r="L36"/>
  <c r="L38"/>
  <c r="L381" s="1"/>
  <c r="L40"/>
  <c r="L383" s="1"/>
  <c r="O36"/>
  <c r="O379" s="1"/>
  <c r="O38"/>
  <c r="O381" s="1"/>
  <c r="O40"/>
  <c r="O383" s="1"/>
  <c r="R36"/>
  <c r="R38"/>
  <c r="R40"/>
  <c r="R383" s="1"/>
  <c r="U36"/>
  <c r="U379" s="1"/>
  <c r="K154"/>
  <c r="K36"/>
  <c r="Q154"/>
  <c r="Q36"/>
  <c r="T38"/>
  <c r="W154"/>
  <c r="W36"/>
  <c r="AC154"/>
  <c r="AC36"/>
  <c r="AI154"/>
  <c r="AI36"/>
  <c r="AO154"/>
  <c r="AO36"/>
  <c r="U40"/>
  <c r="X154"/>
  <c r="X36"/>
  <c r="AD154"/>
  <c r="AD36"/>
  <c r="AJ154"/>
  <c r="AJ36"/>
  <c r="AP154"/>
  <c r="AP36"/>
  <c r="AP379" s="1"/>
  <c r="E182"/>
  <c r="F182"/>
  <c r="I154"/>
  <c r="N154"/>
  <c r="T154"/>
  <c r="Z154"/>
  <c r="AF154"/>
  <c r="AL154"/>
  <c r="H154"/>
  <c r="L154"/>
  <c r="O154"/>
  <c r="R154"/>
  <c r="U154"/>
  <c r="AA154"/>
  <c r="AG154"/>
  <c r="AM154"/>
  <c r="AF384"/>
  <c r="Z384"/>
  <c r="AA380"/>
  <c r="AG380"/>
  <c r="AF380"/>
  <c r="Z380"/>
  <c r="AL384"/>
  <c r="AM380"/>
  <c r="AL380"/>
  <c r="AO1105"/>
  <c r="E227"/>
  <c r="M1113"/>
  <c r="L1112"/>
  <c r="M1112" s="1"/>
  <c r="AK1113"/>
  <c r="AJ1112"/>
  <c r="AK1112" s="1"/>
  <c r="W1105"/>
  <c r="J1112"/>
  <c r="O1112"/>
  <c r="P1112" s="1"/>
  <c r="R1112"/>
  <c r="S1112" s="1"/>
  <c r="U1112"/>
  <c r="V1112" s="1"/>
  <c r="X1112"/>
  <c r="Y1112" s="1"/>
  <c r="AA1112"/>
  <c r="AB1112" s="1"/>
  <c r="AC1112"/>
  <c r="AD1112"/>
  <c r="AG1112"/>
  <c r="AH1112" s="1"/>
  <c r="AM1112"/>
  <c r="AN1112" s="1"/>
  <c r="AP1112"/>
  <c r="AQ1112" s="1"/>
  <c r="K380"/>
  <c r="K616"/>
  <c r="N616"/>
  <c r="AF616"/>
  <c r="AI616"/>
  <c r="AL616"/>
  <c r="AO616"/>
  <c r="K623"/>
  <c r="N623"/>
  <c r="Q623"/>
  <c r="T623"/>
  <c r="W623"/>
  <c r="Z623"/>
  <c r="AC623"/>
  <c r="AF623"/>
  <c r="AI623"/>
  <c r="AL623"/>
  <c r="J677"/>
  <c r="H664"/>
  <c r="I661"/>
  <c r="AG661"/>
  <c r="AG663"/>
  <c r="AJ661"/>
  <c r="AM659"/>
  <c r="AM661"/>
  <c r="AM663"/>
  <c r="AP659"/>
  <c r="AP661"/>
  <c r="AP663"/>
  <c r="S677"/>
  <c r="H623"/>
  <c r="M677"/>
  <c r="V677"/>
  <c r="L659"/>
  <c r="L661"/>
  <c r="L663"/>
  <c r="O659"/>
  <c r="O661"/>
  <c r="O663"/>
  <c r="R659"/>
  <c r="R661"/>
  <c r="U659"/>
  <c r="U661"/>
  <c r="U663"/>
  <c r="X659"/>
  <c r="X661"/>
  <c r="X663"/>
  <c r="AA659"/>
  <c r="AA661"/>
  <c r="AA663"/>
  <c r="AD659"/>
  <c r="AD661"/>
  <c r="AG659"/>
  <c r="J681"/>
  <c r="AO623"/>
  <c r="L675"/>
  <c r="AK678"/>
  <c r="AJ699"/>
  <c r="AJ706" s="1"/>
  <c r="AK706" s="1"/>
  <c r="AE686"/>
  <c r="AD679"/>
  <c r="AB676"/>
  <c r="AA697"/>
  <c r="AA704" s="1"/>
  <c r="R701"/>
  <c r="R708" s="1"/>
  <c r="S708" s="1"/>
  <c r="S680"/>
  <c r="AC675"/>
  <c r="AC697"/>
  <c r="AC704" s="1"/>
  <c r="H697"/>
  <c r="H704" s="1"/>
  <c r="E676"/>
  <c r="H675"/>
  <c r="AA699"/>
  <c r="AA706" s="1"/>
  <c r="AB706" s="1"/>
  <c r="AB678"/>
  <c r="AP702"/>
  <c r="AP709" s="1"/>
  <c r="AQ709" s="1"/>
  <c r="AQ681"/>
  <c r="AN681"/>
  <c r="AM702"/>
  <c r="AM709" s="1"/>
  <c r="AN709" s="1"/>
  <c r="AK681"/>
  <c r="AJ702"/>
  <c r="AJ709" s="1"/>
  <c r="AK709" s="1"/>
  <c r="AH681"/>
  <c r="AG702"/>
  <c r="AG709" s="1"/>
  <c r="AH709" s="1"/>
  <c r="AH678"/>
  <c r="AG699"/>
  <c r="AG706" s="1"/>
  <c r="AH706" s="1"/>
  <c r="AD675"/>
  <c r="AD698"/>
  <c r="AD705" s="1"/>
  <c r="AE677"/>
  <c r="AB680"/>
  <c r="AA701"/>
  <c r="AA708" s="1"/>
  <c r="AB708" s="1"/>
  <c r="Z697"/>
  <c r="Z704" s="1"/>
  <c r="Z703" s="1"/>
  <c r="Z675"/>
  <c r="Y677"/>
  <c r="X698"/>
  <c r="X705" s="1"/>
  <c r="V679"/>
  <c r="U700"/>
  <c r="U707" s="1"/>
  <c r="V707" s="1"/>
  <c r="S686"/>
  <c r="R679"/>
  <c r="P679"/>
  <c r="O700"/>
  <c r="O707" s="1"/>
  <c r="P707" s="1"/>
  <c r="M681"/>
  <c r="L702"/>
  <c r="L709" s="1"/>
  <c r="M709" s="1"/>
  <c r="I697"/>
  <c r="I704" s="1"/>
  <c r="F676"/>
  <c r="J676"/>
  <c r="AM675"/>
  <c r="AM698"/>
  <c r="AM705" s="1"/>
  <c r="AN677"/>
  <c r="AH676"/>
  <c r="AF697"/>
  <c r="AF704" s="1"/>
  <c r="AH704" s="1"/>
  <c r="AF675"/>
  <c r="T675"/>
  <c r="T697"/>
  <c r="T704" s="1"/>
  <c r="T703" s="1"/>
  <c r="M680"/>
  <c r="K701"/>
  <c r="K708" s="1"/>
  <c r="M708" s="1"/>
  <c r="J678"/>
  <c r="I699"/>
  <c r="I706" s="1"/>
  <c r="J706" s="1"/>
  <c r="AJ697"/>
  <c r="AJ704" s="1"/>
  <c r="AK676"/>
  <c r="AJ675"/>
  <c r="X701"/>
  <c r="X708" s="1"/>
  <c r="Y708" s="1"/>
  <c r="Y680"/>
  <c r="V705"/>
  <c r="G689"/>
  <c r="AB681"/>
  <c r="AA702"/>
  <c r="AA709" s="1"/>
  <c r="AB709" s="1"/>
  <c r="V680"/>
  <c r="U701"/>
  <c r="U708" s="1"/>
  <c r="V708" s="1"/>
  <c r="N697"/>
  <c r="N704" s="1"/>
  <c r="N675"/>
  <c r="AO675"/>
  <c r="AO697"/>
  <c r="AO704" s="1"/>
  <c r="AQ679"/>
  <c r="AP700"/>
  <c r="AP707" s="1"/>
  <c r="AQ707" s="1"/>
  <c r="AN679"/>
  <c r="AM700"/>
  <c r="AM707" s="1"/>
  <c r="AN707" s="1"/>
  <c r="AK679"/>
  <c r="AJ700"/>
  <c r="AJ707" s="1"/>
  <c r="AK707" s="1"/>
  <c r="AH679"/>
  <c r="AG700"/>
  <c r="AG707" s="1"/>
  <c r="AH707" s="1"/>
  <c r="AE680"/>
  <c r="AD701"/>
  <c r="AD708" s="1"/>
  <c r="AE708" s="1"/>
  <c r="AD697"/>
  <c r="AD704" s="1"/>
  <c r="AE676"/>
  <c r="AA675"/>
  <c r="AA698"/>
  <c r="AA705" s="1"/>
  <c r="AB677"/>
  <c r="V681"/>
  <c r="U702"/>
  <c r="U709" s="1"/>
  <c r="V709" s="1"/>
  <c r="S681"/>
  <c r="R702"/>
  <c r="R709" s="1"/>
  <c r="S709" s="1"/>
  <c r="F681"/>
  <c r="O702"/>
  <c r="O709" s="1"/>
  <c r="P681"/>
  <c r="O697"/>
  <c r="O704" s="1"/>
  <c r="P676"/>
  <c r="K675"/>
  <c r="K697"/>
  <c r="K704" s="1"/>
  <c r="P678"/>
  <c r="O699"/>
  <c r="O706" s="1"/>
  <c r="P706" s="1"/>
  <c r="AG675"/>
  <c r="AG698"/>
  <c r="AG705" s="1"/>
  <c r="AH677"/>
  <c r="E678"/>
  <c r="E699" s="1"/>
  <c r="E706" s="1"/>
  <c r="AC699"/>
  <c r="AC706" s="1"/>
  <c r="W675"/>
  <c r="W697"/>
  <c r="W704" s="1"/>
  <c r="W703" s="1"/>
  <c r="Q675"/>
  <c r="Q697"/>
  <c r="Q704" s="1"/>
  <c r="Q703" s="1"/>
  <c r="AQ676"/>
  <c r="AP697"/>
  <c r="AP704" s="1"/>
  <c r="AE678"/>
  <c r="AD699"/>
  <c r="AD706" s="1"/>
  <c r="AE706" s="1"/>
  <c r="Y676"/>
  <c r="X697"/>
  <c r="X704" s="1"/>
  <c r="X675"/>
  <c r="AQ678"/>
  <c r="AO699"/>
  <c r="AO706" s="1"/>
  <c r="AQ706" s="1"/>
  <c r="AL697"/>
  <c r="AL704" s="1"/>
  <c r="AL675"/>
  <c r="S705"/>
  <c r="J709"/>
  <c r="I700"/>
  <c r="I707" s="1"/>
  <c r="J707" s="1"/>
  <c r="J679"/>
  <c r="X700"/>
  <c r="X707" s="1"/>
  <c r="Y707" s="1"/>
  <c r="Y679"/>
  <c r="P680"/>
  <c r="O701"/>
  <c r="O708" s="1"/>
  <c r="P708" s="1"/>
  <c r="H698"/>
  <c r="H705" s="1"/>
  <c r="J705" s="1"/>
  <c r="E677"/>
  <c r="AN676"/>
  <c r="AM697"/>
  <c r="AM704" s="1"/>
  <c r="H701"/>
  <c r="H708" s="1"/>
  <c r="E680"/>
  <c r="E701" s="1"/>
  <c r="E708" s="1"/>
  <c r="R697"/>
  <c r="R704" s="1"/>
  <c r="S676"/>
  <c r="R675"/>
  <c r="J687"/>
  <c r="I680"/>
  <c r="AN680"/>
  <c r="AM701"/>
  <c r="AM708" s="1"/>
  <c r="AN708" s="1"/>
  <c r="AJ701"/>
  <c r="AJ708" s="1"/>
  <c r="AK708" s="1"/>
  <c r="AK680"/>
  <c r="AG701"/>
  <c r="AG708" s="1"/>
  <c r="AH708" s="1"/>
  <c r="AH680"/>
  <c r="AE681"/>
  <c r="AD702"/>
  <c r="AD709" s="1"/>
  <c r="AE709" s="1"/>
  <c r="AB679"/>
  <c r="AA700"/>
  <c r="AA707" s="1"/>
  <c r="AB707" s="1"/>
  <c r="X702"/>
  <c r="X709" s="1"/>
  <c r="Y709" s="1"/>
  <c r="Y681"/>
  <c r="S678"/>
  <c r="R699"/>
  <c r="R706" s="1"/>
  <c r="S706" s="1"/>
  <c r="O675"/>
  <c r="O698"/>
  <c r="O705" s="1"/>
  <c r="P677"/>
  <c r="M679"/>
  <c r="L700"/>
  <c r="L707" s="1"/>
  <c r="L699"/>
  <c r="L706" s="1"/>
  <c r="M706" s="1"/>
  <c r="M678"/>
  <c r="AK677"/>
  <c r="AJ698"/>
  <c r="AJ705" s="1"/>
  <c r="X699"/>
  <c r="X706" s="1"/>
  <c r="Y706" s="1"/>
  <c r="Y678"/>
  <c r="AQ680"/>
  <c r="AO701"/>
  <c r="AO708" s="1"/>
  <c r="AN678"/>
  <c r="AL699"/>
  <c r="AL706" s="1"/>
  <c r="AN706" s="1"/>
  <c r="AI675"/>
  <c r="AI697"/>
  <c r="AI704" s="1"/>
  <c r="AI703" s="1"/>
  <c r="AP675"/>
  <c r="AP698"/>
  <c r="AP705" s="1"/>
  <c r="AQ677"/>
  <c r="U697"/>
  <c r="U704" s="1"/>
  <c r="V676"/>
  <c r="M676"/>
  <c r="L697"/>
  <c r="L704" s="1"/>
  <c r="M705"/>
  <c r="E681"/>
  <c r="E702" s="1"/>
  <c r="E709" s="1"/>
  <c r="N702"/>
  <c r="N709" s="1"/>
  <c r="E679"/>
  <c r="E700" s="1"/>
  <c r="E707" s="1"/>
  <c r="K700"/>
  <c r="K707" s="1"/>
  <c r="F677"/>
  <c r="F698" s="1"/>
  <c r="F705" s="1"/>
  <c r="U678"/>
  <c r="U699" s="1"/>
  <c r="U706" s="1"/>
  <c r="V706" s="1"/>
  <c r="AK684"/>
  <c r="R663"/>
  <c r="K663"/>
  <c r="N663"/>
  <c r="Q661"/>
  <c r="T659"/>
  <c r="T663"/>
  <c r="W661"/>
  <c r="Z663"/>
  <c r="AC663"/>
  <c r="AF661"/>
  <c r="AI663"/>
  <c r="AL661"/>
  <c r="AO661"/>
  <c r="H381"/>
  <c r="K381"/>
  <c r="N379"/>
  <c r="N383"/>
  <c r="T379"/>
  <c r="E399"/>
  <c r="E427"/>
  <c r="E539"/>
  <c r="K546"/>
  <c r="N546"/>
  <c r="T546"/>
  <c r="W546"/>
  <c r="AC546"/>
  <c r="AF546"/>
  <c r="I616"/>
  <c r="AD663"/>
  <c r="AJ659"/>
  <c r="AJ663"/>
  <c r="K661"/>
  <c r="N659"/>
  <c r="N661"/>
  <c r="Q663"/>
  <c r="T661"/>
  <c r="W663"/>
  <c r="Z661"/>
  <c r="AC661"/>
  <c r="AF659"/>
  <c r="AF663"/>
  <c r="AI661"/>
  <c r="AL659"/>
  <c r="AL663"/>
  <c r="AO663"/>
  <c r="H382"/>
  <c r="R384"/>
  <c r="K660"/>
  <c r="K662"/>
  <c r="K664"/>
  <c r="N662"/>
  <c r="Q660"/>
  <c r="Q662"/>
  <c r="Q664"/>
  <c r="T662"/>
  <c r="T664"/>
  <c r="W660"/>
  <c r="W662"/>
  <c r="W664"/>
  <c r="Z660"/>
  <c r="Z662"/>
  <c r="Z664"/>
  <c r="AC660"/>
  <c r="AC662"/>
  <c r="AC664"/>
  <c r="AF662"/>
  <c r="AF664"/>
  <c r="AI660"/>
  <c r="AI662"/>
  <c r="AI664"/>
  <c r="AL662"/>
  <c r="AL664"/>
  <c r="AO660"/>
  <c r="AO662"/>
  <c r="AO664"/>
  <c r="AI546"/>
  <c r="AO546"/>
  <c r="H616"/>
  <c r="R616"/>
  <c r="X616"/>
  <c r="AG616"/>
  <c r="AP616"/>
  <c r="U623"/>
  <c r="X623"/>
  <c r="AA623"/>
  <c r="AD623"/>
  <c r="AG623"/>
  <c r="AJ623"/>
  <c r="I623"/>
  <c r="AP623"/>
  <c r="AM623"/>
  <c r="R623"/>
  <c r="O623"/>
  <c r="F630"/>
  <c r="E630"/>
  <c r="L623"/>
  <c r="AM616"/>
  <c r="AJ616"/>
  <c r="AC616"/>
  <c r="AD616"/>
  <c r="Z616"/>
  <c r="AA616"/>
  <c r="W616"/>
  <c r="T616"/>
  <c r="U616"/>
  <c r="Q616"/>
  <c r="O616"/>
  <c r="L616"/>
  <c r="AL546"/>
  <c r="Z546"/>
  <c r="L546"/>
  <c r="O546"/>
  <c r="AP546"/>
  <c r="AM546"/>
  <c r="AJ546"/>
  <c r="AG546"/>
  <c r="AD546"/>
  <c r="AA546"/>
  <c r="X546"/>
  <c r="U546"/>
  <c r="F553"/>
  <c r="E553"/>
  <c r="R546"/>
  <c r="H383"/>
  <c r="U381"/>
  <c r="F399"/>
  <c r="F427"/>
  <c r="F539"/>
  <c r="I532"/>
  <c r="L532"/>
  <c r="O532"/>
  <c r="R532"/>
  <c r="U532"/>
  <c r="X532"/>
  <c r="AA532"/>
  <c r="AD532"/>
  <c r="AG532"/>
  <c r="K532"/>
  <c r="N532"/>
  <c r="Q532"/>
  <c r="T532"/>
  <c r="W532"/>
  <c r="Z532"/>
  <c r="AC532"/>
  <c r="AF532"/>
  <c r="AI532"/>
  <c r="AL532"/>
  <c r="AO532"/>
  <c r="E533"/>
  <c r="H532"/>
  <c r="AJ532"/>
  <c r="AM532"/>
  <c r="AP532"/>
  <c r="Q381"/>
  <c r="I384"/>
  <c r="O382"/>
  <c r="U380"/>
  <c r="X382"/>
  <c r="AA384"/>
  <c r="AD382"/>
  <c r="AG384"/>
  <c r="AJ382"/>
  <c r="AP382"/>
  <c r="T384"/>
  <c r="W382"/>
  <c r="AC382"/>
  <c r="AI382"/>
  <c r="AO382"/>
  <c r="J688"/>
  <c r="F420"/>
  <c r="E420"/>
  <c r="F413"/>
  <c r="E413"/>
  <c r="E406"/>
  <c r="F406"/>
  <c r="J702"/>
  <c r="J259"/>
  <c r="AB322"/>
  <c r="V683"/>
  <c r="J547"/>
  <c r="J549"/>
  <c r="AN683"/>
  <c r="AH683"/>
  <c r="AK689"/>
  <c r="AK683"/>
  <c r="Y685"/>
  <c r="AH684"/>
  <c r="AB686"/>
  <c r="Y686"/>
  <c r="AK686"/>
  <c r="AQ683"/>
  <c r="V686"/>
  <c r="V161"/>
  <c r="AB161"/>
  <c r="AK180"/>
  <c r="E688"/>
  <c r="AQ196"/>
  <c r="AQ231"/>
  <c r="AQ238"/>
  <c r="AQ245"/>
  <c r="V689"/>
  <c r="S689"/>
  <c r="F56"/>
  <c r="F203"/>
  <c r="AQ684"/>
  <c r="F688"/>
  <c r="S1113"/>
  <c r="AN689"/>
  <c r="AN684"/>
  <c r="AE259"/>
  <c r="F168"/>
  <c r="P686"/>
  <c r="AQ259"/>
  <c r="Y683"/>
  <c r="S683"/>
  <c r="J622"/>
  <c r="J624"/>
  <c r="AQ626"/>
  <c r="J322"/>
  <c r="J684"/>
  <c r="AH686"/>
  <c r="M685"/>
  <c r="AB689"/>
  <c r="G357"/>
  <c r="M687"/>
  <c r="AN156"/>
  <c r="J535"/>
  <c r="E1114"/>
  <c r="AH689"/>
  <c r="AQ217"/>
  <c r="G221"/>
  <c r="Y322"/>
  <c r="J685"/>
  <c r="J683"/>
  <c r="AE685"/>
  <c r="F189"/>
  <c r="AH322"/>
  <c r="AB259"/>
  <c r="Y689"/>
  <c r="J552"/>
  <c r="G323"/>
  <c r="AK322"/>
  <c r="J686"/>
  <c r="F684"/>
  <c r="E684"/>
  <c r="AN686"/>
  <c r="J536"/>
  <c r="Y626"/>
  <c r="Y628"/>
  <c r="S322"/>
  <c r="E687"/>
  <c r="AQ686"/>
  <c r="E46"/>
  <c r="J621"/>
  <c r="J626"/>
  <c r="AA224"/>
  <c r="AE294"/>
  <c r="G324"/>
  <c r="F1115"/>
  <c r="G1115" s="1"/>
  <c r="J537"/>
  <c r="AN535"/>
  <c r="AN537"/>
  <c r="P551"/>
  <c r="V210"/>
  <c r="AB210"/>
  <c r="K224"/>
  <c r="P685"/>
  <c r="F210"/>
  <c r="G55"/>
  <c r="G71"/>
  <c r="J156"/>
  <c r="J155"/>
  <c r="S1106"/>
  <c r="P535"/>
  <c r="J627"/>
  <c r="AB189"/>
  <c r="AH189"/>
  <c r="V196"/>
  <c r="V238"/>
  <c r="AB252"/>
  <c r="AH252"/>
  <c r="G257"/>
  <c r="J225"/>
  <c r="M686"/>
  <c r="AQ689"/>
  <c r="M689"/>
  <c r="E686"/>
  <c r="AB685"/>
  <c r="AQ322"/>
  <c r="AN322"/>
  <c r="AN294"/>
  <c r="AH259"/>
  <c r="W224"/>
  <c r="E396"/>
  <c r="J396"/>
  <c r="J227"/>
  <c r="AE689"/>
  <c r="G308"/>
  <c r="V56"/>
  <c r="G61"/>
  <c r="AB63"/>
  <c r="G69"/>
  <c r="F45"/>
  <c r="Y84"/>
  <c r="AB84"/>
  <c r="G85"/>
  <c r="V91"/>
  <c r="G99"/>
  <c r="V105"/>
  <c r="AB105"/>
  <c r="J112"/>
  <c r="AB119"/>
  <c r="G124"/>
  <c r="AB126"/>
  <c r="AH126"/>
  <c r="G131"/>
  <c r="Y133"/>
  <c r="G141"/>
  <c r="Y147"/>
  <c r="V82"/>
  <c r="AB80"/>
  <c r="AB82"/>
  <c r="AB83"/>
  <c r="AH168"/>
  <c r="M157"/>
  <c r="S155"/>
  <c r="S156"/>
  <c r="Y159"/>
  <c r="AB157"/>
  <c r="AB159"/>
  <c r="AK155"/>
  <c r="J178"/>
  <c r="J399"/>
  <c r="G408"/>
  <c r="AB420"/>
  <c r="AB539"/>
  <c r="J393"/>
  <c r="J395"/>
  <c r="J397"/>
  <c r="E1109"/>
  <c r="AB1110"/>
  <c r="AQ535"/>
  <c r="AB553"/>
  <c r="S630"/>
  <c r="AQ630"/>
  <c r="J618"/>
  <c r="J620"/>
  <c r="M622"/>
  <c r="AH619"/>
  <c r="AN619"/>
  <c r="S628"/>
  <c r="AB182"/>
  <c r="M203"/>
  <c r="AK203"/>
  <c r="G205"/>
  <c r="AN229"/>
  <c r="AQ226"/>
  <c r="AQ230"/>
  <c r="E685"/>
  <c r="F1113"/>
  <c r="F1118"/>
  <c r="G1118" s="1"/>
  <c r="F1116"/>
  <c r="G1116" s="1"/>
  <c r="F1114"/>
  <c r="P689"/>
  <c r="J689"/>
  <c r="F227"/>
  <c r="F685"/>
  <c r="V322"/>
  <c r="G329"/>
  <c r="G315"/>
  <c r="V259"/>
  <c r="V252"/>
  <c r="V245"/>
  <c r="V231"/>
  <c r="V217"/>
  <c r="S685"/>
  <c r="G343"/>
  <c r="G336"/>
  <c r="AN259"/>
  <c r="G287"/>
  <c r="AK259"/>
  <c r="S259"/>
  <c r="AL224"/>
  <c r="AI224"/>
  <c r="AC224"/>
  <c r="E230"/>
  <c r="AF224"/>
  <c r="S245"/>
  <c r="T224"/>
  <c r="S238"/>
  <c r="Q224"/>
  <c r="S231"/>
  <c r="S196"/>
  <c r="S217"/>
  <c r="G64"/>
  <c r="V70"/>
  <c r="S43"/>
  <c r="AH44"/>
  <c r="AN43"/>
  <c r="J98"/>
  <c r="G103"/>
  <c r="G106"/>
  <c r="V112"/>
  <c r="G113"/>
  <c r="J119"/>
  <c r="V119"/>
  <c r="J126"/>
  <c r="V133"/>
  <c r="G139"/>
  <c r="J140"/>
  <c r="M78"/>
  <c r="M82"/>
  <c r="P78"/>
  <c r="Y78"/>
  <c r="AE82"/>
  <c r="AK79"/>
  <c r="AQ82"/>
  <c r="Y161"/>
  <c r="G167"/>
  <c r="J168"/>
  <c r="G169"/>
  <c r="M159"/>
  <c r="P155"/>
  <c r="V157"/>
  <c r="AE159"/>
  <c r="AK156"/>
  <c r="AQ159"/>
  <c r="M176"/>
  <c r="P176"/>
  <c r="S177"/>
  <c r="Y176"/>
  <c r="V399"/>
  <c r="G400"/>
  <c r="M406"/>
  <c r="V406"/>
  <c r="G407"/>
  <c r="G414"/>
  <c r="G416"/>
  <c r="Y420"/>
  <c r="G426"/>
  <c r="G433"/>
  <c r="V539"/>
  <c r="Y539"/>
  <c r="G540"/>
  <c r="G545"/>
  <c r="M533"/>
  <c r="M534"/>
  <c r="P533"/>
  <c r="P534"/>
  <c r="Y536"/>
  <c r="Y537"/>
  <c r="AB533"/>
  <c r="AB534"/>
  <c r="AH533"/>
  <c r="AH537"/>
  <c r="AK533"/>
  <c r="AK537"/>
  <c r="AN533"/>
  <c r="AQ533"/>
  <c r="AQ534"/>
  <c r="V553"/>
  <c r="Y553"/>
  <c r="G554"/>
  <c r="G559"/>
  <c r="G218"/>
  <c r="M547"/>
  <c r="M548"/>
  <c r="P547"/>
  <c r="Y547"/>
  <c r="Y548"/>
  <c r="AB547"/>
  <c r="AB551"/>
  <c r="AH547"/>
  <c r="AH551"/>
  <c r="AN547"/>
  <c r="AN548"/>
  <c r="AQ547"/>
  <c r="AQ548"/>
  <c r="V630"/>
  <c r="G631"/>
  <c r="M624"/>
  <c r="M625"/>
  <c r="P624"/>
  <c r="P625"/>
  <c r="S624"/>
  <c r="V624"/>
  <c r="V625"/>
  <c r="Y624"/>
  <c r="AB624"/>
  <c r="AB625"/>
  <c r="AH624"/>
  <c r="AH625"/>
  <c r="AK624"/>
  <c r="AK625"/>
  <c r="AN625"/>
  <c r="AN629"/>
  <c r="AQ624"/>
  <c r="AQ625"/>
  <c r="V182"/>
  <c r="G183"/>
  <c r="J189"/>
  <c r="V189"/>
  <c r="G190"/>
  <c r="G194"/>
  <c r="AB196"/>
  <c r="G197"/>
  <c r="V203"/>
  <c r="Y203"/>
  <c r="G204"/>
  <c r="G209"/>
  <c r="J210"/>
  <c r="AH210"/>
  <c r="G211"/>
  <c r="G215"/>
  <c r="AB231"/>
  <c r="G232"/>
  <c r="G239"/>
  <c r="G246"/>
  <c r="G253"/>
  <c r="M177"/>
  <c r="M180"/>
  <c r="V180"/>
  <c r="V181"/>
  <c r="Y181"/>
  <c r="AB181"/>
  <c r="AE178"/>
  <c r="AH179"/>
  <c r="AN178"/>
  <c r="AQ178"/>
  <c r="AQ181"/>
  <c r="G51"/>
  <c r="Y56"/>
  <c r="AK56"/>
  <c r="AN56"/>
  <c r="G57"/>
  <c r="E56"/>
  <c r="G62"/>
  <c r="M63"/>
  <c r="P63"/>
  <c r="S63"/>
  <c r="Y63"/>
  <c r="AH63"/>
  <c r="G66"/>
  <c r="G67"/>
  <c r="G68"/>
  <c r="J70"/>
  <c r="Y70"/>
  <c r="AE70"/>
  <c r="AQ70"/>
  <c r="G72"/>
  <c r="G74"/>
  <c r="G75"/>
  <c r="G76"/>
  <c r="F43"/>
  <c r="AB46"/>
  <c r="AH48"/>
  <c r="AK45"/>
  <c r="AN45"/>
  <c r="M84"/>
  <c r="S84"/>
  <c r="V84"/>
  <c r="G87"/>
  <c r="G89"/>
  <c r="AE91"/>
  <c r="AH91"/>
  <c r="G93"/>
  <c r="G95"/>
  <c r="G97"/>
  <c r="V98"/>
  <c r="AK98"/>
  <c r="AN98"/>
  <c r="G100"/>
  <c r="G102"/>
  <c r="J105"/>
  <c r="G109"/>
  <c r="G110"/>
  <c r="G111"/>
  <c r="M112"/>
  <c r="P112"/>
  <c r="G114"/>
  <c r="E112"/>
  <c r="G116"/>
  <c r="G117"/>
  <c r="G118"/>
  <c r="AE119"/>
  <c r="AK119"/>
  <c r="AQ119"/>
  <c r="G121"/>
  <c r="G123"/>
  <c r="P126"/>
  <c r="S126"/>
  <c r="V126"/>
  <c r="Y126"/>
  <c r="AE126"/>
  <c r="AK126"/>
  <c r="AQ126"/>
  <c r="G128"/>
  <c r="J133"/>
  <c r="P133"/>
  <c r="AE133"/>
  <c r="AK133"/>
  <c r="AQ133"/>
  <c r="G137"/>
  <c r="S140"/>
  <c r="V140"/>
  <c r="AB140"/>
  <c r="AN140"/>
  <c r="AQ140"/>
  <c r="G142"/>
  <c r="G144"/>
  <c r="G145"/>
  <c r="G146"/>
  <c r="J147"/>
  <c r="S147"/>
  <c r="V147"/>
  <c r="AN147"/>
  <c r="G149"/>
  <c r="G153"/>
  <c r="J83"/>
  <c r="M79"/>
  <c r="P79"/>
  <c r="P82"/>
  <c r="S83"/>
  <c r="V78"/>
  <c r="V83"/>
  <c r="Y79"/>
  <c r="AB78"/>
  <c r="AB81"/>
  <c r="AE83"/>
  <c r="AH78"/>
  <c r="AH79"/>
  <c r="AH82"/>
  <c r="AK78"/>
  <c r="AK80"/>
  <c r="AK83"/>
  <c r="AN78"/>
  <c r="AN80"/>
  <c r="AQ78"/>
  <c r="AQ80"/>
  <c r="M161"/>
  <c r="P161"/>
  <c r="AK161"/>
  <c r="G162"/>
  <c r="G163"/>
  <c r="E161"/>
  <c r="M168"/>
  <c r="P168"/>
  <c r="V168"/>
  <c r="AE168"/>
  <c r="AN168"/>
  <c r="AQ168"/>
  <c r="G170"/>
  <c r="E168"/>
  <c r="G173"/>
  <c r="J158"/>
  <c r="J157"/>
  <c r="M160"/>
  <c r="P156"/>
  <c r="S159"/>
  <c r="S160"/>
  <c r="V156"/>
  <c r="V159"/>
  <c r="Y155"/>
  <c r="Y158"/>
  <c r="Y160"/>
  <c r="AB155"/>
  <c r="AB156"/>
  <c r="AB160"/>
  <c r="AH155"/>
  <c r="AH156"/>
  <c r="AH159"/>
  <c r="AK160"/>
  <c r="AN157"/>
  <c r="AN160"/>
  <c r="AQ155"/>
  <c r="AQ156"/>
  <c r="S180"/>
  <c r="V176"/>
  <c r="V177"/>
  <c r="Y177"/>
  <c r="AK177"/>
  <c r="AN177"/>
  <c r="E1110"/>
  <c r="H1107"/>
  <c r="H1105" s="1"/>
  <c r="J1106"/>
  <c r="J1111"/>
  <c r="J1110"/>
  <c r="J1109"/>
  <c r="J1108"/>
  <c r="I1107"/>
  <c r="I1105" s="1"/>
  <c r="L1106"/>
  <c r="K1107"/>
  <c r="K1105" s="1"/>
  <c r="M395"/>
  <c r="L1108"/>
  <c r="M1108" s="1"/>
  <c r="M396"/>
  <c r="L1109"/>
  <c r="M1109" s="1"/>
  <c r="M397"/>
  <c r="L1110"/>
  <c r="M1110" s="1"/>
  <c r="M398"/>
  <c r="L1111"/>
  <c r="M1111" s="1"/>
  <c r="O1106"/>
  <c r="N1107"/>
  <c r="N1105" s="1"/>
  <c r="P394"/>
  <c r="O1107"/>
  <c r="P396"/>
  <c r="O1109"/>
  <c r="P397"/>
  <c r="O1110"/>
  <c r="P1110" s="1"/>
  <c r="S395"/>
  <c r="Q1108"/>
  <c r="Q1105" s="1"/>
  <c r="R1109"/>
  <c r="S1109" s="1"/>
  <c r="S397"/>
  <c r="R1110"/>
  <c r="S1110" s="1"/>
  <c r="S398"/>
  <c r="R1111"/>
  <c r="S1111" s="1"/>
  <c r="T1106"/>
  <c r="T1105" s="1"/>
  <c r="U1106"/>
  <c r="V394"/>
  <c r="U1107"/>
  <c r="V1107" s="1"/>
  <c r="V395"/>
  <c r="V1108"/>
  <c r="V396"/>
  <c r="U1109"/>
  <c r="V1109" s="1"/>
  <c r="V397"/>
  <c r="U1110"/>
  <c r="V1110" s="1"/>
  <c r="V398"/>
  <c r="U1111"/>
  <c r="V1111" s="1"/>
  <c r="Y1106"/>
  <c r="Y395"/>
  <c r="X1108"/>
  <c r="X1109"/>
  <c r="Y1109" s="1"/>
  <c r="Y397"/>
  <c r="X1110"/>
  <c r="Y1110" s="1"/>
  <c r="Y398"/>
  <c r="X1111"/>
  <c r="Y1111" s="1"/>
  <c r="Z1106"/>
  <c r="Z1105" s="1"/>
  <c r="AB394"/>
  <c r="AA1107"/>
  <c r="AB1107" s="1"/>
  <c r="AB395"/>
  <c r="AA1108"/>
  <c r="AB1108" s="1"/>
  <c r="AA1109"/>
  <c r="AB1109" s="1"/>
  <c r="AE1106"/>
  <c r="AC1108"/>
  <c r="AC1105" s="1"/>
  <c r="AE395"/>
  <c r="AD1108"/>
  <c r="AD1109"/>
  <c r="AE1109" s="1"/>
  <c r="AE397"/>
  <c r="AD1110"/>
  <c r="AE1110" s="1"/>
  <c r="AE398"/>
  <c r="AD1111"/>
  <c r="AE1111" s="1"/>
  <c r="AH1106"/>
  <c r="AH395"/>
  <c r="AG1108"/>
  <c r="AH1108" s="1"/>
  <c r="AG1109"/>
  <c r="AH1109" s="1"/>
  <c r="AH397"/>
  <c r="AG1110"/>
  <c r="AH1110" s="1"/>
  <c r="AH398"/>
  <c r="AF1111"/>
  <c r="AH1111" s="1"/>
  <c r="AJ1106"/>
  <c r="AI1107"/>
  <c r="AI1105" s="1"/>
  <c r="AK394"/>
  <c r="AJ1107"/>
  <c r="AK395"/>
  <c r="AJ1108"/>
  <c r="AK1108" s="1"/>
  <c r="AK396"/>
  <c r="AJ1109"/>
  <c r="AK1109" s="1"/>
  <c r="AK397"/>
  <c r="AJ1110"/>
  <c r="AK1110" s="1"/>
  <c r="AK398"/>
  <c r="AJ1111"/>
  <c r="AK1111" s="1"/>
  <c r="AM1106"/>
  <c r="AL1107"/>
  <c r="AN394"/>
  <c r="AM1107"/>
  <c r="AN395"/>
  <c r="AM1108"/>
  <c r="AN1108" s="1"/>
  <c r="AN396"/>
  <c r="AM1109"/>
  <c r="AN1109" s="1"/>
  <c r="AN397"/>
  <c r="AM1110"/>
  <c r="AN1110" s="1"/>
  <c r="AN398"/>
  <c r="AL1111"/>
  <c r="AN1111" s="1"/>
  <c r="AQ1106"/>
  <c r="AQ395"/>
  <c r="AP1108"/>
  <c r="AQ1108" s="1"/>
  <c r="AP1109"/>
  <c r="AQ1109" s="1"/>
  <c r="AQ397"/>
  <c r="AP1110"/>
  <c r="AQ1110" s="1"/>
  <c r="AQ398"/>
  <c r="AP1111"/>
  <c r="AQ1111" s="1"/>
  <c r="G295"/>
  <c r="G328"/>
  <c r="F686"/>
  <c r="F687"/>
  <c r="AQ688"/>
  <c r="AQ687"/>
  <c r="AQ685"/>
  <c r="AN688"/>
  <c r="AN687"/>
  <c r="AN685"/>
  <c r="AK688"/>
  <c r="AK687"/>
  <c r="AK685"/>
  <c r="AH688"/>
  <c r="AH687"/>
  <c r="AH685"/>
  <c r="AE688"/>
  <c r="AE687"/>
  <c r="AE684"/>
  <c r="AE683"/>
  <c r="AB688"/>
  <c r="AB687"/>
  <c r="AB684"/>
  <c r="AB683"/>
  <c r="Y688"/>
  <c r="Y684"/>
  <c r="V688"/>
  <c r="V687"/>
  <c r="S688"/>
  <c r="S687"/>
  <c r="P688"/>
  <c r="P687"/>
  <c r="P684"/>
  <c r="P683"/>
  <c r="M688"/>
  <c r="F683"/>
  <c r="F1117"/>
  <c r="G1117" s="1"/>
  <c r="J1117"/>
  <c r="M1115"/>
  <c r="E1113"/>
  <c r="Y1116"/>
  <c r="AB1116"/>
  <c r="G327"/>
  <c r="G326"/>
  <c r="V698"/>
  <c r="S698"/>
  <c r="M698"/>
  <c r="P399"/>
  <c r="Y399"/>
  <c r="AH399"/>
  <c r="AQ399"/>
  <c r="G404"/>
  <c r="J406"/>
  <c r="P406"/>
  <c r="AE406"/>
  <c r="AH406"/>
  <c r="G409"/>
  <c r="G411"/>
  <c r="J413"/>
  <c r="M413"/>
  <c r="P413"/>
  <c r="V413"/>
  <c r="Y413"/>
  <c r="AB413"/>
  <c r="AE413"/>
  <c r="AH413"/>
  <c r="AK413"/>
  <c r="AQ413"/>
  <c r="G418"/>
  <c r="G419"/>
  <c r="J420"/>
  <c r="M420"/>
  <c r="P420"/>
  <c r="V420"/>
  <c r="AH420"/>
  <c r="AK420"/>
  <c r="AQ420"/>
  <c r="G421"/>
  <c r="G423"/>
  <c r="G424"/>
  <c r="J427"/>
  <c r="M427"/>
  <c r="P427"/>
  <c r="V427"/>
  <c r="Y427"/>
  <c r="AH427"/>
  <c r="AQ427"/>
  <c r="G428"/>
  <c r="G430"/>
  <c r="G431"/>
  <c r="J539"/>
  <c r="M539"/>
  <c r="P539"/>
  <c r="S539"/>
  <c r="AE539"/>
  <c r="AH539"/>
  <c r="AK539"/>
  <c r="AN539"/>
  <c r="AQ539"/>
  <c r="G541"/>
  <c r="G542"/>
  <c r="G543"/>
  <c r="G544"/>
  <c r="M393"/>
  <c r="P393"/>
  <c r="P1108"/>
  <c r="P395"/>
  <c r="P1111"/>
  <c r="P398"/>
  <c r="S393"/>
  <c r="S1107"/>
  <c r="S394"/>
  <c r="V393"/>
  <c r="Y393"/>
  <c r="Y1107"/>
  <c r="Y394"/>
  <c r="AB393"/>
  <c r="AB397"/>
  <c r="AB1111"/>
  <c r="AB398"/>
  <c r="AE393"/>
  <c r="AE1107"/>
  <c r="AE394"/>
  <c r="AH393"/>
  <c r="AH1107"/>
  <c r="AH394"/>
  <c r="AK393"/>
  <c r="AN393"/>
  <c r="AQ393"/>
  <c r="AQ1107"/>
  <c r="AQ394"/>
  <c r="J533"/>
  <c r="J534"/>
  <c r="M535"/>
  <c r="M537"/>
  <c r="M538"/>
  <c r="P537"/>
  <c r="P538"/>
  <c r="S533"/>
  <c r="S534"/>
  <c r="S535"/>
  <c r="S536"/>
  <c r="S537"/>
  <c r="S538"/>
  <c r="V533"/>
  <c r="V535"/>
  <c r="V536"/>
  <c r="V537"/>
  <c r="V538"/>
  <c r="Y533"/>
  <c r="Y534"/>
  <c r="Y535"/>
  <c r="Y538"/>
  <c r="AB535"/>
  <c r="AB537"/>
  <c r="AB538"/>
  <c r="AE533"/>
  <c r="AE534"/>
  <c r="AE535"/>
  <c r="AE536"/>
  <c r="AE537"/>
  <c r="AE538"/>
  <c r="AH534"/>
  <c r="AH535"/>
  <c r="AH538"/>
  <c r="AK534"/>
  <c r="AK535"/>
  <c r="AK538"/>
  <c r="AN534"/>
  <c r="AN538"/>
  <c r="AQ537"/>
  <c r="AQ538"/>
  <c r="J553"/>
  <c r="M553"/>
  <c r="P553"/>
  <c r="AE553"/>
  <c r="AH553"/>
  <c r="AK553"/>
  <c r="AN553"/>
  <c r="AQ553"/>
  <c r="G555"/>
  <c r="G557"/>
  <c r="G558"/>
  <c r="AE217"/>
  <c r="E217"/>
  <c r="F217"/>
  <c r="G220"/>
  <c r="G222"/>
  <c r="G223"/>
  <c r="M551"/>
  <c r="M552"/>
  <c r="P550"/>
  <c r="P552"/>
  <c r="S547"/>
  <c r="S549"/>
  <c r="S550"/>
  <c r="S551"/>
  <c r="S552"/>
  <c r="V547"/>
  <c r="V548"/>
  <c r="V550"/>
  <c r="V551"/>
  <c r="V552"/>
  <c r="Y549"/>
  <c r="Y551"/>
  <c r="Y552"/>
  <c r="AB548"/>
  <c r="AB549"/>
  <c r="AB552"/>
  <c r="AE547"/>
  <c r="AE548"/>
  <c r="AE549"/>
  <c r="AE550"/>
  <c r="AE551"/>
  <c r="AE552"/>
  <c r="AH548"/>
  <c r="AH549"/>
  <c r="AH552"/>
  <c r="AK547"/>
  <c r="AK548"/>
  <c r="AK549"/>
  <c r="AK550"/>
  <c r="AK551"/>
  <c r="AK552"/>
  <c r="AN549"/>
  <c r="AN551"/>
  <c r="AN552"/>
  <c r="AQ549"/>
  <c r="AQ551"/>
  <c r="AQ552"/>
  <c r="J630"/>
  <c r="M630"/>
  <c r="P630"/>
  <c r="Y630"/>
  <c r="AB630"/>
  <c r="AE630"/>
  <c r="AH630"/>
  <c r="AK630"/>
  <c r="AN630"/>
  <c r="G632"/>
  <c r="G633"/>
  <c r="G635"/>
  <c r="G636"/>
  <c r="J617"/>
  <c r="J619"/>
  <c r="M617"/>
  <c r="M618"/>
  <c r="M619"/>
  <c r="M621"/>
  <c r="P617"/>
  <c r="P618"/>
  <c r="P619"/>
  <c r="P621"/>
  <c r="P622"/>
  <c r="S617"/>
  <c r="S618"/>
  <c r="S619"/>
  <c r="S621"/>
  <c r="S622"/>
  <c r="V617"/>
  <c r="V618"/>
  <c r="V619"/>
  <c r="V621"/>
  <c r="V622"/>
  <c r="Y617"/>
  <c r="Y618"/>
  <c r="Y619"/>
  <c r="Y620"/>
  <c r="Y621"/>
  <c r="Y622"/>
  <c r="AB617"/>
  <c r="AB618"/>
  <c r="AB619"/>
  <c r="AB620"/>
  <c r="AB621"/>
  <c r="AB622"/>
  <c r="AE617"/>
  <c r="AE618"/>
  <c r="AE619"/>
  <c r="AE621"/>
  <c r="AE622"/>
  <c r="E617"/>
  <c r="AH617"/>
  <c r="AH618"/>
  <c r="AH621"/>
  <c r="AH622"/>
  <c r="AK617"/>
  <c r="AK618"/>
  <c r="AK619"/>
  <c r="AK620"/>
  <c r="AK621"/>
  <c r="AK622"/>
  <c r="AN617"/>
  <c r="AN618"/>
  <c r="AN621"/>
  <c r="AN622"/>
  <c r="AQ617"/>
  <c r="AQ618"/>
  <c r="AQ619"/>
  <c r="AQ621"/>
  <c r="AQ622"/>
  <c r="J629"/>
  <c r="J625"/>
  <c r="M626"/>
  <c r="M629"/>
  <c r="P626"/>
  <c r="P628"/>
  <c r="P629"/>
  <c r="S625"/>
  <c r="S626"/>
  <c r="S629"/>
  <c r="V626"/>
  <c r="V628"/>
  <c r="V629"/>
  <c r="Y625"/>
  <c r="Y629"/>
  <c r="AB626"/>
  <c r="AB627"/>
  <c r="AB628"/>
  <c r="AB629"/>
  <c r="AE624"/>
  <c r="AE625"/>
  <c r="AE626"/>
  <c r="AE627"/>
  <c r="AE628"/>
  <c r="AE629"/>
  <c r="AH626"/>
  <c r="AH628"/>
  <c r="AH629"/>
  <c r="AK626"/>
  <c r="AK628"/>
  <c r="AK629"/>
  <c r="F624"/>
  <c r="AN624"/>
  <c r="AN626"/>
  <c r="AN628"/>
  <c r="AQ628"/>
  <c r="AQ629"/>
  <c r="J182"/>
  <c r="M182"/>
  <c r="P182"/>
  <c r="S182"/>
  <c r="Y182"/>
  <c r="AE182"/>
  <c r="AH182"/>
  <c r="AK182"/>
  <c r="AN182"/>
  <c r="AQ182"/>
  <c r="G184"/>
  <c r="G185"/>
  <c r="G186"/>
  <c r="G187"/>
  <c r="G188"/>
  <c r="M189"/>
  <c r="P189"/>
  <c r="S189"/>
  <c r="Y189"/>
  <c r="AE189"/>
  <c r="AK189"/>
  <c r="AN189"/>
  <c r="AQ189"/>
  <c r="G191"/>
  <c r="E189"/>
  <c r="G193"/>
  <c r="G195"/>
  <c r="J196"/>
  <c r="M196"/>
  <c r="Y196"/>
  <c r="AE196"/>
  <c r="AH196"/>
  <c r="AK196"/>
  <c r="AN196"/>
  <c r="G198"/>
  <c r="F196"/>
  <c r="G201"/>
  <c r="G202"/>
  <c r="J203"/>
  <c r="P203"/>
  <c r="S203"/>
  <c r="AB203"/>
  <c r="AE203"/>
  <c r="AH203"/>
  <c r="AN203"/>
  <c r="AQ203"/>
  <c r="E203"/>
  <c r="G207"/>
  <c r="G208"/>
  <c r="M210"/>
  <c r="P210"/>
  <c r="S210"/>
  <c r="Y210"/>
  <c r="AE210"/>
  <c r="AK210"/>
  <c r="AN210"/>
  <c r="AQ210"/>
  <c r="G212"/>
  <c r="E210"/>
  <c r="G214"/>
  <c r="G216"/>
  <c r="AN231"/>
  <c r="G236"/>
  <c r="AH238"/>
  <c r="AK238"/>
  <c r="AN238"/>
  <c r="G241"/>
  <c r="G243"/>
  <c r="G244"/>
  <c r="AE245"/>
  <c r="G247"/>
  <c r="G250"/>
  <c r="F245"/>
  <c r="J252"/>
  <c r="M252"/>
  <c r="Y252"/>
  <c r="AK252"/>
  <c r="AN252"/>
  <c r="G254"/>
  <c r="F252"/>
  <c r="G256"/>
  <c r="G258"/>
  <c r="H224"/>
  <c r="J230"/>
  <c r="M225"/>
  <c r="M227"/>
  <c r="M230"/>
  <c r="P225"/>
  <c r="P228"/>
  <c r="P230"/>
  <c r="S225"/>
  <c r="S226"/>
  <c r="S227"/>
  <c r="E228"/>
  <c r="R224"/>
  <c r="S229"/>
  <c r="S230"/>
  <c r="V225"/>
  <c r="V226"/>
  <c r="V227"/>
  <c r="U224"/>
  <c r="V229"/>
  <c r="V230"/>
  <c r="Y225"/>
  <c r="Y226"/>
  <c r="Y227"/>
  <c r="X224"/>
  <c r="Y229"/>
  <c r="Y230"/>
  <c r="AB225"/>
  <c r="Z224"/>
  <c r="AB226"/>
  <c r="AB227"/>
  <c r="AB228"/>
  <c r="AB229"/>
  <c r="AB230"/>
  <c r="AE225"/>
  <c r="AE226"/>
  <c r="AE227"/>
  <c r="AD224"/>
  <c r="AE229"/>
  <c r="AE230"/>
  <c r="AH225"/>
  <c r="AH226"/>
  <c r="AH227"/>
  <c r="AG224"/>
  <c r="AH229"/>
  <c r="AH230"/>
  <c r="AK225"/>
  <c r="AK226"/>
  <c r="AK227"/>
  <c r="AJ224"/>
  <c r="AK229"/>
  <c r="AK230"/>
  <c r="AN225"/>
  <c r="AM224"/>
  <c r="AN227"/>
  <c r="AN228"/>
  <c r="AN230"/>
  <c r="AQ225"/>
  <c r="AP224"/>
  <c r="AQ229"/>
  <c r="P1113"/>
  <c r="G692"/>
  <c r="Y687"/>
  <c r="M683"/>
  <c r="V685"/>
  <c r="P259"/>
  <c r="G255"/>
  <c r="AO224"/>
  <c r="M226"/>
  <c r="P227"/>
  <c r="AQ227"/>
  <c r="O224"/>
  <c r="N224"/>
  <c r="P217"/>
  <c r="S553"/>
  <c r="P549"/>
  <c r="P196"/>
  <c r="S80"/>
  <c r="G101"/>
  <c r="Y80"/>
  <c r="P80"/>
  <c r="M49"/>
  <c r="V549"/>
  <c r="M549"/>
  <c r="M322"/>
  <c r="F238"/>
  <c r="L224"/>
  <c r="G262"/>
  <c r="I224"/>
  <c r="J226"/>
  <c r="F231"/>
  <c r="P322"/>
  <c r="E322"/>
  <c r="AQ294"/>
  <c r="AK294"/>
  <c r="S294"/>
  <c r="G301"/>
  <c r="G325"/>
  <c r="F322"/>
  <c r="M294"/>
  <c r="G298"/>
  <c r="J294"/>
  <c r="AB294"/>
  <c r="Y294"/>
  <c r="P294"/>
  <c r="V294"/>
  <c r="AH294"/>
  <c r="G296"/>
  <c r="G300"/>
  <c r="G297"/>
  <c r="G299"/>
  <c r="E294"/>
  <c r="F294"/>
  <c r="G280"/>
  <c r="M259"/>
  <c r="G273"/>
  <c r="Y259"/>
  <c r="G266"/>
  <c r="G265"/>
  <c r="G261"/>
  <c r="G264"/>
  <c r="G263"/>
  <c r="E259"/>
  <c r="F259"/>
  <c r="G260"/>
  <c r="AQ228"/>
  <c r="AN226"/>
  <c r="AK228"/>
  <c r="AH228"/>
  <c r="AE228"/>
  <c r="E229"/>
  <c r="E225"/>
  <c r="Y228"/>
  <c r="V228"/>
  <c r="F225"/>
  <c r="F229"/>
  <c r="S228"/>
  <c r="P226"/>
  <c r="P229"/>
  <c r="M228"/>
  <c r="F228"/>
  <c r="M229"/>
  <c r="J229"/>
  <c r="F230"/>
  <c r="J228"/>
  <c r="AQ252"/>
  <c r="AE252"/>
  <c r="S252"/>
  <c r="P252"/>
  <c r="E252"/>
  <c r="AN245"/>
  <c r="AK245"/>
  <c r="AB245"/>
  <c r="G251"/>
  <c r="AH245"/>
  <c r="Y245"/>
  <c r="P245"/>
  <c r="M245"/>
  <c r="E245"/>
  <c r="J245"/>
  <c r="G248"/>
  <c r="AE238"/>
  <c r="AB238"/>
  <c r="Y238"/>
  <c r="P238"/>
  <c r="M238"/>
  <c r="J238"/>
  <c r="G240"/>
  <c r="E238"/>
  <c r="AK231"/>
  <c r="Y231"/>
  <c r="P231"/>
  <c r="G234"/>
  <c r="AH231"/>
  <c r="AE231"/>
  <c r="G233"/>
  <c r="M231"/>
  <c r="E231"/>
  <c r="J231"/>
  <c r="G249"/>
  <c r="G242"/>
  <c r="G237"/>
  <c r="G235"/>
  <c r="G213"/>
  <c r="G206"/>
  <c r="G199"/>
  <c r="E196"/>
  <c r="G192"/>
  <c r="G200"/>
  <c r="AQ627"/>
  <c r="AN627"/>
  <c r="E629"/>
  <c r="AK627"/>
  <c r="F626"/>
  <c r="AH627"/>
  <c r="Y627"/>
  <c r="E626"/>
  <c r="E627"/>
  <c r="V627"/>
  <c r="S627"/>
  <c r="F625"/>
  <c r="F628"/>
  <c r="P627"/>
  <c r="F627"/>
  <c r="M627"/>
  <c r="E625"/>
  <c r="M628"/>
  <c r="F629"/>
  <c r="E628"/>
  <c r="J628"/>
  <c r="AQ620"/>
  <c r="AN620"/>
  <c r="AH620"/>
  <c r="AE620"/>
  <c r="F617"/>
  <c r="E621"/>
  <c r="F618"/>
  <c r="V620"/>
  <c r="E618"/>
  <c r="E622"/>
  <c r="S620"/>
  <c r="F619"/>
  <c r="P620"/>
  <c r="E619"/>
  <c r="M620"/>
  <c r="F622"/>
  <c r="F621"/>
  <c r="F620"/>
  <c r="E620"/>
  <c r="G634"/>
  <c r="AN217"/>
  <c r="AK217"/>
  <c r="AH217"/>
  <c r="AB217"/>
  <c r="Y217"/>
  <c r="M217"/>
  <c r="J217"/>
  <c r="G219"/>
  <c r="AQ550"/>
  <c r="E552"/>
  <c r="AN550"/>
  <c r="AH550"/>
  <c r="F549"/>
  <c r="AB550"/>
  <c r="F548"/>
  <c r="Y550"/>
  <c r="E551"/>
  <c r="S548"/>
  <c r="P548"/>
  <c r="M550"/>
  <c r="F552"/>
  <c r="F551"/>
  <c r="J551"/>
  <c r="J550"/>
  <c r="E550"/>
  <c r="G556"/>
  <c r="AQ536"/>
  <c r="AN536"/>
  <c r="AK536"/>
  <c r="F533"/>
  <c r="AH536"/>
  <c r="AB536"/>
  <c r="E536"/>
  <c r="E534"/>
  <c r="V534"/>
  <c r="E537"/>
  <c r="F535"/>
  <c r="F536"/>
  <c r="P536"/>
  <c r="F538"/>
  <c r="E535"/>
  <c r="M536"/>
  <c r="F537"/>
  <c r="J538"/>
  <c r="E538"/>
  <c r="AQ396"/>
  <c r="AH396"/>
  <c r="AE396"/>
  <c r="F395"/>
  <c r="AB396"/>
  <c r="Y396"/>
  <c r="S396"/>
  <c r="F398"/>
  <c r="F394"/>
  <c r="F397"/>
  <c r="E397"/>
  <c r="F396"/>
  <c r="M394"/>
  <c r="J398"/>
  <c r="E398"/>
  <c r="AQ63"/>
  <c r="S70"/>
  <c r="AN47"/>
  <c r="AQ48"/>
  <c r="AE84"/>
  <c r="AQ84"/>
  <c r="J91"/>
  <c r="AB112"/>
  <c r="AN112"/>
  <c r="AH140"/>
  <c r="AQ79"/>
  <c r="AN161"/>
  <c r="AK157"/>
  <c r="J63"/>
  <c r="E48"/>
  <c r="S47"/>
  <c r="Y46"/>
  <c r="AB43"/>
  <c r="AE44"/>
  <c r="AK43"/>
  <c r="J84"/>
  <c r="G90"/>
  <c r="AH98"/>
  <c r="G132"/>
  <c r="M133"/>
  <c r="G134"/>
  <c r="AH160"/>
  <c r="P178"/>
  <c r="F178"/>
  <c r="S176"/>
  <c r="E49"/>
  <c r="J56"/>
  <c r="E70"/>
  <c r="E47"/>
  <c r="P43"/>
  <c r="S44"/>
  <c r="AB47"/>
  <c r="AK47"/>
  <c r="AN48"/>
  <c r="AQ45"/>
  <c r="M91"/>
  <c r="G92"/>
  <c r="AN105"/>
  <c r="G108"/>
  <c r="AH119"/>
  <c r="G125"/>
  <c r="F126"/>
  <c r="G127"/>
  <c r="G148"/>
  <c r="Y83"/>
  <c r="E176"/>
  <c r="J180"/>
  <c r="M181"/>
  <c r="AN70"/>
  <c r="AE56"/>
  <c r="P46"/>
  <c r="V48"/>
  <c r="AE48"/>
  <c r="G86"/>
  <c r="M46"/>
  <c r="S48"/>
  <c r="AK44"/>
  <c r="AK77"/>
  <c r="AN79"/>
  <c r="G50"/>
  <c r="M56"/>
  <c r="AK63"/>
  <c r="M70"/>
  <c r="Y47"/>
  <c r="AB48"/>
  <c r="AH43"/>
  <c r="AK48"/>
  <c r="AK84"/>
  <c r="P98"/>
  <c r="AB98"/>
  <c r="E98"/>
  <c r="F112"/>
  <c r="G130"/>
  <c r="E78"/>
  <c r="AE80"/>
  <c r="F48"/>
  <c r="G59"/>
  <c r="AE63"/>
  <c r="AB70"/>
  <c r="AQ44"/>
  <c r="AE177"/>
  <c r="V63"/>
  <c r="M45"/>
  <c r="V44"/>
  <c r="P47"/>
  <c r="V45"/>
  <c r="AH46"/>
  <c r="F119"/>
  <c r="G120"/>
  <c r="M43"/>
  <c r="M47"/>
  <c r="P44"/>
  <c r="P48"/>
  <c r="S45"/>
  <c r="Y44"/>
  <c r="AE46"/>
  <c r="AH47"/>
  <c r="AN46"/>
  <c r="AQ43"/>
  <c r="F98"/>
  <c r="E83"/>
  <c r="S78"/>
  <c r="M44"/>
  <c r="S56"/>
  <c r="AQ56"/>
  <c r="Y43"/>
  <c r="AE45"/>
  <c r="F44"/>
  <c r="G44" s="1"/>
  <c r="F105"/>
  <c r="P56"/>
  <c r="AB56"/>
  <c r="G60"/>
  <c r="AN63"/>
  <c r="E63"/>
  <c r="P70"/>
  <c r="AK70"/>
  <c r="V43"/>
  <c r="Y45"/>
  <c r="Y48"/>
  <c r="AB45"/>
  <c r="AE43"/>
  <c r="F47"/>
  <c r="S91"/>
  <c r="AN91"/>
  <c r="S98"/>
  <c r="P119"/>
  <c r="P157"/>
  <c r="P49"/>
  <c r="S49"/>
  <c r="V49"/>
  <c r="Y49"/>
  <c r="AB49"/>
  <c r="AE49"/>
  <c r="AK49"/>
  <c r="AN49"/>
  <c r="AQ49"/>
  <c r="AH56"/>
  <c r="G58"/>
  <c r="G65"/>
  <c r="G73"/>
  <c r="M48"/>
  <c r="P45"/>
  <c r="S46"/>
  <c r="V47"/>
  <c r="AQ47"/>
  <c r="P84"/>
  <c r="G88"/>
  <c r="G96"/>
  <c r="AK105"/>
  <c r="AK112"/>
  <c r="M119"/>
  <c r="M126"/>
  <c r="G138"/>
  <c r="M140"/>
  <c r="F140"/>
  <c r="J78"/>
  <c r="P83"/>
  <c r="S81"/>
  <c r="AH80"/>
  <c r="AQ83"/>
  <c r="S161"/>
  <c r="G403"/>
  <c r="S112"/>
  <c r="G115"/>
  <c r="AN119"/>
  <c r="E119"/>
  <c r="M83"/>
  <c r="M155"/>
  <c r="AN155"/>
  <c r="J181"/>
  <c r="Y178"/>
  <c r="AB176"/>
  <c r="AE105"/>
  <c r="AQ105"/>
  <c r="E140"/>
  <c r="M147"/>
  <c r="G152"/>
  <c r="Y168"/>
  <c r="AK168"/>
  <c r="V155"/>
  <c r="F155"/>
  <c r="AE156"/>
  <c r="AH157"/>
  <c r="AQ91"/>
  <c r="AE98"/>
  <c r="AQ98"/>
  <c r="AK147"/>
  <c r="Y82"/>
  <c r="AE78"/>
  <c r="G165"/>
  <c r="AB168"/>
  <c r="Y157"/>
  <c r="AE160"/>
  <c r="AN44"/>
  <c r="AN84"/>
  <c r="E84"/>
  <c r="P91"/>
  <c r="AB91"/>
  <c r="AK91"/>
  <c r="M98"/>
  <c r="G104"/>
  <c r="AH105"/>
  <c r="G107"/>
  <c r="AE112"/>
  <c r="AQ112"/>
  <c r="S119"/>
  <c r="AN126"/>
  <c r="E126"/>
  <c r="S133"/>
  <c r="AB133"/>
  <c r="AN133"/>
  <c r="E133"/>
  <c r="P140"/>
  <c r="AK140"/>
  <c r="P147"/>
  <c r="AB147"/>
  <c r="G151"/>
  <c r="V80"/>
  <c r="AK82"/>
  <c r="AN83"/>
  <c r="J161"/>
  <c r="AE161"/>
  <c r="AQ161"/>
  <c r="S168"/>
  <c r="G171"/>
  <c r="V160"/>
  <c r="AE157"/>
  <c r="AN159"/>
  <c r="AQ160"/>
  <c r="AH112"/>
  <c r="E147"/>
  <c r="E81"/>
  <c r="G135"/>
  <c r="AE140"/>
  <c r="AE147"/>
  <c r="AQ147"/>
  <c r="V81"/>
  <c r="Y81"/>
  <c r="AE79"/>
  <c r="AH83"/>
  <c r="G166"/>
  <c r="G174"/>
  <c r="M156"/>
  <c r="P160"/>
  <c r="S157"/>
  <c r="AE155"/>
  <c r="AE176"/>
  <c r="AE180"/>
  <c r="AH178"/>
  <c r="AK176"/>
  <c r="AK399"/>
  <c r="Y406"/>
  <c r="AK406"/>
  <c r="G172"/>
  <c r="AK159"/>
  <c r="AQ157"/>
  <c r="M179"/>
  <c r="V178"/>
  <c r="AB180"/>
  <c r="AB399"/>
  <c r="AN399"/>
  <c r="G432"/>
  <c r="E158"/>
  <c r="S181"/>
  <c r="AB177"/>
  <c r="AK178"/>
  <c r="AQ176"/>
  <c r="AQ180"/>
  <c r="S399"/>
  <c r="G425"/>
  <c r="AK427"/>
  <c r="J176"/>
  <c r="F176"/>
  <c r="P177"/>
  <c r="P181"/>
  <c r="S178"/>
  <c r="AH177"/>
  <c r="AH181"/>
  <c r="AN176"/>
  <c r="AQ177"/>
  <c r="M178"/>
  <c r="Y180"/>
  <c r="AE181"/>
  <c r="AN180"/>
  <c r="AE399"/>
  <c r="G402"/>
  <c r="S406"/>
  <c r="AB406"/>
  <c r="AN406"/>
  <c r="S413"/>
  <c r="AN413"/>
  <c r="G417"/>
  <c r="S420"/>
  <c r="AN420"/>
  <c r="S427"/>
  <c r="AB427"/>
  <c r="AN427"/>
  <c r="J177"/>
  <c r="AN181"/>
  <c r="G401"/>
  <c r="AQ406"/>
  <c r="P180"/>
  <c r="AB178"/>
  <c r="AH176"/>
  <c r="AH180"/>
  <c r="AK181"/>
  <c r="AQ179"/>
  <c r="M399"/>
  <c r="G405"/>
  <c r="G412"/>
  <c r="G415"/>
  <c r="G422"/>
  <c r="G429"/>
  <c r="AE427"/>
  <c r="AE420"/>
  <c r="G410"/>
  <c r="AN179"/>
  <c r="AK179"/>
  <c r="E180"/>
  <c r="AE179"/>
  <c r="F181"/>
  <c r="AB179"/>
  <c r="Y179"/>
  <c r="E178"/>
  <c r="V179"/>
  <c r="E181"/>
  <c r="E179"/>
  <c r="S179"/>
  <c r="F180"/>
  <c r="P179"/>
  <c r="F179"/>
  <c r="E177"/>
  <c r="F177"/>
  <c r="J179"/>
  <c r="AQ158"/>
  <c r="AN158"/>
  <c r="AK158"/>
  <c r="AH158"/>
  <c r="F157"/>
  <c r="AE158"/>
  <c r="AB158"/>
  <c r="F156"/>
  <c r="Y156"/>
  <c r="E159"/>
  <c r="V158"/>
  <c r="F160"/>
  <c r="E156"/>
  <c r="F159"/>
  <c r="S158"/>
  <c r="P158"/>
  <c r="E160"/>
  <c r="P159"/>
  <c r="M158"/>
  <c r="F158"/>
  <c r="E157"/>
  <c r="J159"/>
  <c r="J160"/>
  <c r="E155"/>
  <c r="AH161"/>
  <c r="G164"/>
  <c r="F161"/>
  <c r="F46"/>
  <c r="AQ81"/>
  <c r="AN81"/>
  <c r="AK81"/>
  <c r="AH81"/>
  <c r="AE81"/>
  <c r="F79"/>
  <c r="AB79"/>
  <c r="F82"/>
  <c r="V79"/>
  <c r="E79"/>
  <c r="S82"/>
  <c r="S79"/>
  <c r="P81"/>
  <c r="F81"/>
  <c r="E82"/>
  <c r="M81"/>
  <c r="M80"/>
  <c r="J82"/>
  <c r="F83"/>
  <c r="F78"/>
  <c r="J77"/>
  <c r="AH147"/>
  <c r="G150"/>
  <c r="Y140"/>
  <c r="G143"/>
  <c r="AH133"/>
  <c r="G136"/>
  <c r="G129"/>
  <c r="G122"/>
  <c r="Y119"/>
  <c r="E45"/>
  <c r="AH45"/>
  <c r="AH84"/>
  <c r="Y112"/>
  <c r="E105"/>
  <c r="Y105"/>
  <c r="S105"/>
  <c r="P105"/>
  <c r="M105"/>
  <c r="F147"/>
  <c r="F133"/>
  <c r="Y98"/>
  <c r="Y91"/>
  <c r="G94"/>
  <c r="F84"/>
  <c r="AQ46"/>
  <c r="AK46"/>
  <c r="AE47"/>
  <c r="AB44"/>
  <c r="V46"/>
  <c r="P42"/>
  <c r="AH70"/>
  <c r="F70"/>
  <c r="F63"/>
  <c r="G53"/>
  <c r="G52"/>
  <c r="F49"/>
  <c r="G54"/>
  <c r="AH49"/>
  <c r="J37" l="1"/>
  <c r="F41"/>
  <c r="I382"/>
  <c r="J39"/>
  <c r="I381"/>
  <c r="I668" s="1"/>
  <c r="I13" s="1"/>
  <c r="J38"/>
  <c r="I383"/>
  <c r="J40"/>
  <c r="J41"/>
  <c r="O1105"/>
  <c r="F1108"/>
  <c r="H667"/>
  <c r="H12" s="1"/>
  <c r="H1100" s="1"/>
  <c r="E380"/>
  <c r="F1136"/>
  <c r="E1136"/>
  <c r="F546"/>
  <c r="E546"/>
  <c r="G226"/>
  <c r="AA35"/>
  <c r="I35"/>
  <c r="AL35"/>
  <c r="AG35"/>
  <c r="T35"/>
  <c r="AH36"/>
  <c r="Q35"/>
  <c r="K703"/>
  <c r="AF35"/>
  <c r="X35"/>
  <c r="Y704"/>
  <c r="AM35"/>
  <c r="H696"/>
  <c r="Z35"/>
  <c r="AD35"/>
  <c r="AP35"/>
  <c r="R35"/>
  <c r="K35"/>
  <c r="E37"/>
  <c r="AJ35"/>
  <c r="N35"/>
  <c r="AI35"/>
  <c r="AC703"/>
  <c r="P699"/>
  <c r="AJ379"/>
  <c r="AJ666" s="1"/>
  <c r="Q379"/>
  <c r="Q378" s="1"/>
  <c r="AO35"/>
  <c r="U35"/>
  <c r="L35"/>
  <c r="AD379"/>
  <c r="AD666" s="1"/>
  <c r="U383"/>
  <c r="U378" s="1"/>
  <c r="K379"/>
  <c r="K378" s="1"/>
  <c r="R381"/>
  <c r="S381" s="1"/>
  <c r="AL381"/>
  <c r="AL668" s="1"/>
  <c r="AL13" s="1"/>
  <c r="AL1101" s="1"/>
  <c r="T381"/>
  <c r="T668" s="1"/>
  <c r="T696"/>
  <c r="Y701"/>
  <c r="AF383"/>
  <c r="AH383" s="1"/>
  <c r="O35"/>
  <c r="W35"/>
  <c r="AI379"/>
  <c r="AI378" s="1"/>
  <c r="AC35"/>
  <c r="W379"/>
  <c r="W378" s="1"/>
  <c r="E1112"/>
  <c r="E42"/>
  <c r="E682"/>
  <c r="J699"/>
  <c r="F682"/>
  <c r="AC669"/>
  <c r="AC14" s="1"/>
  <c r="AC1102" s="1"/>
  <c r="AL670"/>
  <c r="AL15" s="1"/>
  <c r="AL1103" s="1"/>
  <c r="E154"/>
  <c r="F154"/>
  <c r="F175"/>
  <c r="E175"/>
  <c r="F42"/>
  <c r="V704"/>
  <c r="F77"/>
  <c r="E77"/>
  <c r="AL669"/>
  <c r="AL14" s="1"/>
  <c r="AL1102" s="1"/>
  <c r="Q671"/>
  <c r="Q16" s="1"/>
  <c r="Q1104" s="1"/>
  <c r="AC671"/>
  <c r="AC16" s="1"/>
  <c r="AC1104" s="1"/>
  <c r="AO670"/>
  <c r="AO15" s="1"/>
  <c r="AO1103" s="1"/>
  <c r="T669"/>
  <c r="T14" s="1"/>
  <c r="T671"/>
  <c r="T16" s="1"/>
  <c r="T1104" s="1"/>
  <c r="Q669"/>
  <c r="Q14" s="1"/>
  <c r="Q1102" s="1"/>
  <c r="AI668"/>
  <c r="AI13" s="1"/>
  <c r="AI1101" s="1"/>
  <c r="AC668"/>
  <c r="AC13" s="1"/>
  <c r="AC1101" s="1"/>
  <c r="Z668"/>
  <c r="Z13" s="1"/>
  <c r="Z1101" s="1"/>
  <c r="T666"/>
  <c r="T11" s="1"/>
  <c r="T1099" s="1"/>
  <c r="N670"/>
  <c r="N15" s="1"/>
  <c r="N1103" s="1"/>
  <c r="T670"/>
  <c r="T15" s="1"/>
  <c r="AE1112"/>
  <c r="AL1105"/>
  <c r="AD1105"/>
  <c r="AE1105" s="1"/>
  <c r="X1105"/>
  <c r="Y1105" s="1"/>
  <c r="J1105"/>
  <c r="AN1106"/>
  <c r="AM1105"/>
  <c r="P1106"/>
  <c r="P1105"/>
  <c r="AJ1105"/>
  <c r="AK1105" s="1"/>
  <c r="U1105"/>
  <c r="V1105" s="1"/>
  <c r="L1105"/>
  <c r="M1105" s="1"/>
  <c r="F1112"/>
  <c r="AP1105"/>
  <c r="AQ1105" s="1"/>
  <c r="AG1105"/>
  <c r="AF1105"/>
  <c r="AA1105"/>
  <c r="AB1105" s="1"/>
  <c r="R1105"/>
  <c r="S1105" s="1"/>
  <c r="Y37"/>
  <c r="K667"/>
  <c r="K12" s="1"/>
  <c r="K1100" s="1"/>
  <c r="AQ704"/>
  <c r="V36"/>
  <c r="M701"/>
  <c r="AN698"/>
  <c r="Q667"/>
  <c r="Q12" s="1"/>
  <c r="Q1100" s="1"/>
  <c r="S37"/>
  <c r="J698"/>
  <c r="M697"/>
  <c r="AL671"/>
  <c r="AL16" s="1"/>
  <c r="N666"/>
  <c r="N11" s="1"/>
  <c r="N1099" s="1"/>
  <c r="AN388"/>
  <c r="H671"/>
  <c r="H16" s="1"/>
  <c r="P36"/>
  <c r="AO671"/>
  <c r="AO16" s="1"/>
  <c r="AO1104" s="1"/>
  <c r="Q670"/>
  <c r="Q15" s="1"/>
  <c r="AN36"/>
  <c r="Z669"/>
  <c r="Z14" s="1"/>
  <c r="AF696"/>
  <c r="AB36"/>
  <c r="Z670"/>
  <c r="W667"/>
  <c r="W12" s="1"/>
  <c r="AQ663"/>
  <c r="AJ670"/>
  <c r="M37"/>
  <c r="J388"/>
  <c r="AF703"/>
  <c r="AN38"/>
  <c r="Q668"/>
  <c r="Q13" s="1"/>
  <c r="Q1101" s="1"/>
  <c r="S388"/>
  <c r="AG666"/>
  <c r="V40"/>
  <c r="P38"/>
  <c r="AK41"/>
  <c r="AO669"/>
  <c r="AO14" s="1"/>
  <c r="AK37"/>
  <c r="AP666"/>
  <c r="AE704"/>
  <c r="Z667"/>
  <c r="Z12" s="1"/>
  <c r="Z1100" s="1"/>
  <c r="AA670"/>
  <c r="L668"/>
  <c r="AF671"/>
  <c r="AF16" s="1"/>
  <c r="AF1104" s="1"/>
  <c r="X668"/>
  <c r="X13" s="1"/>
  <c r="X1101" s="1"/>
  <c r="AB699"/>
  <c r="W670"/>
  <c r="W15" s="1"/>
  <c r="AA385"/>
  <c r="S675"/>
  <c r="O385"/>
  <c r="F388"/>
  <c r="P700"/>
  <c r="S36"/>
  <c r="AA666"/>
  <c r="AI667"/>
  <c r="AI12" s="1"/>
  <c r="N669"/>
  <c r="N14" s="1"/>
  <c r="AQ675"/>
  <c r="AE40"/>
  <c r="U668"/>
  <c r="U13" s="1"/>
  <c r="U1101" s="1"/>
  <c r="AH698"/>
  <c r="AD383"/>
  <c r="AD670" s="1"/>
  <c r="Y38"/>
  <c r="R380"/>
  <c r="S380" s="1"/>
  <c r="V663"/>
  <c r="AO703"/>
  <c r="P675"/>
  <c r="Y675"/>
  <c r="AL696"/>
  <c r="AQ698"/>
  <c r="X670"/>
  <c r="K670"/>
  <c r="K15" s="1"/>
  <c r="AG670"/>
  <c r="V661"/>
  <c r="R703"/>
  <c r="S703" s="1"/>
  <c r="AH675"/>
  <c r="U666"/>
  <c r="AC670"/>
  <c r="AC15" s="1"/>
  <c r="AC1103" s="1"/>
  <c r="S386"/>
  <c r="V390"/>
  <c r="AP668"/>
  <c r="M704"/>
  <c r="AL703"/>
  <c r="AK675"/>
  <c r="F679"/>
  <c r="F700" s="1"/>
  <c r="M699"/>
  <c r="AF668"/>
  <c r="AF13" s="1"/>
  <c r="AO668"/>
  <c r="AO13" s="1"/>
  <c r="AC667"/>
  <c r="AC12" s="1"/>
  <c r="AC1100" s="1"/>
  <c r="AD668"/>
  <c r="AN390"/>
  <c r="M675"/>
  <c r="P709"/>
  <c r="AB675"/>
  <c r="N703"/>
  <c r="AN697"/>
  <c r="AL379"/>
  <c r="AL666" s="1"/>
  <c r="AB40"/>
  <c r="P37"/>
  <c r="W671"/>
  <c r="W16" s="1"/>
  <c r="W1104" s="1"/>
  <c r="K671"/>
  <c r="K16" s="1"/>
  <c r="K1104" s="1"/>
  <c r="AB39"/>
  <c r="AA668"/>
  <c r="AO667"/>
  <c r="AF669"/>
  <c r="AF14" s="1"/>
  <c r="AF1102" s="1"/>
  <c r="AH388"/>
  <c r="AE388"/>
  <c r="L703"/>
  <c r="M703" s="1"/>
  <c r="M707"/>
  <c r="V699"/>
  <c r="Y697"/>
  <c r="AQ697"/>
  <c r="AM666"/>
  <c r="AM11" s="1"/>
  <c r="AM1099" s="1"/>
  <c r="P40"/>
  <c r="AI671"/>
  <c r="AI16" s="1"/>
  <c r="AI1104" s="1"/>
  <c r="W668"/>
  <c r="AQ708"/>
  <c r="AN704"/>
  <c r="P384"/>
  <c r="AJ703"/>
  <c r="AK703" s="1"/>
  <c r="AK705"/>
  <c r="S382"/>
  <c r="AH384"/>
  <c r="AE382"/>
  <c r="V384"/>
  <c r="P382"/>
  <c r="AN383"/>
  <c r="AM670"/>
  <c r="P383"/>
  <c r="O670"/>
  <c r="AK381"/>
  <c r="AJ668"/>
  <c r="F702"/>
  <c r="F709" s="1"/>
  <c r="G709" s="1"/>
  <c r="G681"/>
  <c r="AM703"/>
  <c r="AN705"/>
  <c r="F697"/>
  <c r="F704" s="1"/>
  <c r="G676"/>
  <c r="E697"/>
  <c r="E704" s="1"/>
  <c r="E675"/>
  <c r="AE679"/>
  <c r="AD700"/>
  <c r="AD707" s="1"/>
  <c r="AE707" s="1"/>
  <c r="V697"/>
  <c r="AI696"/>
  <c r="Z379"/>
  <c r="Z378" s="1"/>
  <c r="W669"/>
  <c r="W14" s="1"/>
  <c r="W1102" s="1"/>
  <c r="K669"/>
  <c r="K14" s="1"/>
  <c r="K1102" s="1"/>
  <c r="AQ41"/>
  <c r="Y36"/>
  <c r="AK390"/>
  <c r="Y663"/>
  <c r="R670"/>
  <c r="AN663"/>
  <c r="AH386"/>
  <c r="AB663"/>
  <c r="U703"/>
  <c r="V703" s="1"/>
  <c r="AK384"/>
  <c r="M383"/>
  <c r="L670"/>
  <c r="G677"/>
  <c r="E698"/>
  <c r="E705" s="1"/>
  <c r="G705" s="1"/>
  <c r="AQ380"/>
  <c r="AM668"/>
  <c r="O703"/>
  <c r="P705"/>
  <c r="I701"/>
  <c r="I708" s="1"/>
  <c r="J708" s="1"/>
  <c r="F680"/>
  <c r="J680"/>
  <c r="AG703"/>
  <c r="AH705"/>
  <c r="AA703"/>
  <c r="AB703" s="1"/>
  <c r="AB705"/>
  <c r="S679"/>
  <c r="R700"/>
  <c r="R707" s="1"/>
  <c r="S707" s="1"/>
  <c r="X703"/>
  <c r="Y703" s="1"/>
  <c r="Y705"/>
  <c r="M41"/>
  <c r="S697"/>
  <c r="AK698"/>
  <c r="AO696"/>
  <c r="AI669"/>
  <c r="AI14" s="1"/>
  <c r="AI1102" s="1"/>
  <c r="AI670"/>
  <c r="AI15" s="1"/>
  <c r="AI1103" s="1"/>
  <c r="N668"/>
  <c r="AK661"/>
  <c r="V388"/>
  <c r="P388"/>
  <c r="S704"/>
  <c r="I675"/>
  <c r="J675" s="1"/>
  <c r="AE675"/>
  <c r="AB704"/>
  <c r="AQ382"/>
  <c r="P381"/>
  <c r="O668"/>
  <c r="AP703"/>
  <c r="AQ705"/>
  <c r="J704"/>
  <c r="AD703"/>
  <c r="AE705"/>
  <c r="AE699"/>
  <c r="AC696"/>
  <c r="AK697"/>
  <c r="L696"/>
  <c r="M700"/>
  <c r="R379"/>
  <c r="R666" s="1"/>
  <c r="R11" s="1"/>
  <c r="R1099" s="1"/>
  <c r="O666"/>
  <c r="Y41"/>
  <c r="Z671"/>
  <c r="Z16" s="1"/>
  <c r="S39"/>
  <c r="AK663"/>
  <c r="Y390"/>
  <c r="V386"/>
  <c r="P663"/>
  <c r="AB390"/>
  <c r="M390"/>
  <c r="P704"/>
  <c r="AK704"/>
  <c r="AN675"/>
  <c r="H703"/>
  <c r="F678"/>
  <c r="F699" s="1"/>
  <c r="F706" s="1"/>
  <c r="G706" s="1"/>
  <c r="V678"/>
  <c r="U675"/>
  <c r="V675" s="1"/>
  <c r="AH661"/>
  <c r="M661"/>
  <c r="K668"/>
  <c r="AO659"/>
  <c r="AO658" s="1"/>
  <c r="AO385"/>
  <c r="P659"/>
  <c r="AP385"/>
  <c r="AP660"/>
  <c r="AQ660" s="1"/>
  <c r="AQ387"/>
  <c r="AG662"/>
  <c r="AH662" s="1"/>
  <c r="AH389"/>
  <c r="Y391"/>
  <c r="X664"/>
  <c r="Y664" s="1"/>
  <c r="R385"/>
  <c r="R660"/>
  <c r="S660" s="1"/>
  <c r="S387"/>
  <c r="M391"/>
  <c r="L664"/>
  <c r="M664" s="1"/>
  <c r="AF385"/>
  <c r="AF660"/>
  <c r="AF658" s="1"/>
  <c r="T385"/>
  <c r="T660"/>
  <c r="T658" s="1"/>
  <c r="E391"/>
  <c r="N664"/>
  <c r="E664" s="1"/>
  <c r="H663"/>
  <c r="H670" s="1"/>
  <c r="H15" s="1"/>
  <c r="H1103" s="1"/>
  <c r="E390"/>
  <c r="AC659"/>
  <c r="AC385"/>
  <c r="AQ389"/>
  <c r="AP662"/>
  <c r="AQ662" s="1"/>
  <c r="AN387"/>
  <c r="AM660"/>
  <c r="AM667" s="1"/>
  <c r="AH391"/>
  <c r="AG664"/>
  <c r="AH664" s="1"/>
  <c r="AE389"/>
  <c r="AD662"/>
  <c r="AE662" s="1"/>
  <c r="AB387"/>
  <c r="AA660"/>
  <c r="AB660" s="1"/>
  <c r="U664"/>
  <c r="V664" s="1"/>
  <c r="V391"/>
  <c r="S389"/>
  <c r="R662"/>
  <c r="S662" s="1"/>
  <c r="P387"/>
  <c r="O660"/>
  <c r="I664"/>
  <c r="I671" s="1"/>
  <c r="J391"/>
  <c r="F391"/>
  <c r="AI385"/>
  <c r="AI659"/>
  <c r="AK659" s="1"/>
  <c r="Z659"/>
  <c r="AB659" s="1"/>
  <c r="Z385"/>
  <c r="H661"/>
  <c r="J661" s="1"/>
  <c r="E388"/>
  <c r="I659"/>
  <c r="J386"/>
  <c r="I385"/>
  <c r="W385"/>
  <c r="W659"/>
  <c r="Y659" s="1"/>
  <c r="H659"/>
  <c r="H666" s="1"/>
  <c r="H11" s="1"/>
  <c r="H1099" s="1"/>
  <c r="H385"/>
  <c r="V659"/>
  <c r="F661"/>
  <c r="AQ391"/>
  <c r="AP664"/>
  <c r="AQ664" s="1"/>
  <c r="AN389"/>
  <c r="AM662"/>
  <c r="AN662" s="1"/>
  <c r="AJ385"/>
  <c r="AJ660"/>
  <c r="AK660" s="1"/>
  <c r="AK387"/>
  <c r="AE391"/>
  <c r="AD664"/>
  <c r="AE664" s="1"/>
  <c r="AB389"/>
  <c r="AA662"/>
  <c r="AB662" s="1"/>
  <c r="X385"/>
  <c r="X660"/>
  <c r="Y660" s="1"/>
  <c r="Y387"/>
  <c r="S391"/>
  <c r="R664"/>
  <c r="S664" s="1"/>
  <c r="P389"/>
  <c r="O662"/>
  <c r="P662" s="1"/>
  <c r="L385"/>
  <c r="L660"/>
  <c r="M660" s="1"/>
  <c r="M387"/>
  <c r="K659"/>
  <c r="M659" s="1"/>
  <c r="K385"/>
  <c r="M36"/>
  <c r="AE386"/>
  <c r="M388"/>
  <c r="S661"/>
  <c r="AH390"/>
  <c r="AB386"/>
  <c r="AF379"/>
  <c r="AF666" s="1"/>
  <c r="Y381"/>
  <c r="M381"/>
  <c r="AN39"/>
  <c r="X380"/>
  <c r="L384"/>
  <c r="AE36"/>
  <c r="AB384"/>
  <c r="V38"/>
  <c r="M38"/>
  <c r="AN659"/>
  <c r="AQ390"/>
  <c r="AN661"/>
  <c r="AK386"/>
  <c r="AE390"/>
  <c r="AB661"/>
  <c r="Y386"/>
  <c r="AQ661"/>
  <c r="AN386"/>
  <c r="AH663"/>
  <c r="AE661"/>
  <c r="Y388"/>
  <c r="S390"/>
  <c r="P661"/>
  <c r="M386"/>
  <c r="AK391"/>
  <c r="AJ664"/>
  <c r="AK664" s="1"/>
  <c r="AD385"/>
  <c r="AD660"/>
  <c r="AE660" s="1"/>
  <c r="AE387"/>
  <c r="U662"/>
  <c r="V662" s="1"/>
  <c r="V389"/>
  <c r="I663"/>
  <c r="I670" s="1"/>
  <c r="F390"/>
  <c r="J390"/>
  <c r="AL385"/>
  <c r="AL660"/>
  <c r="AL658" s="1"/>
  <c r="N385"/>
  <c r="N660"/>
  <c r="N667" s="1"/>
  <c r="I660"/>
  <c r="J387"/>
  <c r="F387"/>
  <c r="Q385"/>
  <c r="Q659"/>
  <c r="I662"/>
  <c r="I669" s="1"/>
  <c r="J389"/>
  <c r="F389"/>
  <c r="AN391"/>
  <c r="AM664"/>
  <c r="AN664" s="1"/>
  <c r="AK389"/>
  <c r="AJ662"/>
  <c r="AK662" s="1"/>
  <c r="AG385"/>
  <c r="AH387"/>
  <c r="AG660"/>
  <c r="AG667" s="1"/>
  <c r="AB391"/>
  <c r="AA664"/>
  <c r="AB664" s="1"/>
  <c r="Y389"/>
  <c r="X662"/>
  <c r="Y662" s="1"/>
  <c r="U385"/>
  <c r="U660"/>
  <c r="V387"/>
  <c r="P391"/>
  <c r="O664"/>
  <c r="O671" s="1"/>
  <c r="M389"/>
  <c r="L662"/>
  <c r="M662" s="1"/>
  <c r="H662"/>
  <c r="E662" s="1"/>
  <c r="E389"/>
  <c r="AQ386"/>
  <c r="E387"/>
  <c r="AE380"/>
  <c r="V41"/>
  <c r="AB38"/>
  <c r="AH39"/>
  <c r="AB388"/>
  <c r="P390"/>
  <c r="P386"/>
  <c r="AE663"/>
  <c r="M663"/>
  <c r="AQ388"/>
  <c r="AM385"/>
  <c r="AK388"/>
  <c r="AH659"/>
  <c r="Y661"/>
  <c r="S663"/>
  <c r="E623"/>
  <c r="F623"/>
  <c r="F616"/>
  <c r="E616"/>
  <c r="AH38"/>
  <c r="E36"/>
  <c r="AQ36"/>
  <c r="AG381"/>
  <c r="AH381" s="1"/>
  <c r="AH41"/>
  <c r="AB37"/>
  <c r="AQ39"/>
  <c r="AK38"/>
  <c r="M40"/>
  <c r="L379"/>
  <c r="L666" s="1"/>
  <c r="AN37"/>
  <c r="AD384"/>
  <c r="AA382"/>
  <c r="V37"/>
  <c r="AQ37"/>
  <c r="AH380"/>
  <c r="V380"/>
  <c r="AK36"/>
  <c r="AB383"/>
  <c r="E40"/>
  <c r="AE39"/>
  <c r="AQ38"/>
  <c r="AN40"/>
  <c r="X379"/>
  <c r="X666" s="1"/>
  <c r="X11" s="1"/>
  <c r="X1099" s="1"/>
  <c r="AH382"/>
  <c r="Y384"/>
  <c r="M39"/>
  <c r="AE41"/>
  <c r="AK382"/>
  <c r="Y382"/>
  <c r="F37"/>
  <c r="M175"/>
  <c r="AP384"/>
  <c r="AO379"/>
  <c r="AQ379" s="1"/>
  <c r="AC379"/>
  <c r="H35"/>
  <c r="AK383"/>
  <c r="Y383"/>
  <c r="S383"/>
  <c r="F38"/>
  <c r="AH37"/>
  <c r="AE37"/>
  <c r="Y39"/>
  <c r="P41"/>
  <c r="I380"/>
  <c r="O378"/>
  <c r="AN380"/>
  <c r="AB380"/>
  <c r="N378"/>
  <c r="AH40"/>
  <c r="AE381"/>
  <c r="AN382"/>
  <c r="AK39"/>
  <c r="AB41"/>
  <c r="S41"/>
  <c r="P39"/>
  <c r="E532"/>
  <c r="F532"/>
  <c r="E38"/>
  <c r="H378"/>
  <c r="AK40"/>
  <c r="AE38"/>
  <c r="AB381"/>
  <c r="Y40"/>
  <c r="S38"/>
  <c r="F39"/>
  <c r="E41"/>
  <c r="F36"/>
  <c r="V382"/>
  <c r="S384"/>
  <c r="AA378"/>
  <c r="I379"/>
  <c r="V39"/>
  <c r="E382"/>
  <c r="AQ381"/>
  <c r="S40"/>
  <c r="P380"/>
  <c r="M382"/>
  <c r="E39"/>
  <c r="E392"/>
  <c r="F392"/>
  <c r="P379"/>
  <c r="J383"/>
  <c r="J384"/>
  <c r="P682"/>
  <c r="AM384"/>
  <c r="AN41"/>
  <c r="AP383"/>
  <c r="AQ40"/>
  <c r="V379"/>
  <c r="J382"/>
  <c r="F40"/>
  <c r="E384"/>
  <c r="AB623"/>
  <c r="G168"/>
  <c r="AN154"/>
  <c r="S175"/>
  <c r="AQ546"/>
  <c r="AB154"/>
  <c r="S623"/>
  <c r="M532"/>
  <c r="J532"/>
  <c r="M682"/>
  <c r="M616"/>
  <c r="AE154"/>
  <c r="AK682"/>
  <c r="AE175"/>
  <c r="AH697"/>
  <c r="AQ623"/>
  <c r="AH546"/>
  <c r="AK623"/>
  <c r="Y532"/>
  <c r="G630"/>
  <c r="AK532"/>
  <c r="J224"/>
  <c r="M154"/>
  <c r="P623"/>
  <c r="P546"/>
  <c r="AH532"/>
  <c r="P154"/>
  <c r="G552"/>
  <c r="G688"/>
  <c r="AH623"/>
  <c r="S154"/>
  <c r="G203"/>
  <c r="AQ616"/>
  <c r="Y616"/>
  <c r="V616"/>
  <c r="G84"/>
  <c r="G133"/>
  <c r="AH175"/>
  <c r="M623"/>
  <c r="AN546"/>
  <c r="O696"/>
  <c r="AN682"/>
  <c r="J682"/>
  <c r="Y623"/>
  <c r="AH616"/>
  <c r="S616"/>
  <c r="G56"/>
  <c r="S682"/>
  <c r="Y175"/>
  <c r="AQ77"/>
  <c r="AE532"/>
  <c r="AB42"/>
  <c r="AQ42"/>
  <c r="AN616"/>
  <c r="V154"/>
  <c r="G686"/>
  <c r="V532"/>
  <c r="G1114"/>
  <c r="AE623"/>
  <c r="S532"/>
  <c r="J616"/>
  <c r="AQ154"/>
  <c r="G70"/>
  <c r="P175"/>
  <c r="AK154"/>
  <c r="AQ532"/>
  <c r="G155"/>
  <c r="V623"/>
  <c r="G81"/>
  <c r="J546"/>
  <c r="G210"/>
  <c r="W696"/>
  <c r="G189"/>
  <c r="AK42"/>
  <c r="AQ682"/>
  <c r="AK224"/>
  <c r="G112"/>
  <c r="G182"/>
  <c r="AE546"/>
  <c r="AB224"/>
  <c r="AB546"/>
  <c r="S392"/>
  <c r="AB392"/>
  <c r="G140"/>
  <c r="AK546"/>
  <c r="AN532"/>
  <c r="G413"/>
  <c r="G617"/>
  <c r="S699"/>
  <c r="Y546"/>
  <c r="X696"/>
  <c r="AB616"/>
  <c r="AK616"/>
  <c r="G624"/>
  <c r="G687"/>
  <c r="AN623"/>
  <c r="AB532"/>
  <c r="G161"/>
  <c r="G406"/>
  <c r="Y154"/>
  <c r="J623"/>
  <c r="G684"/>
  <c r="AE224"/>
  <c r="U696"/>
  <c r="AN392"/>
  <c r="AK392"/>
  <c r="AH154"/>
  <c r="P532"/>
  <c r="Y682"/>
  <c r="Y699"/>
  <c r="M224"/>
  <c r="S42"/>
  <c r="AK175"/>
  <c r="G126"/>
  <c r="V42"/>
  <c r="M546"/>
  <c r="P616"/>
  <c r="AE42"/>
  <c r="Y224"/>
  <c r="G217"/>
  <c r="G398"/>
  <c r="V392"/>
  <c r="AK1107"/>
  <c r="E1106"/>
  <c r="J392"/>
  <c r="E1111"/>
  <c r="M1107"/>
  <c r="G396"/>
  <c r="AQ392"/>
  <c r="AN1107"/>
  <c r="P1107"/>
  <c r="S1108"/>
  <c r="Y392"/>
  <c r="AB77"/>
  <c r="G147"/>
  <c r="AH42"/>
  <c r="M77"/>
  <c r="G629"/>
  <c r="G626"/>
  <c r="AQ224"/>
  <c r="AB1106"/>
  <c r="AH77"/>
  <c r="S546"/>
  <c r="E1108"/>
  <c r="AE392"/>
  <c r="G685"/>
  <c r="V546"/>
  <c r="G539"/>
  <c r="AH392"/>
  <c r="G395"/>
  <c r="Q696"/>
  <c r="V682"/>
  <c r="AN224"/>
  <c r="G252"/>
  <c r="S224"/>
  <c r="G245"/>
  <c r="AH224"/>
  <c r="V224"/>
  <c r="G196"/>
  <c r="G553"/>
  <c r="AE616"/>
  <c r="AE1108"/>
  <c r="S77"/>
  <c r="G228"/>
  <c r="J697"/>
  <c r="K696"/>
  <c r="M702"/>
  <c r="P697"/>
  <c r="P698"/>
  <c r="P701"/>
  <c r="P702"/>
  <c r="S701"/>
  <c r="S702"/>
  <c r="V700"/>
  <c r="V701"/>
  <c r="V702"/>
  <c r="Y698"/>
  <c r="Y700"/>
  <c r="Y702"/>
  <c r="Z696"/>
  <c r="AB697"/>
  <c r="AA696"/>
  <c r="AB698"/>
  <c r="AB700"/>
  <c r="AB701"/>
  <c r="AB702"/>
  <c r="AE697"/>
  <c r="AE698"/>
  <c r="AE701"/>
  <c r="AE702"/>
  <c r="AH699"/>
  <c r="AG696"/>
  <c r="AH700"/>
  <c r="AH701"/>
  <c r="AH702"/>
  <c r="AK699"/>
  <c r="AJ696"/>
  <c r="AK700"/>
  <c r="AK701"/>
  <c r="AK702"/>
  <c r="AN699"/>
  <c r="AM696"/>
  <c r="AN700"/>
  <c r="AN701"/>
  <c r="AN702"/>
  <c r="AQ699"/>
  <c r="AP696"/>
  <c r="AQ700"/>
  <c r="AQ701"/>
  <c r="AQ702"/>
  <c r="J700"/>
  <c r="AK1106"/>
  <c r="Y1108"/>
  <c r="V1106"/>
  <c r="P1109"/>
  <c r="F1107"/>
  <c r="J1107"/>
  <c r="J154"/>
  <c r="AN77"/>
  <c r="AE77"/>
  <c r="G119"/>
  <c r="Y42"/>
  <c r="G1113"/>
  <c r="AB682"/>
  <c r="AE682"/>
  <c r="AH682"/>
  <c r="G683"/>
  <c r="P392"/>
  <c r="M392"/>
  <c r="M1106"/>
  <c r="F1109"/>
  <c r="G1109" s="1"/>
  <c r="F1110"/>
  <c r="G1110" s="1"/>
  <c r="F1111"/>
  <c r="F1106"/>
  <c r="E1107"/>
  <c r="N696"/>
  <c r="P224"/>
  <c r="E224"/>
  <c r="P77"/>
  <c r="G98"/>
  <c r="V77"/>
  <c r="Y77"/>
  <c r="G49"/>
  <c r="G238"/>
  <c r="G231"/>
  <c r="G322"/>
  <c r="G294"/>
  <c r="G259"/>
  <c r="G225"/>
  <c r="G227"/>
  <c r="G229"/>
  <c r="F224"/>
  <c r="G230"/>
  <c r="G627"/>
  <c r="G628"/>
  <c r="G625"/>
  <c r="G621"/>
  <c r="G618"/>
  <c r="G622"/>
  <c r="G619"/>
  <c r="G620"/>
  <c r="G548"/>
  <c r="G549"/>
  <c r="G551"/>
  <c r="G550"/>
  <c r="G536"/>
  <c r="G533"/>
  <c r="G534"/>
  <c r="G535"/>
  <c r="G538"/>
  <c r="G537"/>
  <c r="G393"/>
  <c r="G397"/>
  <c r="G394"/>
  <c r="G47"/>
  <c r="M42"/>
  <c r="G105"/>
  <c r="G63"/>
  <c r="G46"/>
  <c r="AN175"/>
  <c r="G83"/>
  <c r="G176"/>
  <c r="V175"/>
  <c r="G48"/>
  <c r="AB175"/>
  <c r="AQ175"/>
  <c r="G399"/>
  <c r="G178"/>
  <c r="G91"/>
  <c r="AN42"/>
  <c r="G43"/>
  <c r="G427"/>
  <c r="G420"/>
  <c r="G180"/>
  <c r="G181"/>
  <c r="G179"/>
  <c r="G177"/>
  <c r="J175"/>
  <c r="G157"/>
  <c r="G156"/>
  <c r="G159"/>
  <c r="G160"/>
  <c r="G158"/>
  <c r="G79"/>
  <c r="G82"/>
  <c r="G80"/>
  <c r="G78"/>
  <c r="G45"/>
  <c r="F384" l="1"/>
  <c r="J381"/>
  <c r="J35"/>
  <c r="I1101"/>
  <c r="H1104"/>
  <c r="AF670"/>
  <c r="AF15" s="1"/>
  <c r="AF1103" s="1"/>
  <c r="F1105"/>
  <c r="F380"/>
  <c r="I28"/>
  <c r="V696"/>
  <c r="V381"/>
  <c r="I703"/>
  <c r="J703" s="1"/>
  <c r="U670"/>
  <c r="V670" s="1"/>
  <c r="AE703"/>
  <c r="V383"/>
  <c r="E381"/>
  <c r="AB379"/>
  <c r="AK379"/>
  <c r="AN381"/>
  <c r="R668"/>
  <c r="S668" s="1"/>
  <c r="Q666"/>
  <c r="Q665" s="1"/>
  <c r="T378"/>
  <c r="V378" s="1"/>
  <c r="AE379"/>
  <c r="E383"/>
  <c r="E35"/>
  <c r="M380"/>
  <c r="AB668"/>
  <c r="AN670"/>
  <c r="AO28"/>
  <c r="AO1101"/>
  <c r="AF28"/>
  <c r="AF1101"/>
  <c r="N29"/>
  <c r="N1102"/>
  <c r="AO29"/>
  <c r="AO1102"/>
  <c r="Q30"/>
  <c r="Q1103"/>
  <c r="T30"/>
  <c r="T1103"/>
  <c r="T29"/>
  <c r="T1102"/>
  <c r="K30"/>
  <c r="K1103"/>
  <c r="AI27"/>
  <c r="AI1100"/>
  <c r="W30"/>
  <c r="W1103"/>
  <c r="Z31"/>
  <c r="Z1104"/>
  <c r="W27"/>
  <c r="W1100"/>
  <c r="Z29"/>
  <c r="Z1102"/>
  <c r="AL31"/>
  <c r="AL1104"/>
  <c r="G1112"/>
  <c r="AQ703"/>
  <c r="V666"/>
  <c r="P670"/>
  <c r="AE668"/>
  <c r="AN1105"/>
  <c r="AK668"/>
  <c r="AJ13"/>
  <c r="AJ1101" s="1"/>
  <c r="AD378"/>
  <c r="AK35"/>
  <c r="J671"/>
  <c r="AH1105"/>
  <c r="M696"/>
  <c r="E1105"/>
  <c r="E671"/>
  <c r="P668"/>
  <c r="S670"/>
  <c r="AD671"/>
  <c r="AE671" s="1"/>
  <c r="P703"/>
  <c r="AB670"/>
  <c r="Z658"/>
  <c r="V660"/>
  <c r="AH703"/>
  <c r="AD696"/>
  <c r="AE696" s="1"/>
  <c r="Z15"/>
  <c r="Z1103" s="1"/>
  <c r="AH696"/>
  <c r="G702"/>
  <c r="AQ696"/>
  <c r="P385"/>
  <c r="AQ668"/>
  <c r="V385"/>
  <c r="AE383"/>
  <c r="M35"/>
  <c r="AK696"/>
  <c r="AD13"/>
  <c r="E669"/>
  <c r="AB378"/>
  <c r="AQ35"/>
  <c r="AQ385"/>
  <c r="AK670"/>
  <c r="AN703"/>
  <c r="Y668"/>
  <c r="Y35"/>
  <c r="S35"/>
  <c r="E661"/>
  <c r="G661" s="1"/>
  <c r="AH379"/>
  <c r="AN379"/>
  <c r="AF378"/>
  <c r="AB385"/>
  <c r="AE670"/>
  <c r="F707"/>
  <c r="G707" s="1"/>
  <c r="G700"/>
  <c r="M379"/>
  <c r="AH666"/>
  <c r="G679"/>
  <c r="AN666"/>
  <c r="W13"/>
  <c r="X378"/>
  <c r="Y378" s="1"/>
  <c r="G388"/>
  <c r="M670"/>
  <c r="V668"/>
  <c r="AN668"/>
  <c r="Y670"/>
  <c r="J701"/>
  <c r="G697"/>
  <c r="S379"/>
  <c r="I696"/>
  <c r="J696" s="1"/>
  <c r="R696"/>
  <c r="S696" s="1"/>
  <c r="AL378"/>
  <c r="AA669"/>
  <c r="AB669" s="1"/>
  <c r="AN696"/>
  <c r="S700"/>
  <c r="Y379"/>
  <c r="AE384"/>
  <c r="R378"/>
  <c r="S378" s="1"/>
  <c r="AE35"/>
  <c r="X658"/>
  <c r="G390"/>
  <c r="E663"/>
  <c r="Y385"/>
  <c r="P378"/>
  <c r="AL667"/>
  <c r="AL665" s="1"/>
  <c r="AM669"/>
  <c r="AN669" s="1"/>
  <c r="N658"/>
  <c r="AP669"/>
  <c r="AQ669" s="1"/>
  <c r="AG671"/>
  <c r="AH671" s="1"/>
  <c r="AG669"/>
  <c r="AH669" s="1"/>
  <c r="AJ671"/>
  <c r="AK671" s="1"/>
  <c r="AF667"/>
  <c r="AF12" s="1"/>
  <c r="AM12"/>
  <c r="N12"/>
  <c r="N1100" s="1"/>
  <c r="P666"/>
  <c r="AQ383"/>
  <c r="AP670"/>
  <c r="AQ670" s="1"/>
  <c r="M384"/>
  <c r="L671"/>
  <c r="M671" s="1"/>
  <c r="R667"/>
  <c r="S667" s="1"/>
  <c r="AE700"/>
  <c r="G698"/>
  <c r="F381"/>
  <c r="F668" s="1"/>
  <c r="AP378"/>
  <c r="AB382"/>
  <c r="V35"/>
  <c r="AA658"/>
  <c r="P660"/>
  <c r="H668"/>
  <c r="H13" s="1"/>
  <c r="H1101" s="1"/>
  <c r="AA671"/>
  <c r="AB671" s="1"/>
  <c r="N671"/>
  <c r="N665" s="1"/>
  <c r="AD667"/>
  <c r="AD12" s="1"/>
  <c r="AD1100" s="1"/>
  <c r="E703"/>
  <c r="J380"/>
  <c r="I667"/>
  <c r="AC378"/>
  <c r="AC666"/>
  <c r="AC11" s="1"/>
  <c r="AQ384"/>
  <c r="AP671"/>
  <c r="AQ671" s="1"/>
  <c r="AK380"/>
  <c r="AJ667"/>
  <c r="AJ12" s="1"/>
  <c r="AJ1100" s="1"/>
  <c r="F701"/>
  <c r="F696" s="1"/>
  <c r="G680"/>
  <c r="G699"/>
  <c r="AG378"/>
  <c r="G387"/>
  <c r="R658"/>
  <c r="W658"/>
  <c r="E385"/>
  <c r="J385"/>
  <c r="W666"/>
  <c r="Y666" s="1"/>
  <c r="T667"/>
  <c r="X669"/>
  <c r="Y669" s="1"/>
  <c r="L667"/>
  <c r="L12" s="1"/>
  <c r="AP667"/>
  <c r="R671"/>
  <c r="S671" s="1"/>
  <c r="AA667"/>
  <c r="AA12" s="1"/>
  <c r="AA1100" s="1"/>
  <c r="O667"/>
  <c r="P667" s="1"/>
  <c r="Z666"/>
  <c r="AG668"/>
  <c r="AH668" s="1"/>
  <c r="U669"/>
  <c r="V669" s="1"/>
  <c r="O669"/>
  <c r="P669" s="1"/>
  <c r="AD669"/>
  <c r="AE669" s="1"/>
  <c r="R669"/>
  <c r="S669" s="1"/>
  <c r="K666"/>
  <c r="M666" s="1"/>
  <c r="Y380"/>
  <c r="X667"/>
  <c r="Y667" s="1"/>
  <c r="AN384"/>
  <c r="AM671"/>
  <c r="AN671" s="1"/>
  <c r="J379"/>
  <c r="I666"/>
  <c r="AO378"/>
  <c r="AO666"/>
  <c r="AO11" s="1"/>
  <c r="AO1099" s="1"/>
  <c r="G704"/>
  <c r="J670"/>
  <c r="U671"/>
  <c r="V671" s="1"/>
  <c r="E696"/>
  <c r="F382"/>
  <c r="AI666"/>
  <c r="U667"/>
  <c r="U12" s="1"/>
  <c r="U1100" s="1"/>
  <c r="AJ669"/>
  <c r="AK669" s="1"/>
  <c r="X671"/>
  <c r="Y671" s="1"/>
  <c r="L669"/>
  <c r="M669" s="1"/>
  <c r="H669"/>
  <c r="H14" s="1"/>
  <c r="G678"/>
  <c r="F675"/>
  <c r="G675" s="1"/>
  <c r="M668"/>
  <c r="J662"/>
  <c r="F662"/>
  <c r="G662" s="1"/>
  <c r="AE659"/>
  <c r="AC658"/>
  <c r="AG658"/>
  <c r="AH658" s="1"/>
  <c r="AH660"/>
  <c r="F659"/>
  <c r="I658"/>
  <c r="J659"/>
  <c r="P35"/>
  <c r="E660"/>
  <c r="E667" s="1"/>
  <c r="AN385"/>
  <c r="AJ658"/>
  <c r="P664"/>
  <c r="G389"/>
  <c r="K658"/>
  <c r="AK385"/>
  <c r="G391"/>
  <c r="AQ659"/>
  <c r="J663"/>
  <c r="F663"/>
  <c r="F664"/>
  <c r="G664" s="1"/>
  <c r="J664"/>
  <c r="S659"/>
  <c r="Q658"/>
  <c r="J660"/>
  <c r="F660"/>
  <c r="H658"/>
  <c r="E659"/>
  <c r="F385"/>
  <c r="G386"/>
  <c r="M385"/>
  <c r="L378"/>
  <c r="M378" s="1"/>
  <c r="AD658"/>
  <c r="AM658"/>
  <c r="AN658" s="1"/>
  <c r="AB35"/>
  <c r="L658"/>
  <c r="AI658"/>
  <c r="AH385"/>
  <c r="AE385"/>
  <c r="U658"/>
  <c r="V658" s="1"/>
  <c r="AN660"/>
  <c r="AP658"/>
  <c r="AQ658" s="1"/>
  <c r="S385"/>
  <c r="O658"/>
  <c r="F383"/>
  <c r="G40"/>
  <c r="AJ378"/>
  <c r="AK378" s="1"/>
  <c r="G36"/>
  <c r="AH35"/>
  <c r="E379"/>
  <c r="G38"/>
  <c r="F379"/>
  <c r="I378"/>
  <c r="J378" s="1"/>
  <c r="G41"/>
  <c r="AN35"/>
  <c r="G37"/>
  <c r="AM378"/>
  <c r="G39"/>
  <c r="F35"/>
  <c r="Y696"/>
  <c r="P696"/>
  <c r="X15"/>
  <c r="AI29"/>
  <c r="AF30"/>
  <c r="G42"/>
  <c r="AF31"/>
  <c r="AI30"/>
  <c r="AC31"/>
  <c r="AC29"/>
  <c r="K29"/>
  <c r="K31"/>
  <c r="W29"/>
  <c r="W31"/>
  <c r="G682"/>
  <c r="H27"/>
  <c r="AB696"/>
  <c r="G1111"/>
  <c r="AI31"/>
  <c r="Q29"/>
  <c r="Z28"/>
  <c r="G1107"/>
  <c r="G1108"/>
  <c r="AO12"/>
  <c r="AL28"/>
  <c r="T13"/>
  <c r="G616"/>
  <c r="AC28"/>
  <c r="T26"/>
  <c r="AA13"/>
  <c r="AA1101" s="1"/>
  <c r="K27"/>
  <c r="Z27"/>
  <c r="AC27"/>
  <c r="AG11"/>
  <c r="AG1099" s="1"/>
  <c r="AJ15"/>
  <c r="AJ1103" s="1"/>
  <c r="AL29"/>
  <c r="AM15"/>
  <c r="AP11"/>
  <c r="AP1099" s="1"/>
  <c r="AF29"/>
  <c r="N26"/>
  <c r="O11"/>
  <c r="O1099" s="1"/>
  <c r="H31"/>
  <c r="AJ11"/>
  <c r="AJ1099" s="1"/>
  <c r="Q31"/>
  <c r="AI28"/>
  <c r="U28"/>
  <c r="AC30"/>
  <c r="AD15"/>
  <c r="AD1103" s="1"/>
  <c r="R15"/>
  <c r="R1103" s="1"/>
  <c r="H30"/>
  <c r="AA15"/>
  <c r="AA1103" s="1"/>
  <c r="AP13"/>
  <c r="AP1101" s="1"/>
  <c r="L11"/>
  <c r="L1099" s="1"/>
  <c r="L15"/>
  <c r="L1103" s="1"/>
  <c r="U11"/>
  <c r="U1099" s="1"/>
  <c r="AG15"/>
  <c r="AG1103" s="1"/>
  <c r="AL11"/>
  <c r="AL1099" s="1"/>
  <c r="AO30"/>
  <c r="AD11"/>
  <c r="AD1099" s="1"/>
  <c r="AM13"/>
  <c r="AM1101" s="1"/>
  <c r="R26"/>
  <c r="X28"/>
  <c r="AG12"/>
  <c r="AG1100" s="1"/>
  <c r="AM26"/>
  <c r="AL30"/>
  <c r="AF11"/>
  <c r="AF1099" s="1"/>
  <c r="T31"/>
  <c r="N30"/>
  <c r="X26"/>
  <c r="G1106"/>
  <c r="I14"/>
  <c r="O15"/>
  <c r="O1103" s="1"/>
  <c r="I15"/>
  <c r="AA11"/>
  <c r="AA1099" s="1"/>
  <c r="AO31"/>
  <c r="O16"/>
  <c r="O1104" s="1"/>
  <c r="Q27"/>
  <c r="G224"/>
  <c r="N13"/>
  <c r="N1101" s="1"/>
  <c r="Q28"/>
  <c r="O13"/>
  <c r="O1101" s="1"/>
  <c r="K13"/>
  <c r="K1101" s="1"/>
  <c r="L13"/>
  <c r="L1101" s="1"/>
  <c r="G623"/>
  <c r="G546"/>
  <c r="G532"/>
  <c r="G392"/>
  <c r="G175"/>
  <c r="G154"/>
  <c r="G77"/>
  <c r="J13" l="1"/>
  <c r="I1102"/>
  <c r="J14"/>
  <c r="I1103"/>
  <c r="J15"/>
  <c r="AH670"/>
  <c r="F666"/>
  <c r="U15"/>
  <c r="U1103" s="1"/>
  <c r="V1103" s="1"/>
  <c r="G381"/>
  <c r="F667"/>
  <c r="G667" s="1"/>
  <c r="L1100"/>
  <c r="L27"/>
  <c r="M667"/>
  <c r="R13"/>
  <c r="R28" s="1"/>
  <c r="S28" s="1"/>
  <c r="E378"/>
  <c r="E670"/>
  <c r="Q11"/>
  <c r="Q26" s="1"/>
  <c r="Q25" s="1"/>
  <c r="S666"/>
  <c r="E13"/>
  <c r="H29"/>
  <c r="E29" s="1"/>
  <c r="H1102"/>
  <c r="E1102" s="1"/>
  <c r="T28"/>
  <c r="V28" s="1"/>
  <c r="T1101"/>
  <c r="AC26"/>
  <c r="AC25" s="1"/>
  <c r="AC1099"/>
  <c r="AC1098" s="1"/>
  <c r="AM27"/>
  <c r="AM1100"/>
  <c r="N28"/>
  <c r="AN15"/>
  <c r="AM1103"/>
  <c r="AN1103" s="1"/>
  <c r="Y15"/>
  <c r="X1103"/>
  <c r="Y1103" s="1"/>
  <c r="H28"/>
  <c r="J28" s="1"/>
  <c r="W28"/>
  <c r="Y28" s="1"/>
  <c r="W1101"/>
  <c r="Y1101" s="1"/>
  <c r="AO27"/>
  <c r="AO1100"/>
  <c r="AO1098" s="1"/>
  <c r="AF27"/>
  <c r="AF1100"/>
  <c r="AD1101"/>
  <c r="AE1101" s="1"/>
  <c r="AE378"/>
  <c r="AP16"/>
  <c r="G1105"/>
  <c r="O12"/>
  <c r="AG16"/>
  <c r="AD16"/>
  <c r="AN378"/>
  <c r="AM16"/>
  <c r="AH378"/>
  <c r="K11"/>
  <c r="AB658"/>
  <c r="E15"/>
  <c r="X16"/>
  <c r="AG14"/>
  <c r="Z30"/>
  <c r="E30" s="1"/>
  <c r="R14"/>
  <c r="G385"/>
  <c r="R16"/>
  <c r="AG13"/>
  <c r="Y658"/>
  <c r="AP14"/>
  <c r="AF665"/>
  <c r="AM14"/>
  <c r="AE13"/>
  <c r="AD28"/>
  <c r="AE28" s="1"/>
  <c r="AA16"/>
  <c r="X14"/>
  <c r="E668"/>
  <c r="L16"/>
  <c r="AA14"/>
  <c r="U14"/>
  <c r="L14"/>
  <c r="AL12"/>
  <c r="R12"/>
  <c r="G663"/>
  <c r="N16"/>
  <c r="E16" s="1"/>
  <c r="K665"/>
  <c r="R665"/>
  <c r="S665" s="1"/>
  <c r="Y13"/>
  <c r="U16"/>
  <c r="AE658"/>
  <c r="X12"/>
  <c r="J658"/>
  <c r="E14"/>
  <c r="AF10"/>
  <c r="AJ14"/>
  <c r="AP15"/>
  <c r="G35"/>
  <c r="P658"/>
  <c r="E658"/>
  <c r="S658"/>
  <c r="G696"/>
  <c r="AJ16"/>
  <c r="O14"/>
  <c r="P671"/>
  <c r="X665"/>
  <c r="AH667"/>
  <c r="AG665"/>
  <c r="AK658"/>
  <c r="U665"/>
  <c r="L665"/>
  <c r="AN667"/>
  <c r="AO26"/>
  <c r="N27"/>
  <c r="AI665"/>
  <c r="AK666"/>
  <c r="G383"/>
  <c r="F670"/>
  <c r="G382"/>
  <c r="F669"/>
  <c r="G669" s="1"/>
  <c r="F708"/>
  <c r="G701"/>
  <c r="AE667"/>
  <c r="AD665"/>
  <c r="AD14"/>
  <c r="AD1102" s="1"/>
  <c r="J668"/>
  <c r="O665"/>
  <c r="P665" s="1"/>
  <c r="H665"/>
  <c r="AQ667"/>
  <c r="AP665"/>
  <c r="AP12"/>
  <c r="AK667"/>
  <c r="AJ665"/>
  <c r="J667"/>
  <c r="I12"/>
  <c r="J12" s="1"/>
  <c r="E666"/>
  <c r="G380"/>
  <c r="AO665"/>
  <c r="AQ666"/>
  <c r="AB667"/>
  <c r="AA665"/>
  <c r="AC665"/>
  <c r="AE666"/>
  <c r="J669"/>
  <c r="AQ378"/>
  <c r="J666"/>
  <c r="I665"/>
  <c r="Z665"/>
  <c r="AB666"/>
  <c r="V667"/>
  <c r="T665"/>
  <c r="T12"/>
  <c r="G384"/>
  <c r="F671"/>
  <c r="G671" s="1"/>
  <c r="W665"/>
  <c r="W11"/>
  <c r="W1099" s="1"/>
  <c r="AI11"/>
  <c r="Z11"/>
  <c r="I11"/>
  <c r="J11" s="1"/>
  <c r="AM665"/>
  <c r="AN665" s="1"/>
  <c r="AC10"/>
  <c r="G659"/>
  <c r="F658"/>
  <c r="I16"/>
  <c r="M658"/>
  <c r="G660"/>
  <c r="G379"/>
  <c r="F378"/>
  <c r="X30"/>
  <c r="Y30" s="1"/>
  <c r="H10"/>
  <c r="AN11"/>
  <c r="AO10"/>
  <c r="K28"/>
  <c r="V13"/>
  <c r="AA26"/>
  <c r="AE1100"/>
  <c r="AD27"/>
  <c r="AE27" s="1"/>
  <c r="AE12"/>
  <c r="I30"/>
  <c r="J30" s="1"/>
  <c r="P15"/>
  <c r="P1103"/>
  <c r="O30"/>
  <c r="P30" s="1"/>
  <c r="I29"/>
  <c r="AH11"/>
  <c r="AF26"/>
  <c r="AG27"/>
  <c r="AH12"/>
  <c r="H26"/>
  <c r="AN1101"/>
  <c r="AM28"/>
  <c r="AN28" s="1"/>
  <c r="AN13"/>
  <c r="AD26"/>
  <c r="AE11"/>
  <c r="AL26"/>
  <c r="AH1103"/>
  <c r="AG30"/>
  <c r="AH30" s="1"/>
  <c r="AH15"/>
  <c r="U26"/>
  <c r="V26" s="1"/>
  <c r="V11"/>
  <c r="M1103"/>
  <c r="L30"/>
  <c r="M30" s="1"/>
  <c r="M15"/>
  <c r="L26"/>
  <c r="AK12"/>
  <c r="AK1100"/>
  <c r="AJ27"/>
  <c r="AK27" s="1"/>
  <c r="AQ1101"/>
  <c r="AP28"/>
  <c r="AQ28" s="1"/>
  <c r="AQ13"/>
  <c r="AB1103"/>
  <c r="AA30"/>
  <c r="AB15"/>
  <c r="S1103"/>
  <c r="R30"/>
  <c r="S30" s="1"/>
  <c r="S15"/>
  <c r="AE1103"/>
  <c r="AD30"/>
  <c r="AE30" s="1"/>
  <c r="AE15"/>
  <c r="AK13"/>
  <c r="AK1101"/>
  <c r="AJ28"/>
  <c r="AK28" s="1"/>
  <c r="AJ26"/>
  <c r="O26"/>
  <c r="AP26"/>
  <c r="AQ11"/>
  <c r="AM30"/>
  <c r="AN30" s="1"/>
  <c r="AK1103"/>
  <c r="AJ30"/>
  <c r="AK30" s="1"/>
  <c r="AK15"/>
  <c r="AG26"/>
  <c r="U27"/>
  <c r="AB1101"/>
  <c r="AA28"/>
  <c r="AB28" s="1"/>
  <c r="AB13"/>
  <c r="AA27"/>
  <c r="AB27" s="1"/>
  <c r="AB12"/>
  <c r="E1103"/>
  <c r="P11"/>
  <c r="O31"/>
  <c r="O28"/>
  <c r="P13"/>
  <c r="L28"/>
  <c r="M13"/>
  <c r="V15" l="1"/>
  <c r="U30"/>
  <c r="V30" s="1"/>
  <c r="J29"/>
  <c r="I1104"/>
  <c r="J16"/>
  <c r="E1101"/>
  <c r="G670"/>
  <c r="F12"/>
  <c r="I1100"/>
  <c r="I10"/>
  <c r="J10" s="1"/>
  <c r="S13"/>
  <c r="Q10"/>
  <c r="R1101"/>
  <c r="S11"/>
  <c r="Q1099"/>
  <c r="S1099" s="1"/>
  <c r="G666"/>
  <c r="F665"/>
  <c r="AO25"/>
  <c r="E28"/>
  <c r="AH27"/>
  <c r="S26"/>
  <c r="AF25"/>
  <c r="V14"/>
  <c r="U1102"/>
  <c r="V1102" s="1"/>
  <c r="AQ14"/>
  <c r="AP1102"/>
  <c r="AQ1102" s="1"/>
  <c r="AG1104"/>
  <c r="AH1104" s="1"/>
  <c r="AA1102"/>
  <c r="AB1102" s="1"/>
  <c r="AM1102"/>
  <c r="AN1102" s="1"/>
  <c r="R29"/>
  <c r="S29" s="1"/>
  <c r="R1102"/>
  <c r="S1102" s="1"/>
  <c r="AM10"/>
  <c r="AM1104"/>
  <c r="AN1104" s="1"/>
  <c r="Z10"/>
  <c r="Z1099"/>
  <c r="Z1098" s="1"/>
  <c r="O1102"/>
  <c r="P1102" s="1"/>
  <c r="AQ15"/>
  <c r="AP1103"/>
  <c r="AQ1103" s="1"/>
  <c r="N31"/>
  <c r="E31" s="1"/>
  <c r="N1104"/>
  <c r="AL27"/>
  <c r="AN27" s="1"/>
  <c r="AL1100"/>
  <c r="AN1100" s="1"/>
  <c r="L1104"/>
  <c r="M1104" s="1"/>
  <c r="F13"/>
  <c r="G13" s="1"/>
  <c r="AG1101"/>
  <c r="AH1101" s="1"/>
  <c r="O10"/>
  <c r="O1100"/>
  <c r="O1098" s="1"/>
  <c r="V12"/>
  <c r="T1100"/>
  <c r="V1100" s="1"/>
  <c r="X29"/>
  <c r="Y29" s="1"/>
  <c r="X1102"/>
  <c r="Y1102" s="1"/>
  <c r="I1099"/>
  <c r="U10"/>
  <c r="U1104"/>
  <c r="V1104" s="1"/>
  <c r="M27"/>
  <c r="M1100"/>
  <c r="AA31"/>
  <c r="AB31" s="1"/>
  <c r="AA1104"/>
  <c r="AB1104" s="1"/>
  <c r="AI10"/>
  <c r="AI1099"/>
  <c r="AI1098" s="1"/>
  <c r="AQ12"/>
  <c r="AP1100"/>
  <c r="AJ10"/>
  <c r="AJ1104"/>
  <c r="AK1104" s="1"/>
  <c r="AJ1102"/>
  <c r="AK1102" s="1"/>
  <c r="X1100"/>
  <c r="Y1100" s="1"/>
  <c r="L29"/>
  <c r="M29" s="1"/>
  <c r="L1102"/>
  <c r="M1102" s="1"/>
  <c r="S16"/>
  <c r="R1104"/>
  <c r="S1104" s="1"/>
  <c r="AG1102"/>
  <c r="AH1102" s="1"/>
  <c r="K10"/>
  <c r="K1099"/>
  <c r="M1099" s="1"/>
  <c r="AD1104"/>
  <c r="AE1104" s="1"/>
  <c r="R27"/>
  <c r="S27" s="1"/>
  <c r="R1100"/>
  <c r="S1100" s="1"/>
  <c r="X1104"/>
  <c r="Y1104" s="1"/>
  <c r="AQ16"/>
  <c r="AP1104"/>
  <c r="AQ1104" s="1"/>
  <c r="AP29"/>
  <c r="AQ29" s="1"/>
  <c r="AD10"/>
  <c r="AE10" s="1"/>
  <c r="P12"/>
  <c r="S14"/>
  <c r="AP31"/>
  <c r="AQ31" s="1"/>
  <c r="X31"/>
  <c r="Y31" s="1"/>
  <c r="AG31"/>
  <c r="AH31" s="1"/>
  <c r="AD31"/>
  <c r="AE31" s="1"/>
  <c r="AE16"/>
  <c r="O27"/>
  <c r="P27" s="1"/>
  <c r="G668"/>
  <c r="M665"/>
  <c r="E12"/>
  <c r="AH16"/>
  <c r="AN16"/>
  <c r="AM31"/>
  <c r="AN31" s="1"/>
  <c r="AG29"/>
  <c r="AH29" s="1"/>
  <c r="M11"/>
  <c r="R31"/>
  <c r="S31" s="1"/>
  <c r="AH14"/>
  <c r="K26"/>
  <c r="K25" s="1"/>
  <c r="Y16"/>
  <c r="G378"/>
  <c r="Y665"/>
  <c r="V665"/>
  <c r="AH13"/>
  <c r="AG10"/>
  <c r="AH10" s="1"/>
  <c r="AL10"/>
  <c r="AG28"/>
  <c r="AH28" s="1"/>
  <c r="M16"/>
  <c r="AB30"/>
  <c r="AN12"/>
  <c r="AN14"/>
  <c r="Y14"/>
  <c r="S12"/>
  <c r="AH665"/>
  <c r="U29"/>
  <c r="V29" s="1"/>
  <c r="AM29"/>
  <c r="AN29" s="1"/>
  <c r="P16"/>
  <c r="AA29"/>
  <c r="AB29" s="1"/>
  <c r="AA10"/>
  <c r="N10"/>
  <c r="L31"/>
  <c r="M31" s="1"/>
  <c r="M14"/>
  <c r="X27"/>
  <c r="Y27" s="1"/>
  <c r="Y12"/>
  <c r="U31"/>
  <c r="V31" s="1"/>
  <c r="AB16"/>
  <c r="AB14"/>
  <c r="G658"/>
  <c r="AP30"/>
  <c r="AQ30" s="1"/>
  <c r="R10"/>
  <c r="AK14"/>
  <c r="M12"/>
  <c r="L10"/>
  <c r="AF1098"/>
  <c r="X10"/>
  <c r="F16"/>
  <c r="V16"/>
  <c r="AK16"/>
  <c r="AJ29"/>
  <c r="AK29" s="1"/>
  <c r="AK11"/>
  <c r="O29"/>
  <c r="P29" s="1"/>
  <c r="F11"/>
  <c r="J1101"/>
  <c r="AP10"/>
  <c r="AQ10" s="1"/>
  <c r="P14"/>
  <c r="AH1100"/>
  <c r="F15"/>
  <c r="G15" s="1"/>
  <c r="F14"/>
  <c r="G14" s="1"/>
  <c r="AJ31"/>
  <c r="AK31" s="1"/>
  <c r="AI26"/>
  <c r="AI25" s="1"/>
  <c r="E665"/>
  <c r="AE14"/>
  <c r="I26"/>
  <c r="Z26"/>
  <c r="Z25" s="1"/>
  <c r="AB11"/>
  <c r="AE1102"/>
  <c r="AD29"/>
  <c r="AE29" s="1"/>
  <c r="W26"/>
  <c r="Y11"/>
  <c r="W10"/>
  <c r="T27"/>
  <c r="E11"/>
  <c r="AK665"/>
  <c r="AE665"/>
  <c r="G708"/>
  <c r="F703"/>
  <c r="G703" s="1"/>
  <c r="AQ665"/>
  <c r="I27"/>
  <c r="J27" s="1"/>
  <c r="AP27"/>
  <c r="AQ27" s="1"/>
  <c r="T10"/>
  <c r="J665"/>
  <c r="AB665"/>
  <c r="I31"/>
  <c r="H25"/>
  <c r="H1098"/>
  <c r="P26"/>
  <c r="P1099"/>
  <c r="V1099"/>
  <c r="AB1100"/>
  <c r="V1101"/>
  <c r="AH26"/>
  <c r="AH1099"/>
  <c r="AQ26"/>
  <c r="AQ1099"/>
  <c r="AN26"/>
  <c r="AN1099"/>
  <c r="AE26"/>
  <c r="AE1099"/>
  <c r="J1102"/>
  <c r="J1103"/>
  <c r="P1101"/>
  <c r="P28"/>
  <c r="M28"/>
  <c r="M1101"/>
  <c r="F26" l="1"/>
  <c r="J26"/>
  <c r="J1100"/>
  <c r="F1100"/>
  <c r="E1104"/>
  <c r="N1098"/>
  <c r="P1098" s="1"/>
  <c r="F1101"/>
  <c r="G1101" s="1"/>
  <c r="S1101"/>
  <c r="F1099"/>
  <c r="I1098"/>
  <c r="J1098" s="1"/>
  <c r="F27"/>
  <c r="F28"/>
  <c r="G28" s="1"/>
  <c r="S10"/>
  <c r="G665"/>
  <c r="Q1098"/>
  <c r="M10"/>
  <c r="AN10"/>
  <c r="K1098"/>
  <c r="AL25"/>
  <c r="AK10"/>
  <c r="P31"/>
  <c r="X1098"/>
  <c r="N25"/>
  <c r="AD1098"/>
  <c r="AE1098" s="1"/>
  <c r="P10"/>
  <c r="AA25"/>
  <c r="AB25" s="1"/>
  <c r="AB10"/>
  <c r="V10"/>
  <c r="AM25"/>
  <c r="AD25"/>
  <c r="AE25" s="1"/>
  <c r="G16"/>
  <c r="P1100"/>
  <c r="O25"/>
  <c r="E1100"/>
  <c r="E10"/>
  <c r="T25"/>
  <c r="E27"/>
  <c r="R25"/>
  <c r="S25" s="1"/>
  <c r="AM1098"/>
  <c r="M26"/>
  <c r="P1104"/>
  <c r="AL1098"/>
  <c r="F1103"/>
  <c r="G1103" s="1"/>
  <c r="AG1098"/>
  <c r="AH1098" s="1"/>
  <c r="AG25"/>
  <c r="AH25" s="1"/>
  <c r="L25"/>
  <c r="M25" s="1"/>
  <c r="U1098"/>
  <c r="F30"/>
  <c r="G30" s="1"/>
  <c r="L1098"/>
  <c r="AP1098"/>
  <c r="AQ1098" s="1"/>
  <c r="AK1099"/>
  <c r="F1102"/>
  <c r="G1102" s="1"/>
  <c r="AA1098"/>
  <c r="AB1098" s="1"/>
  <c r="X25"/>
  <c r="U25"/>
  <c r="R1098"/>
  <c r="J1099"/>
  <c r="E26"/>
  <c r="Y10"/>
  <c r="AJ1098"/>
  <c r="AK1098" s="1"/>
  <c r="E1099"/>
  <c r="G11"/>
  <c r="F10"/>
  <c r="AJ25"/>
  <c r="AK25" s="1"/>
  <c r="G12"/>
  <c r="AB26"/>
  <c r="AK26"/>
  <c r="AP25"/>
  <c r="AQ25" s="1"/>
  <c r="I25"/>
  <c r="J25" s="1"/>
  <c r="V27"/>
  <c r="AB1099"/>
  <c r="F29"/>
  <c r="G29" s="1"/>
  <c r="T1098"/>
  <c r="AQ1100"/>
  <c r="W25"/>
  <c r="Y26"/>
  <c r="W1098"/>
  <c r="Y1099"/>
  <c r="F1104"/>
  <c r="J1104"/>
  <c r="J31"/>
  <c r="F31"/>
  <c r="G26" l="1"/>
  <c r="F1098"/>
  <c r="E1098"/>
  <c r="G1099"/>
  <c r="F25"/>
  <c r="S1098"/>
  <c r="M1098"/>
  <c r="Y1098"/>
  <c r="AN25"/>
  <c r="P25"/>
  <c r="E25"/>
  <c r="V25"/>
  <c r="AN1098"/>
  <c r="V1098"/>
  <c r="Y25"/>
  <c r="G27"/>
  <c r="G10"/>
  <c r="G1100"/>
  <c r="G1104"/>
  <c r="G31"/>
  <c r="G25" l="1"/>
  <c r="G1098"/>
</calcChain>
</file>

<file path=xl/comments1.xml><?xml version="1.0" encoding="utf-8"?>
<comments xmlns="http://schemas.openxmlformats.org/spreadsheetml/2006/main">
  <authors>
    <author>TureyskayEE</author>
  </authors>
  <commentList>
    <comment ref="K9" authorId="0">
      <text>
        <r>
          <rPr>
            <b/>
            <sz val="14"/>
            <color indexed="81"/>
            <rFont val="Times New Roman"/>
            <family val="1"/>
            <charset val="204"/>
          </rPr>
          <t>при заполнении таблиц формы Графика, необходимо обратить внимание на примечания.</t>
        </r>
      </text>
    </comment>
  </commentList>
</comments>
</file>

<file path=xl/sharedStrings.xml><?xml version="1.0" encoding="utf-8"?>
<sst xmlns="http://schemas.openxmlformats.org/spreadsheetml/2006/main" count="3304" uniqueCount="435">
  <si>
    <t>№ п/п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</si>
  <si>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</si>
  <si>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</si>
  <si>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</si>
  <si>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</si>
  <si>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</si>
  <si>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</si>
  <si>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</si>
  <si>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</si>
  <si>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</si>
  <si>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</si>
  <si>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</si>
  <si>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</si>
  <si>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%</t>
  </si>
  <si>
    <t>план</t>
  </si>
  <si>
    <t>факт</t>
  </si>
  <si>
    <t>1.1.</t>
  </si>
  <si>
    <t>федеральный бюджет</t>
  </si>
  <si>
    <t>бюджет автономного округа</t>
  </si>
  <si>
    <t>1.2.</t>
  </si>
  <si>
    <t>2.1.</t>
  </si>
  <si>
    <t>2.2.</t>
  </si>
  <si>
    <t>Исполнитель</t>
  </si>
  <si>
    <t>программы Нижневартовского района</t>
  </si>
  <si>
    <t xml:space="preserve"> ГРАФИК </t>
  </si>
  <si>
    <t>наименование программы</t>
  </si>
  <si>
    <t>бюджет района</t>
  </si>
  <si>
    <t>Наименование показателей результатов</t>
  </si>
  <si>
    <t>1.</t>
  </si>
  <si>
    <t>2.</t>
  </si>
  <si>
    <t>3.</t>
  </si>
  <si>
    <t>Руководитель программы</t>
  </si>
  <si>
    <t>иные внебюджетные источники</t>
  </si>
  <si>
    <t>________________________(подпись)</t>
  </si>
  <si>
    <t>всего</t>
  </si>
  <si>
    <t>в том числе:</t>
  </si>
  <si>
    <t xml:space="preserve">Поддержка лучших учителей, образовательных учреждений, активно внедряющих инновационные образовательные технологии </t>
  </si>
  <si>
    <t>бюджет поселений</t>
  </si>
  <si>
    <t>1.1.1.</t>
  </si>
  <si>
    <t>Стимулирование инновационной деятельности образовательных учреждений района в рамках системы премий главы администрации района (2 премии – общеобразовательным учреждениям района, 1 премия – дошкольным образовательным учреждениям района)</t>
  </si>
  <si>
    <t>1.1.2.</t>
  </si>
  <si>
    <t>Мотивация общеобразовательных учреждений района в рамках системы премий главы администрации района педагогическим работникам (5 премий)</t>
  </si>
  <si>
    <t>1.1.3.</t>
  </si>
  <si>
    <t>Стимулирование инновационной деятельности руководителей образовательных учреждений в рамках системы премий главы администрации района (2 премии)</t>
  </si>
  <si>
    <t>1.1.4.</t>
  </si>
  <si>
    <t>Поддержка способной и талантливой молодежи</t>
  </si>
  <si>
    <t>1.2.1.</t>
  </si>
  <si>
    <t>1.2.2.</t>
  </si>
  <si>
    <t>Стимулирование мотивации к обучению в рамках участия во Всероссийской  олимпиаде школьников (муниципальный, региональный, федеральный этапы)</t>
  </si>
  <si>
    <t>1.2.3.</t>
  </si>
  <si>
    <t>Сопровождение очно-заочной школы для одаренных детей (2 сессии)</t>
  </si>
  <si>
    <t>1.2.4.</t>
  </si>
  <si>
    <t>1.2.5.</t>
  </si>
  <si>
    <t>1.2.6.</t>
  </si>
  <si>
    <t>Стимулирование мотивации учащихся к изучению родного языка в рамках премии главы администрации района учащемуся, успешно изучающему родной язык, победителю муниципального этапа Всероссийской предметной олимпиады (1 премия)</t>
  </si>
  <si>
    <t>1.2.7.</t>
  </si>
  <si>
    <t>1.2.8.</t>
  </si>
  <si>
    <t>Мотивация педагогов, подготовивших победителей и призеров Всероссийской предметной олимпиады школьников (региональный, федеральный уровни)</t>
  </si>
  <si>
    <t>1.2.9.</t>
  </si>
  <si>
    <t>1.2.10.</t>
  </si>
  <si>
    <t>Стимулирование участников Всероссийской предметной олимпиады школьников в рамках премий главы администрации района победителям и призерам регионального, федерального уровней</t>
  </si>
  <si>
    <t>1.3.</t>
  </si>
  <si>
    <t>Поддержка системы воспитания</t>
  </si>
  <si>
    <t>1.3.1.</t>
  </si>
  <si>
    <t>Стимулирование создания благополучных условий для ребенка в семье в рамках премии главы администрации района «За создание благополучных условий для ребенка в семье»</t>
  </si>
  <si>
    <t>1.3.2.</t>
  </si>
  <si>
    <t>Приобретение учебного, учебно-наглядного и учебно-производственного оборудования</t>
  </si>
  <si>
    <t>Проведение капитальных ремонтов зданий учреждений образования района</t>
  </si>
  <si>
    <t>муниципальное казенное учреждение «Управление капитального строительства по застройке Нижневартовского района»</t>
  </si>
  <si>
    <t>Проведение благоустройства территорий учреждений образования района</t>
  </si>
  <si>
    <t>Компенсация части родительской платы за содержание ребенка в муниципальных образовательных учреждениях района, реализующих основную общеобразовательную программу дошкольного образования</t>
  </si>
  <si>
    <t>Развитие инфраструктуры общеобразовательных учреждений района</t>
  </si>
  <si>
    <t>Развитие инфраструктуры дошкольных образовательных учреждений района</t>
  </si>
  <si>
    <t>Проведение независимой государственной (итоговой) аттестации выпускников, в том числе в новой форме (9 классы) и в форме единого государственного экзамена</t>
  </si>
  <si>
    <t>Издание методических пособий, сборников из опыта работы лучших учителей</t>
  </si>
  <si>
    <t>Приобретение лицензионного программного обеспечения и оборудования для учреждений системы образования района</t>
  </si>
  <si>
    <t>Обеспечение организации предоставления дошкольного образования</t>
  </si>
  <si>
    <t>Сохранение кадрового потенциала</t>
  </si>
  <si>
    <t>Обеспечение горячим питанием</t>
  </si>
  <si>
    <t>Обеспечение транспортными, коммунальными услугами, услугами связи и прочими услугами</t>
  </si>
  <si>
    <t>Обеспечение организации предоставления дошкольного, общего, дополнительного образования</t>
  </si>
  <si>
    <t>Укрепление материально-технической базы</t>
  </si>
  <si>
    <t>Обеспечение организации предоставления дополнительного образования</t>
  </si>
  <si>
    <t>Обеспечение организационно-методического и психолого-медико-педагогического сопровождения деятельности муниципальных образовательных учреждений района</t>
  </si>
  <si>
    <t>Итого по подпрограмме I</t>
  </si>
  <si>
    <t>Цель. Повышение безопасности дорожного движения</t>
  </si>
  <si>
    <t>МБУ «Телевидение Нижневартовского района»</t>
  </si>
  <si>
    <t>Итого по подпрограмме II</t>
  </si>
  <si>
    <t>служба по организации деятельности Антинаркотической комиссии района</t>
  </si>
  <si>
    <t>Изготовление методических рекомендаций по проведению профилактической работы  среди населения; разработка пособий для специалистов  образовательных учреждений района, родителей, специальных работников по формированию у подростков негативного отношения к употреблению наркотиков, психолого-педагогической реабилитации несовершеннолетних</t>
  </si>
  <si>
    <t>Изготовление и распространение на безвозмездной основе в рамках проводимых профилактических мероприятий сувенирной продукции (футболки, дипломы, значки и т.д.)</t>
  </si>
  <si>
    <t>Разработка и изготовление социальной рекламы</t>
  </si>
  <si>
    <t xml:space="preserve">Проведение смотра-конкурса на лучшую организацию спортивной и профилактической работы на дворовых площадках и в подростковых клубах </t>
  </si>
  <si>
    <t>Итого по подпрограмме III</t>
  </si>
  <si>
    <t>Оплата путевок в загородные лагеря и проезда детей до места отдыха и обратно</t>
  </si>
  <si>
    <t xml:space="preserve">Проведение конкурса вариативных программ </t>
  </si>
  <si>
    <t>Обеспечение деятельности по организации загородного отдыха (приобретение бумаги,  картриджей, планшетов, конвертов с кнопкой, файлов и другое)</t>
  </si>
  <si>
    <t>Итого по подпрограмме IV</t>
  </si>
  <si>
    <t>Всего по муниципальной программе</t>
  </si>
  <si>
    <t>Соисполнитель 1 (муниципальное казенное учреждение «Управление капитального строительства по застройке Нижневартовского района»)</t>
  </si>
  <si>
    <t>Соисполнитель 2 (служба по организации деятельности Антинаркотической комиссии района)</t>
  </si>
  <si>
    <t>Цель. Обеспечение безопасного функционирования и развития системы отдыха, оздоровления, творческого досуга, занятости детей, подростков и молодежи района. Формирование основ комплексного решения проблем организации детского отдыха, занятости</t>
  </si>
  <si>
    <t>4.</t>
  </si>
  <si>
    <t xml:space="preserve">Цель. Обеспечение доступности качественного образования, соответствующего требованиям инновационного развития экономики региона, современным потребностям общества и каждого жителя района
</t>
  </si>
  <si>
    <t>управление образования и молодежной политики администрации района (далее – управление образования и молодежной политики), муниципальное автономное учреждение «Центр развития образования» (далее ‒ МАУ «Центр развития образования»), муниципальные образовательные учреждения района</t>
  </si>
  <si>
    <t>управление образования и молодежной политики, МАУ «Центр развития образования», муниципальные образовательные учреждения района</t>
  </si>
  <si>
    <t>управление образования и молодежной политики, муниципальные образовательные учреждения района</t>
  </si>
  <si>
    <t>управление образования и молодежной политики, МАУ «Центр развития образования»</t>
  </si>
  <si>
    <t>управление образования и молодежной политики администрации района</t>
  </si>
  <si>
    <t>управление образования и молодежной политики, МАУ «Центр развития образования», муниципальные образовательные учреждения района, МБУ «Телевидение Нижневартовского района»</t>
  </si>
  <si>
    <t>Ответственный исполнитель (управление образования и молодежной политики администрации района)</t>
  </si>
  <si>
    <t>управление образования и молодежной политики, муниципальное автономное учреждение «Центр развития образования»</t>
  </si>
  <si>
    <t xml:space="preserve">служба по организации деятельности Антинаркотической комиссии района, управление образования и молодежной политики </t>
  </si>
  <si>
    <t>служба по организации деятельности Антинаркотической комиссии района, управление образования и молодежной политики, управление культуры администрации района, отдел по физической культуре и  спорту администрации района</t>
  </si>
  <si>
    <t>служба по организации деятельности Антинаркотической комиссии района, управление образования и молодежной политики, управление культуры администрации района, отдел по физической культуре  и спорту администрации района</t>
  </si>
  <si>
    <t xml:space="preserve">служба по организации деятельности Антинаркотической комиссии района, отдел по физической культуре  и спорту администрации района </t>
  </si>
  <si>
    <t>служба по организации деятельности Антинаркотической комиссии района, отдел по физической культуре и спорту администрации района, управление образования и молодежной политики, управление культуры администрации района</t>
  </si>
  <si>
    <t xml:space="preserve">Расходы на канцелярские, хозяйственные товары, культурно-массовые мероприятия (приобретение бумаги, карандашей, чистящих и моющих средств, оплата билетов на посещение кинотеатров и других культурно-массовых мероприятий) </t>
  </si>
  <si>
    <t>Оздоровительный отдых детей района в загородных детских оздоровительных лагерях, санаториях и пансионатах</t>
  </si>
  <si>
    <t xml:space="preserve">Оплата проезда сопровождающих авиа- и железнодорожным транспортом к местам оздоровления и отдыха детей и обратно </t>
  </si>
  <si>
    <t xml:space="preserve">Оплата услуг сопровождающих лиц (сопровождение детей в пути следования) во время доставки детей до мест отдыха и обратно  </t>
  </si>
  <si>
    <t>Оплата проживания детей и сопровождающих лиц до и после отъезда детей в загородные оздоровительные лагеря</t>
  </si>
  <si>
    <t>Организация обучения кадров для работы с детьми в летний период, в том числе:</t>
  </si>
  <si>
    <t>тел. 49 47 88</t>
  </si>
  <si>
    <t>Премии Главы адми-нистрации района ме-далистам                                         (1 премия по 5,0 тыс. руб.)</t>
  </si>
  <si>
    <t>Мотивация обучающихся общеобразовательных учреждений, студентов к обучению в рамках именных стипендий Главы администрации района</t>
  </si>
  <si>
    <t>Премия Главы администрации района классному руководителю, подготовившему медалиста</t>
  </si>
  <si>
    <t>Научное сопровождение программ развития образовательных учреждений района по ведению экспериментальной деятельности, оплата проведения экспертизы экспериментальных программ, конкурсных документов</t>
  </si>
  <si>
    <t>Проведение Всероссийских спортивных соревнований школьников «Президентские состязания» и «Прези-дентские спортивные игры»в районе</t>
  </si>
  <si>
    <t>управление образования и молодежной политики, служба муниципальной собственности администрации района</t>
  </si>
  <si>
    <t>управление образования и молодежной политики, служба муниципальной собственности ад-министрации района, муниципальное казенное учреждение «Управление капитального строительства по застройке Нижневартовского района»</t>
  </si>
  <si>
    <t>Базовый показатель на начало реализации муниципальной программы</t>
  </si>
  <si>
    <t>Таблица 5</t>
  </si>
  <si>
    <t>наименование муниципальной программы</t>
  </si>
  <si>
    <t>Результаты реализации муниципальной программы</t>
  </si>
  <si>
    <t>Информация о контрактной системе в сфере закупок:</t>
  </si>
  <si>
    <t xml:space="preserve">объем закупок, тыс. рублей  </t>
  </si>
  <si>
    <t>количество заявок, единиц</t>
  </si>
  <si>
    <t>2.3.</t>
  </si>
  <si>
    <t>объем не обеспеченных контрактами средств, тыс. рублей;                                                                                              причины отсутствия контрактных обязательств по ним</t>
  </si>
  <si>
    <t>2.4.</t>
  </si>
  <si>
    <t>сумма экономии по итогам закупок, предложения по перераспределению сэкономленных средств</t>
  </si>
  <si>
    <t>Причины невыполнения программных мероприятий и отклонения фактически исполненных расходных обязательств над запланированными</t>
  </si>
  <si>
    <t xml:space="preserve">Наличие, объемы и состояние объектов незавершенного строительства, в том числе:
местный бюджет </t>
  </si>
  <si>
    <t>привлеченные средства</t>
  </si>
  <si>
    <t xml:space="preserve">                                                                                                                График (сетевой график) реализации  муниципальной программы</t>
  </si>
  <si>
    <t xml:space="preserve">                                                                                                                                                   в том числе</t>
  </si>
  <si>
    <t>Источники финансирования</t>
  </si>
  <si>
    <t>фактически профинансировано</t>
  </si>
  <si>
    <t>Всего</t>
  </si>
  <si>
    <t>Причина отклонелнения  плановых показателей от фактических</t>
  </si>
  <si>
    <t xml:space="preserve">Наименование мероприятий муниципальной программы* </t>
  </si>
  <si>
    <t>Ответственный исполнитель     /соисполнитель</t>
  </si>
  <si>
    <t>всего:</t>
  </si>
  <si>
    <t>в том числе безвозмездные поступления физических и юридических лиц</t>
  </si>
  <si>
    <t>инвестиции в объекты муниципальной собственности (указать номера мероприятий, относящихся к указанным расходам)</t>
  </si>
  <si>
    <t>прочие расходы (указать номера мероприятий, относящихся к указанным расходам)</t>
  </si>
  <si>
    <t>Всего:</t>
  </si>
  <si>
    <t>внебюджетные источники</t>
  </si>
  <si>
    <t>Всего по муниципальной программе (в разрезе исполнителей, соисполнителей):</t>
  </si>
  <si>
    <t xml:space="preserve">Согласовано: </t>
  </si>
  <si>
    <t>Специалист Департамента финансов администрации района</t>
  </si>
  <si>
    <t>1.4.</t>
  </si>
  <si>
    <t>Муниципальное бюджетное общеобразовательное учреждение «Ларьякская общеобразовательная средняя школа»</t>
  </si>
  <si>
    <t>Муниципальное бюджетное общеобразовательное учреждение «Варьеганская общеобразовательная средняя школа»</t>
  </si>
  <si>
    <t>управление обра-зования и моло-дежной политики, муниципальные образовательные учреждения района</t>
  </si>
  <si>
    <t>служба по организации деятельности Антинаркотиче-ской комиссии района, управление образования и молодежной политики, управление культуры администрации района, отдел по физической культуре и спорту администрации района</t>
  </si>
  <si>
    <t>Организация питания детей в лагерях с дневным пребыванием детей, лагерей палаточного типа на базе муниципальных учреждений района</t>
  </si>
  <si>
    <t>Организация доставки детей из населенных пунктов района до и после отправки в загородные лагеря, оплата горюче-смазочных материалов, в том числе для палаточных лагерей</t>
  </si>
  <si>
    <t>Итого по подпрограмме V</t>
  </si>
  <si>
    <t>Мероприятия: сохранение и развитие кадрового потенциала учреждений</t>
  </si>
  <si>
    <t>Мероприятия: улучшение материальнотехнической базы</t>
  </si>
  <si>
    <t>Мероприятия: обеспечение учреждения коммунальными услугами, услугами связи, транспортными услугами и прочими расходами</t>
  </si>
  <si>
    <t>Реализация мероприятий в области энергосбережения и повышения энергетической эффективности в молодежных центрах района</t>
  </si>
  <si>
    <t>тел. 49-47-07</t>
  </si>
  <si>
    <t>СОГЛАСОВАНО</t>
  </si>
  <si>
    <t xml:space="preserve">   в том числе</t>
  </si>
  <si>
    <t>Доля обучающихся 5−11 классов, принявших участие в школьном этапе Всероссийской олимпиады школьников (в общей численности обучающихся), %</t>
  </si>
  <si>
    <t>Количество сданных объектов муниципальных бюджетных дошкольных образовательных учреждений района, в том числе в составе комплексов, (единиц)</t>
  </si>
  <si>
    <t>Размер среднемесячной заработной платы педагогических работников дошкольных образовательных учреждений района, руб.</t>
  </si>
  <si>
    <t>Размер среднемесячной заработной платы педагогических работников образовательных учреждений общего образования, руб.</t>
  </si>
  <si>
    <t>Размер среднемесячной заработной платы педагогических работников дополнительного образования, руб.</t>
  </si>
  <si>
    <t>Количество проведенных конкурсов с целью сокращения детского дорожно-транспортного травматизма, (единиц)</t>
  </si>
  <si>
    <t>Численность оздоровленных детей и подростков на территории района, чел.</t>
  </si>
  <si>
    <t>Количество несовершеннолетних, трудоустроенных за счет создания временных рабочих мест, чел.</t>
  </si>
  <si>
    <t>Количество молодых людей в возрасте 14-30 лет, вовлеченных в общественные объединения, чел.</t>
  </si>
  <si>
    <t>Количество молодых людей в возрасте 14-30 лет, участвующих в добровольческой деятельности, чел.</t>
  </si>
  <si>
    <t>Количество молодых людей в возрасте 14-30 лет, вовлеченных в патриотические объединения и клубы, чел.</t>
  </si>
  <si>
    <t xml:space="preserve">электрической энергии (кВт х ч/м2)
</t>
  </si>
  <si>
    <t xml:space="preserve">тепловой энергии (Гкал/м2)
</t>
  </si>
  <si>
    <t xml:space="preserve">холодной воды (м3/чел)
</t>
  </si>
  <si>
    <t xml:space="preserve">горячей воды (м3/чел)
</t>
  </si>
  <si>
    <t>* Показатели 2014–2016 годов утверждены постановлением администрации района от 02.12.2013 № 2551 «Об утверждении муниципальной целевой программы «Молодежь Нижневартовского района на 2014–2016 годы»</t>
  </si>
  <si>
    <t>Руководитель             ______________</t>
  </si>
  <si>
    <t>Исполнитель                  _____________________</t>
  </si>
  <si>
    <t xml:space="preserve">Руководитель программы: </t>
  </si>
  <si>
    <t xml:space="preserve">                                     наименование нормативного правового акта об утверждении муниципальной программы дата, номер (в редакции от дата, номер постановления)</t>
  </si>
  <si>
    <t>администрации района</t>
  </si>
  <si>
    <t xml:space="preserve">и молодежной политики </t>
  </si>
  <si>
    <t>Муниципальное бюджетное общеобразовательное учреждение «Ваховская общеобразовательная средняя школа»</t>
  </si>
  <si>
    <t>Проведение районного конкурса социальных проектов для подростков и молодежи «Инициатива»</t>
  </si>
  <si>
    <t>Доля населения в возрасте 7-18 лет, охваченная образованием с учетом образовательных потребностей и запросов обучающихся, в том числе имеющих ограниченные возможности здоровья, в общей численности населения в возрасте   7-18 лет, %</t>
  </si>
  <si>
    <t>Таблица 3</t>
  </si>
  <si>
    <t>Муниципальное бюджетное общеобразовательное учреждение «Ватинская общеобразовательная средняя школа»</t>
  </si>
  <si>
    <t>Реализация мероприятий в области энергосбережения и повышения энергетической эффективности в муниципальных образовательных учреждениях района</t>
  </si>
  <si>
    <t>Муниципальное бюджетное общеобразовательное учреждение «Зайцевореченская общеобразовательная средняя школа»</t>
  </si>
  <si>
    <t>Обеспечение лагерей с дневным пребыванием детей, дворовых клубов, палаточных лагерей на базе муниципальных учреждений района и загородных лагерей аптечками для оказания первой медицинской помощи</t>
  </si>
  <si>
    <t>управление образования и молодежной политики администрации района; отдел по физической культуре и спорту администрации района; управление культуры администрации района; муниципальное автономное учреждение районный комплексный молодежный центр «Луч»</t>
  </si>
  <si>
    <t>управление образования и молодежной политики администрации района; муниципальные автономные учреждения районный комплексный молодежный центр «Луч»</t>
  </si>
  <si>
    <t>управление обра-зования и молодежной политики ад-министрации района; муници-пальное автоном-ное учреждение районный комплексный молодежный центр «Луч»</t>
  </si>
  <si>
    <t>управление обра-зования и молодежной политики ад-министрации района; управле-ние культуры ад-министрации района; муници-пальные автоном-ные учреждения районный ком-плексный молодежный центр «Луч»</t>
  </si>
  <si>
    <t>управление обра-зования и молодежной политики ад-министрации района; управле-ние культуры ад-министрации района; муници-пальное автоном-ное учреждение районный ком-плексный молодежный центр «Луч»</t>
  </si>
  <si>
    <t xml:space="preserve">управление обра-зования и молодежной политики ад-министрации района; муници-пальное автоном-ное учреждение районный ком-плексный молодежный центр «Луч» </t>
  </si>
  <si>
    <t>управление обра-зования и молодежной политики ад-министрации района; отдел по физической культуре и спорту администрации района; управление культуры администрации района; муниципальное автономное уч-реждение районный комплексный молодежный центр «Луч»</t>
  </si>
  <si>
    <t>служба по организации дея-тельности Антинаркотиче-ской комиссии района, управле-ние образования и молодежной политики, управление куль-туры админист-рации района, отдел по физической культуре и спорту администрации района</t>
  </si>
  <si>
    <t>Муниципальное бюджетное дошкольное образовательное учреждение «Новоаганский детский сад комбинированного вида «Лесная сказка»</t>
  </si>
  <si>
    <t>Муниципальное бюджетное дошкольное образовательное учреждение «Излучинский детский сад комбинированного вида «Сказка»</t>
  </si>
  <si>
    <t>Муниципальное бюджетное общеобразовательное учреждение «Охтеурская общеобразовательная средняя школа»</t>
  </si>
  <si>
    <t>Муниципальное бюджетное общеобразовательное учреждение «Большетарховская общеобразовательная средняя школа»</t>
  </si>
  <si>
    <t>Проведение массовых мероприятий с детьми (конкурс - фестиваль юных велосипедистов «Безопасное колесо» (окружной и муниципальный этапы)</t>
  </si>
  <si>
    <t xml:space="preserve">управление обра-зования и молодежной политики ад-министрации района; отдел по физической культуре и спорту администрации района; управление культуры администрации района; муниципальное автономное уч-реждение районный комплексный молодежный центр «Луч» </t>
  </si>
  <si>
    <t>Задача 1. Модернизация дошкольного, общего и дополнительного образования детей. Создание современной системы оценки качества образования на основе принципов открытости, объективности, прозрачности, общественно-профессионального участия. Развитие инфраструктуры и организационно-экономических механизмов, обеспечивающих равную доступность услуг дошкольного, общего и дополнительного образования детей</t>
  </si>
  <si>
    <t>Подпрограмма I «Развитие дошкольного, общего образования и дополнительного образования детей»</t>
  </si>
  <si>
    <t>Развитие системы дошкольного, общего образования и дополнительного образования детей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</si>
  <si>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</si>
  <si>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</si>
  <si>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</si>
  <si>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</si>
  <si>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</si>
  <si>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</si>
  <si>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</si>
  <si>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</si>
  <si>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1.12.1.</t>
  </si>
  <si>
    <t>1.12.2.</t>
  </si>
  <si>
    <t>1.12.3.</t>
  </si>
  <si>
    <t>1.12.4.</t>
  </si>
  <si>
    <t>1.13.</t>
  </si>
  <si>
    <t>1.14.</t>
  </si>
  <si>
    <t>1.14.1.</t>
  </si>
  <si>
    <t>1.14.2.</t>
  </si>
  <si>
    <t>1.14.3.</t>
  </si>
  <si>
    <t>1.15.</t>
  </si>
  <si>
    <t>1.16.</t>
  </si>
  <si>
    <t>Итого по основному мероприятию 1</t>
  </si>
  <si>
    <t>Обеспечение комплексной безопасности и комфортных условий образовательного процесса в общем и дополнительном образовании. Развитие инфраструктуры дошкольного, общего и дополнительного образования детей</t>
  </si>
  <si>
    <t>управление образования и молодежной политики, муниципальные образовательные учреждения района, отдел по жилищным вопросам и муниципальной собственности администрации района, муниципальное казенное учреждение «Управление капитального строительства по застройке Нижневартовского района»</t>
  </si>
  <si>
    <t>2.1.1.</t>
  </si>
  <si>
    <t>2.1.2.</t>
  </si>
  <si>
    <t>2.1.3.</t>
  </si>
  <si>
    <t>2.1.4.</t>
  </si>
  <si>
    <t>2.1.5.</t>
  </si>
  <si>
    <t>2.1.6.</t>
  </si>
  <si>
    <t>2.1.7.</t>
  </si>
  <si>
    <t>2.1.8.</t>
  </si>
  <si>
    <t>2.1.9.</t>
  </si>
  <si>
    <t>2.1.10.</t>
  </si>
  <si>
    <t>2.1.11.</t>
  </si>
  <si>
    <t>2.1.12.</t>
  </si>
  <si>
    <t>2.1.13.</t>
  </si>
  <si>
    <t>2.1.14.</t>
  </si>
  <si>
    <t>2.1.15.</t>
  </si>
  <si>
    <t>2.1.16.</t>
  </si>
  <si>
    <t>2.1.17.</t>
  </si>
  <si>
    <t>2.2.1.</t>
  </si>
  <si>
    <t>Приобретение мебели, оборудования, инвентаря для образовательных учреждений района</t>
  </si>
  <si>
    <t>2.3.1.</t>
  </si>
  <si>
    <t>2.3.2.</t>
  </si>
  <si>
    <t>2.3.3.</t>
  </si>
  <si>
    <t>2.3.4.</t>
  </si>
  <si>
    <t>2.3.5.</t>
  </si>
  <si>
    <t>2.3.6.</t>
  </si>
  <si>
    <t>2.5.</t>
  </si>
  <si>
    <t>2.5.1.</t>
  </si>
  <si>
    <t>Итого по основному мероприятию 2</t>
  </si>
  <si>
    <t>Проведение мероприятий по профилактике правонарушений в сфере безопасности дорожного движения</t>
  </si>
  <si>
    <t>управление образования и молодежной политики, МАУ «Центр развития образования», муниципальные образовательные учреждения района, муниципальное бюджетное учреждение дополнительного образования «Районный центр творчества детей и молодежи «Спектр», муниципальное бюджетное учреждение «Телевидение Нижневартовского района» (далее – МБУ «Телевидение Нижневартовского района»)</t>
  </si>
  <si>
    <t>Задача 3. Обеспечение эффективной системы профилактики наркомании и алкоголизма среди детей, подростков и молодежи</t>
  </si>
  <si>
    <t>Подпрограмма III«Комплексные меры профилактики наркомании и алкоголизма среди детей, подростков и молодежи»</t>
  </si>
  <si>
    <r>
      <t>Цель. О</t>
    </r>
    <r>
      <rPr>
        <b/>
        <sz val="16"/>
        <color rgb="FF000000"/>
        <rFont val="Times New Roman"/>
        <family val="1"/>
        <charset val="204"/>
      </rPr>
      <t>беспечение условий для приостановления роста злоупотребления наркотиками и алкоголем, поэтапное сокращение распространения наркомании и алкоголизма и связанных с этим правонарушений  до уровня минимально  опасного для общества и формирование у населения активных жизненных позиций, пропагандирующих здоровый образ жизни</t>
    </r>
  </si>
  <si>
    <t>Задача 2. Обеспечение эффективной системы профилактики правонарушений в сфере безопасности дорожного движения</t>
  </si>
  <si>
    <t>Подпрограмма II«Профилактика правонарушений в сфере безопасности дорожного движения на территории района»</t>
  </si>
  <si>
    <t>Проведение мероприятий по профилактике наркомании и алкоголизма среди детей, подростков и молодежи</t>
  </si>
  <si>
    <t>служба по организации деятельности Антинаркотической комиссии района, управление образования и молодежной политики, управление культуры администрации района, отдел по физической культуре и спорту администрации района, отдел по организации деятельности комиссии по делам несовершеннолетних администрации района</t>
  </si>
  <si>
    <t>Проведение районного мероприятия «Зарница»</t>
  </si>
  <si>
    <t>Итого по основному мероприятию 1.</t>
  </si>
  <si>
    <t>Задача 4. Обеспечение эффективной системы организации в каникулярное время отдыха, оздоровления, занятости детей, подростков и молодежи</t>
  </si>
  <si>
    <t>Подпрограмма IV«Организация в каникулярное время отдыха, оздоровления, занятости детей, подростков и молодежи Нижневартовского района»</t>
  </si>
  <si>
    <t>Проведение мероприятий по организации в каникулярное время отдыха, оздоровления, занятости детей, подростков и молодежи</t>
  </si>
  <si>
    <t>управление образования и молодежной политики, отдел по физической культуре и спорту администрации района, управление культуры администрации района, МАУ «Центр развития образования», муниципальное автономное учреждение районный комплексный молодежный центр «Луч»</t>
  </si>
  <si>
    <t>управление образования и молодежной политики, отдел по физической культуре и спорту администрации района, МАУ «Центр развития образования»</t>
  </si>
  <si>
    <t>управление образования и молодежной политики, отдел по физической культуре и спорту администрации района, управление культуры администрации района</t>
  </si>
  <si>
    <t>управление образования и молодежной политики, отдел по физической культуре и спорту администрации района, управление культуры администрации района, МАУ «Центр развития образования»</t>
  </si>
  <si>
    <t>1.10.1.</t>
  </si>
  <si>
    <t>1.10.2.</t>
  </si>
  <si>
    <t>1.10.3.</t>
  </si>
  <si>
    <t>1.10.4.</t>
  </si>
  <si>
    <t xml:space="preserve">управление образования и молодежной политики, МАУ «Центр развития образования» </t>
  </si>
  <si>
    <t xml:space="preserve">Цель: повышение эффективности реализации молодежной политики в интересах инновационного социально ориентированного развития Нижневартовского района
</t>
  </si>
  <si>
    <t>Задача 5. Обеспечение эффективной системы по социализации и самореализации молодежи, развитию потенциала молодежи</t>
  </si>
  <si>
    <t>Подпрограмма V«Молодежь Нижневартовского района»</t>
  </si>
  <si>
    <t>Проведение мероприятий по обеспечению эффективной системы по социализации и самореализации молодежи, развитию потенциала молодежи</t>
  </si>
  <si>
    <t>управление образования и молодежной политики, управление культуры администрации района, отдел по физической культуре и спорту администрации района, отдел записи актов гражданского состояния администрации района, МАУ РКМЦ «Луч»</t>
  </si>
  <si>
    <t>Мероприятия по гражданско-патриотическому воспитанию детей и молодежи: месячник оборонно-массовой и спортивной работы, посвященный Дню защитника Отечества в населенных пунктах района; молодежные акции, посвященные Дню памяти о россиянах, исполнявших служебный долг за пределами Отечества; районный слет патриотических объединений и клубов; районный фестиваль военно-патриотической песни «Память»; торжественные открытия и закрытия «Вахты памяти»;акции, праздничные мероприятия ко Дню Победы;мероприятия по подготовке и проведению празднования 70-ой годовщины Победы в Великой Отечественной войне 1941–1945 годов в районе; районные мероприятия в рамках проведения Всероссийской молодежно-патриотической акции «Георгиевская ленточка» под девизом «Мы помним, мы гордимся»; организация встреч ветеранов боевых действий с молодежью района; шефская помощь по уходу за памятниками; праздник «День призывника» в населенных пунктах района; районная акция «День флага»; районные акции, приуроченные к празднованию Дня Конституции Российской Федерации; укрепление материально-технической базы военно-патриотических объединений района; участие в окружных и всероссийских мероприятиях</t>
  </si>
  <si>
    <t>Мероприятия по развитию лидерского движения среди молодежи: районный слет волонтеров; районный молодежный форум; муниципальный этап окружного конкурса «Учеба для актива региона»; интеллектуальная игра «Что? Где? Когда?» в населенных пунктах района; участие в окружных и всероссийских мероприятиях</t>
  </si>
  <si>
    <t>Мероприятия по поддержке молодых семей: в рамках проведения «Дня семьи, любви и верности» в населенных пунктах района; районный фестиваль семейных клубов и центров; приобретение комплектов для новорожденных детей района, в том числе в рамках мероприятий, посвященных празднованию 50-летия Самотлорского месторождения нефти и газа; участие в окружных и всероссийских мероприятиях</t>
  </si>
  <si>
    <t>Мероприятия по содействию профессиональному становлению молодежи: организации временной занятости несовершеннолетних граждан в возрасте от 14 до 18 лет в свободное от учебы время; встреча главы администрации района с выпускниками профессиональных учебных заведений, жителями района; информационно-ознакомительная кампания «Абитуриент»</t>
  </si>
  <si>
    <t>Мероприятия по воспитанию молодежной культуры и развитие творчества среди молодежи: фестиваль молодежных субкультур (рэп-, рок- и поп-музыки, уличные танцы, граффити, роллеры); участие творческих формирований молодежи в районных, окружных, всероссийских фестивалях, конкурсах, выставках, праздниках</t>
  </si>
  <si>
    <t>Мероприятия по грантовой поддержке молодежных проектов: конкурс вариативных программ в муниципальных образовательных учреждениях и учреждениях молодежной политики района; участие в окружных и всероссийских конкурсах, программах и проектах</t>
  </si>
  <si>
    <t>Организация и осуществление мероприятий по работе с детьми, подростками и молодежью</t>
  </si>
  <si>
    <t>управление образования и молодежной политики, МАУ РКМЦ «Луч»</t>
  </si>
  <si>
    <t>1.7.1.</t>
  </si>
  <si>
    <t>1.7.2.</t>
  </si>
  <si>
    <t>1.7.3.</t>
  </si>
  <si>
    <t>Начальник управления образования</t>
  </si>
  <si>
    <t>М.В. Любомирская</t>
  </si>
  <si>
    <t>Организация соревнований по различным видам спорта среди детей, подростков и молодежи района в пришкольных лагерях, на дворовых и спортивных дворовых площадках в каникулярное время</t>
  </si>
  <si>
    <t>Проведение профилактических мероприятий, направленных на формирование у детей, подростков и молодежи навыков активного и здорового образа жизни</t>
  </si>
  <si>
    <t>Проведение районной профилактической акции «Мы выбираем будущее»</t>
  </si>
  <si>
    <t>Проведение конкурса вариативных программ по профилактике наркомании и алкоголизма, пропаганде семейного благополучия; содействия в реализации программ</t>
  </si>
  <si>
    <t>Проведение конкурса волонтерских отрядов «Марафон добрых и полезных дел»</t>
  </si>
  <si>
    <t>Проведение районной акции «Бросай болеть – вставай на лыжи»</t>
  </si>
  <si>
    <t>Н.В. Любомирская (подпись)</t>
  </si>
  <si>
    <t>Руководитель программы __________________________ М.В. Любомирская (подпись)</t>
  </si>
  <si>
    <t>Премия Главы администрации района директору школы за создание условий для подготовки медалистов</t>
  </si>
  <si>
    <t>1.17.</t>
  </si>
  <si>
    <t>** Показатель утвержден постановлением администрации района от 29.06.2016 № 1605 «О внесении изменений в приложение к постановлению администрации района от 02.12.2013 № 2554 «Об утверждении муниципальной программы «Развитие образования в Нижневартовском районе на 2014–2020 годы» 2016 года.</t>
  </si>
  <si>
    <t>Организация и участие руководителей и педагогических работников образовательных учреждений района, специалистов муниципальных учреждений образования и молодежной политики района в работе семинаров, курсов повышения квалификации, стажировок, совещаний, в том числе окружного августовского совещания педагогических работников, Всероссийского конкурса профессионального мастерства</t>
  </si>
  <si>
    <t>по социальным вопросам</t>
  </si>
  <si>
    <t xml:space="preserve">Заместитель Главы района </t>
  </si>
  <si>
    <t>О.В. Липунова</t>
  </si>
  <si>
    <t xml:space="preserve"> реализации в 2018 году муниципальной </t>
  </si>
  <si>
    <t>«Развитие образования в Нижневартовском районе на 2018–2025 годы и на период до 2030 года»</t>
  </si>
  <si>
    <t>2018 год</t>
  </si>
  <si>
    <t>Таблица 4</t>
  </si>
  <si>
    <r>
      <t xml:space="preserve">Целевые показатели муниципальной программы </t>
    </r>
    <r>
      <rPr>
        <b/>
        <u/>
        <sz val="12"/>
        <rFont val="Times New Roman"/>
        <family val="1"/>
        <charset val="204"/>
      </rPr>
      <t>«Развитие образования в Нижневартовском районе на 2018–2025 годы и на период до 2030 года»</t>
    </r>
  </si>
  <si>
    <t>Организация церемонии вручения грантов и премий</t>
  </si>
  <si>
    <t xml:space="preserve">Стимулирование лучших педагогов, занятых в области воспитания, в рамках системы премий Главы:
педагогу дополнительного образования (1 премия);
лучшему воспитателю дошкольного образовательного учреждения (1 премия);
лучшему педагогу-психологу (1 премия);
лучшему учителю -логопеду (1 премия);
лучшему методисту (1 премия)
</t>
  </si>
  <si>
    <t>1.11.1.</t>
  </si>
  <si>
    <t>1.11.2.</t>
  </si>
  <si>
    <t>1.11.3.</t>
  </si>
  <si>
    <t>1.11.4.</t>
  </si>
  <si>
    <t>1.13.1.</t>
  </si>
  <si>
    <t>1.13.2.</t>
  </si>
  <si>
    <t>1.13.3.</t>
  </si>
  <si>
    <t>1.14.4.</t>
  </si>
  <si>
    <t>Создание условий для функционирования и обеспечения системы персонифицированного финансирования дополнительного образования детей</t>
  </si>
  <si>
    <t>Проведение мероприятий, посвященных 90-летию Нижнвартовского района</t>
  </si>
  <si>
    <t>управление образования и молодежной политики, МАУ "Центр развития образования", МБУ ДО "Районный центр творчества детей и молодежи "Спектр"</t>
  </si>
  <si>
    <t>Муниципальное бюджетное общеобразовательное учреждение «Излучинская общеобразовательная начальная школа»</t>
  </si>
  <si>
    <t>Муниципальное бюджетное общеобразовательное учреждение «Излучинская общеобразовательная средняя школа № 2 с углубленным изучением отдельных предметов»</t>
  </si>
  <si>
    <t>Муниципальное бюджетное общеобразовательное учреждение «Новоаганская общеобразовательная средняя школа имени маршала Советского Союза Г.К. Жукова»</t>
  </si>
  <si>
    <t>Муниципальное бюджетное общеобразовательное учреждение «Аганская общеобразовательная средняя школа»</t>
  </si>
  <si>
    <t>Муниципальное бюджетное общеобразовательное учреждение «Корликовская общеобразовательная средняя школа»</t>
  </si>
  <si>
    <t>Муниципальное бюджетное общеобразовательное учреждение «Покурская общеобразовательная средняя школа»</t>
  </si>
  <si>
    <t>Муниципальное бюджетное общеобразовательное учреждение «Чехломеевская основная школа»</t>
  </si>
  <si>
    <t>Муниципальное бюджетное дошкольное образовательное учреждение «Новоаганский детский сад комбинированного вида «Снежинка»</t>
  </si>
  <si>
    <t>Муниципальные бюджетные дошкольные образовательные учреждения г.п. Новоаганск</t>
  </si>
  <si>
    <t>Муниципальное бюджетное общеобразовательное учреждение "Излучинская общеобразовательная начальная школа"</t>
  </si>
  <si>
    <t>управление образования и молодежной политики</t>
  </si>
  <si>
    <t>Строительство детского сада на 200 мест в пгт. Новоаганске</t>
  </si>
  <si>
    <t>2.6.1.</t>
  </si>
  <si>
    <t>2.6.</t>
  </si>
  <si>
    <t>Текущий ремонт учреждений</t>
  </si>
  <si>
    <t>Муниципальное автономное учреждение "Центр развития образования"</t>
  </si>
  <si>
    <t>управление образования и молодежной политики, МАУ "Центр развития образования"</t>
  </si>
  <si>
    <t>Проведение конкурса вариативных программ в сфере профилактики детского дорожно-транспортного травматизма «Зеленый огонек» среди муниципальных бюджетных образовательных учреждений района</t>
  </si>
  <si>
    <t>Акарицидная обработка территорий лагерей палаточного типа, дезинфекционная обработка автотранспортных средств, палаток и инвентаря, химическая обработка спальных мешков, палаток, используемых в лагерях палаточного типа</t>
  </si>
  <si>
    <t>Приобретение бутилированной воды для лагерей с дневным пребыванием детей, дворовых клубов, лагерей труда и отдыха, палаточных лагерей на базе муниципальных учреждений района для организации питьевого режима</t>
  </si>
  <si>
    <t>Оплата труда работников лагерей с дневным пребыванием детей, дворовых клубов, лагерей труда и отдыха, лагерей палаточного типа на базе муниципальных учреждений района, в том числе начисление на оплату труда, оплата первичного медицинского осмотра</t>
  </si>
  <si>
    <t>1.6.1.</t>
  </si>
  <si>
    <t>Оплата услуг по проведению мероприятий в лагерях палаточного типа негосударственным организациям, в том числе социально ориентированным некомерческим общественным организациям</t>
  </si>
  <si>
    <t>Страхование детей и подростков от несчастных случаев и болезней на период организации отдыха в лагерях с дневным пребыванием детей, детских лагерях палаточного, труда и отдыха и дворовых клубах на базе муниципальных учреждений района</t>
  </si>
  <si>
    <t>1.8.1.</t>
  </si>
  <si>
    <t>1.8.2.</t>
  </si>
  <si>
    <t>1.8.3.</t>
  </si>
  <si>
    <t>1.8.4.</t>
  </si>
  <si>
    <t>Организация обучения начальников лагерей с дневным пребыванием детей, лагерей труда и отдыха, дворовых клубов, палаточных лагерей по ОТ и ТБ, навыкам оказания первой помощи</t>
  </si>
  <si>
    <t>Организация обучения начальников лагерей с дневным пребыванием детей, труда и отдыха, дворовых клубов, палаточных лагерей по пожарно-техническому минимуму</t>
  </si>
  <si>
    <t>Педагоги лагерей с дневным пребыванием детей, дворовых клубов, палаточных лагерей</t>
  </si>
  <si>
    <t xml:space="preserve">Организаторы отдыха и оздоровления детей, подростков района, сопровождающие групп детей </t>
  </si>
  <si>
    <t>Постановление администрации Нижневартовского района от 02.12.2013 № 2554 «Об утверждении муниципальной программы «Развитие образования в Нижневартовском районе на 2018–2025 годы и на период до 2030 года» (в редакции от 25.10.2017 № 2158)</t>
  </si>
  <si>
    <t>Значение показателя на 2018 год</t>
  </si>
  <si>
    <t>Доля обучающихся муниципаль-ных бюджетных образовательных учреждений района, которым обеспечена возможность пользо-ваться учебным оборудованием для практических работ и интер-активными учебными пособиями в соответствии с новыми феде-ральными государственными об-разовательными стандартами (в общей численности обучающихся по новым федеральным государ-ственным, образовательным стандартам), %</t>
  </si>
  <si>
    <t>Доля детей в возрасте от 5 до 18 лет, получающих дополнительное образование с использованием сертификата дополнительного образования (в общей численности детей в возрасте от 5 до 18 лет), %</t>
  </si>
  <si>
    <t>Уменьшение удельного расхода энергетических ресурсов в муни-ципальных образовательных учреждениях района:</t>
  </si>
  <si>
    <t>электрической энергии (кВт х ч/кв. м)</t>
  </si>
  <si>
    <t>тепловой энергии (Гкал/кв. м)</t>
  </si>
  <si>
    <t>холодной воды (куб. м/чел.)</t>
  </si>
  <si>
    <t xml:space="preserve">холодной воды (куб. м/чел.)
горячей воды(куб. м/чел.)
</t>
  </si>
  <si>
    <t>Подпрограмма II «Профилактика правонарушений в сфере безопасности дорожного движения на территории района»</t>
  </si>
  <si>
    <t xml:space="preserve">Подпрограмма III «Комплексные меры профилактики наркомании и алкоголизма среди детей, подростков и молодежи»
</t>
  </si>
  <si>
    <t>Привлечение к участию в профи-лактических мероприятиях несо-вершеннолетних детей, подрост-ков и молодежи в возрасте от 11 до 35 лет по отношению к общей численности данной категории (%)</t>
  </si>
  <si>
    <t>Доля детей и подростков школь-ного возраста, охваченных организационными формами досуга и занятости, в том числе занимающихся физической культурой и спортом в спортивных секциях, клубах по месту жительства (%)</t>
  </si>
  <si>
    <t xml:space="preserve">Подпрограмма IV «Организация в каникулярное время отдыха, оздоровления, занятости детей, подростков и молодежи
Нижневартовского района»
</t>
  </si>
  <si>
    <t>Численность детей и подростков района, которым предоставлена возможность выбора формы отды-ха, обеспечения досуга с целью предупреждения безнадзорности и правонарушений, чел.</t>
  </si>
  <si>
    <t>Доля средств бюджета района, вы-деляемых негосударственным ор-ганизациям, в том числе социаль-но ориентированным некоммерче-ским организациям на предостав-ление услуг (работ), в общем объ-еме средств бюджета района, вы-деляемых на предоставление услуг (работ) в сфере  оздоровления де-тей в палаточных лагерях, распо-ложенных на территории Нижне-вартовского района, %.</t>
  </si>
  <si>
    <t>Подпрограмма V «Молодежь Нижневартовского района»</t>
  </si>
  <si>
    <t>Численность инновационных про-грамм и проектов, заявленных для участия в районных и окружных конкурсах, шт.</t>
  </si>
  <si>
    <t>Уменьшение удельного рас-хода энергетических ресурсов в молодежных центрах района:</t>
  </si>
  <si>
    <t>Е.В. Рычкова</t>
  </si>
  <si>
    <t>нет</t>
  </si>
  <si>
    <t>(Ф.И.О. подпись)</t>
  </si>
  <si>
    <t xml:space="preserve">Н.В. Любомирская </t>
  </si>
  <si>
    <t xml:space="preserve">И.А. Чернова </t>
  </si>
  <si>
    <t xml:space="preserve"> +по мероприятиям</t>
  </si>
  <si>
    <t xml:space="preserve">А.В. Чепурова                   </t>
  </si>
  <si>
    <t xml:space="preserve">Пояснения к отчету о ходе исполнения графика (сетевого графика) по реализации муниципальной программы </t>
  </si>
  <si>
    <r>
      <rPr>
        <b/>
        <sz val="12"/>
        <rFont val="Times New Roman"/>
        <family val="1"/>
        <charset val="204"/>
      </rPr>
      <t>Подпрограмма I. Развитие дошкольного, общего образования и дополнительного образования детей: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  <charset val="204"/>
      </rPr>
      <t>1.</t>
    </r>
    <r>
      <rPr>
        <sz val="12"/>
        <rFont val="Times New Roman"/>
        <family val="1"/>
        <charset val="204"/>
      </rPr>
      <t xml:space="preserve"> Производится компенсация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образования. </t>
    </r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Производятся выплаты работникам муниципальных образовательных учреждений района заработной платы, отпускные и.т.д. </t>
    </r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Производится оплата приобретения материальных запасов муниципальными образовательными учреждениями района. </t>
    </r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Производится оплата текущих расходов (услуг связи, транспортных, коммунальных услуг, работ по содержанию имущества, прочих работ и услуг). </t>
    </r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Охват детей горячим питанием в муниципальных общеобразовательных учреждениях составляет 100%. </t>
    </r>
    <r>
      <rPr>
        <b/>
        <sz val="12"/>
        <rFont val="Times New Roman"/>
        <family val="1"/>
        <charset val="204"/>
      </rPr>
      <t xml:space="preserve">6. </t>
    </r>
    <r>
      <rPr>
        <sz val="12"/>
        <rFont val="Times New Roman"/>
        <family val="1"/>
        <charset val="204"/>
      </rPr>
      <t xml:space="preserve">Организована перевозка 7 обучающихся из д. Пасол в пгт. Излучинск (МБОУ «Излучинская ОСШ УИОП № 1») на специализированном автобусе для перевозки детей. </t>
    </r>
    <r>
      <rPr>
        <b/>
        <sz val="12"/>
        <rFont val="Times New Roman"/>
        <family val="1"/>
        <charset val="204"/>
      </rPr>
      <t xml:space="preserve">7. </t>
    </r>
    <r>
      <rPr>
        <sz val="12"/>
        <rFont val="Times New Roman"/>
        <family val="1"/>
        <charset val="204"/>
      </rPr>
      <t xml:space="preserve">Выплачены именные стипендии Главы района в размере 4000 рублей (единовременная выплата) 13 обучающимся 11-х классов муниципальных общеобразовательных учреждений района по итогам первого учебного полугодия на общую сумму 52 000 рублей. </t>
    </r>
    <r>
      <rPr>
        <b/>
        <sz val="12"/>
        <rFont val="Times New Roman"/>
        <family val="1"/>
        <charset val="204"/>
      </rPr>
      <t xml:space="preserve">8. </t>
    </r>
    <r>
      <rPr>
        <sz val="12"/>
        <rFont val="Times New Roman"/>
        <family val="1"/>
        <charset val="204"/>
      </rPr>
      <t xml:space="preserve"> В I квартале 2018 года 10 обучающихся общеобразовательных учреждений района приняли участие в региональном этапе всероссийской олимпиады школьников, 90 – в работе весенней сессии очно-заочной школы для одаренных детей района. Повысили квалификацию через курсы повышения квалификации 14 педагогических работников муниципальных образовательных учреждений района.Два педагога образовательных организаций района участвовали в региональном этапе всероссийского конкурса профессионального мастерства в сфере образования Ханты-Мансийского автономного округа – Югры «Педагог года Югры – 2018» («Учитель года Югры-2018, «Воспитатель года Югры-2-18») в г. Белоярском
</t>
    </r>
  </si>
  <si>
    <r>
      <rPr>
        <b/>
        <sz val="12"/>
        <rFont val="Times New Roman"/>
        <family val="1"/>
        <charset val="204"/>
      </rPr>
      <t>Подпрограмма III. Комплексные меры профилактики наркомании и алкоголизма среди детей, подростков и молодежи: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/>
    </r>
  </si>
  <si>
    <t>ПРЕМИИ 52</t>
  </si>
  <si>
    <t>ПНПО</t>
  </si>
  <si>
    <t>управление образования и молодежной политики, муниципальное бюджетное образовательное учреждение «Аганская общеобразовательная средняя школа»</t>
  </si>
  <si>
    <t>управление образования и молодежной политики, муниципальное бюджетное образовательное учреждение «Ватинская общеобразовательная средняя школа»</t>
  </si>
  <si>
    <t xml:space="preserve">управление образования и молодежной политики, муниципальное бюджетное общеобразовательное учреждение «Корликовская общеобразовательная средняя школа»
</t>
  </si>
  <si>
    <t>управление образования и молодежной политики, Муниципальное бюджетное дошкольное образовательное учреждение «Излучинский детский сад комбинированного вида «Сказка»</t>
  </si>
  <si>
    <t>управление образования и молодежной политики, муниципальное бюджетное образовательное 
учреждение «Излучинская общеобразовательная средняя школа № 2 с углубленным изучением отдельных предметов»</t>
  </si>
  <si>
    <t>управление образования и молодежной политики, Муниципальное бюджетное общеобразовательное учреждение «Ваховская общеобразовательная средняя школа»</t>
  </si>
  <si>
    <t>2.3.7.</t>
  </si>
  <si>
    <t>управление образования и молодежной политики, муниципальное бюджетное учреждение дополнительного образования «Районный центр творчества детей и молодежи «Спектр»</t>
  </si>
  <si>
    <t>Муниципальное бюджетное учреждение дополнительного образования «Районный центр творчества детей и молодежи «Спектр»</t>
  </si>
  <si>
    <r>
      <t xml:space="preserve">Подпрограмма V. Молодежь Нижневартовского района: 1. </t>
    </r>
    <r>
      <rPr>
        <sz val="12"/>
        <rFont val="Times New Roman"/>
        <family val="1"/>
        <charset val="204"/>
      </rPr>
      <t xml:space="preserve">В городских и сельских поселениях Нижневартовского района состоялся районный молодежный марафон «Наше время». В рамках проведения районного молодежного марафона в пгт.Излучинск, пгт. Новоаганск, сп. Большетархово, сп. Варьеган, сп. Аган,  сп. Ваховск, сп. Охтеурье, сп.Покур, сп.Зайцева Речка, сп.Вата, сп.Ларьяк проведено 48 мероприятий, в которых приняли  участие молодежь, волонтеры, молодогвардейцы, общественные организации и  жители района. Общий охват молодежи составил 840 человек. В рамках мероприятий были организованы акции, посвященные выборам Президента Российской Федерации, торжественное вручение Благодарственных писем территориальной избирательной комиссии Нижневартовского района и чествование молодых избирателей. </t>
    </r>
    <r>
      <rPr>
        <b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. управлением культуры и управлением по вопросам социальной сферы, отделом по физической культуре и спорту администрации района в период с 05 февраля по 05 марта 2018 года проведен месячник оборонно-массовой и спортивной работы, посвященный Дню защитника Отечества, в населенных пунктах района. Общее количество проведенных мероприятий составило 700. В мероприятиях приняли участие около 8000 человек. в  учреждениях образования и молодежной политики района в период с 19 по 27 января 2018 года состоялось 85 мероприятий, посвященных  Дню снятия блокады Ленинграда: информационные часы; общешкольные линейки; выставки литературы, фотографий, стенгазет, тематических рисунков;  кинолектории;  поэтические часы;  игра по станциям  «27 января - День снятия блокады Ленинграда», интерактивная игра «Непокорённый Ленинград!»;
в 1 квартале 2018 года продолжили свою работу 17 гражданско-патриотических объединений в д. Вате, п. Зайцева Речка, с. Покур, п. Агане, 
пгт. Излучинске, пгт. Новоаганске, с. Варьёган, с. Большетархово, п. Ваховске, д. Чехломей, с. Охтеурье, с. Ларьяк. Участниками объединений в населенных пунктах района являются 255 подростков;
управлением образования и молодежной политики осуществляется координация деятельности образовательных учреждений по вопросам организации профилактической работы с несовершеннолетними, находящимися в социально-опасном положении и трудной жизненной ситуации. В I квартале 2018 года 58 несовершеннолетних находящихся в социально-опасном положении и трудной жизненной ситуации приняли участие в 17 мероприятиях
                                                                  </t>
    </r>
    <r>
      <rPr>
        <b/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</t>
    </r>
  </si>
  <si>
    <r>
      <t xml:space="preserve">Подпрограмма IV. Организация в каникулярное время отдыха, оздоровления, занятости детей, подростков и молодежи Нижневартовского района: </t>
    </r>
    <r>
      <rPr>
        <sz val="12"/>
        <rFont val="Times New Roman"/>
        <family val="1"/>
        <charset val="204"/>
      </rPr>
      <t xml:space="preserve">Подготовлена и размещена конкурсная документация на сайте www.zakupki.gov.ru для проведения открытого конкурса на право заключения договоров на оказание услуг по организации оздоровительного отдыха детей Нижневартовского района в загородных детских оздоровительных лагерях в 2018 году. 
 Объявлен конкурс вариативных программ в сфере отдыха детей в каникулярное время, оздоровления, занятости детей и подростков среди муниципальных учреждений района.
 Заключен договор на поставку канцелярских принадлежностей, расходных материалов для обеспечения деятельности по организации оздоровительного отдыха детей.
 Составлены списки: начальников пришкольных лагерей сопровождающих. Ведется прием заявлений от родителей на заявки на приобретение путевок через МФЦ и гос. услуги в загородные лагеря и детский оздоровительный лагерь «Лесная сказка» в Нижневартовском районе.
 Сформирован список детей на 1 смену (30 чел.)   и закуплены билеты до Тюмени. 
</t>
    </r>
    <r>
      <rPr>
        <b/>
        <sz val="12"/>
        <rFont val="Times New Roman"/>
        <family val="1"/>
        <charset val="204"/>
      </rPr>
      <t xml:space="preserve">
</t>
    </r>
  </si>
  <si>
    <t>2.1.18.</t>
  </si>
  <si>
    <t>2.1.19.</t>
  </si>
  <si>
    <t>Муниципальное бюджетное общеобразовательное учреждение «Новоаганская общеобразовательная средняя школа №1»</t>
  </si>
  <si>
    <t>Муниципальное бюджетное общеобразовательное учреждение «Излучинская общеобразовательная средняя школа №1»</t>
  </si>
  <si>
    <t>2.6.2.</t>
  </si>
  <si>
    <t>Ремонт спортзалов образовательных учреждений</t>
  </si>
  <si>
    <t>управление образования и молодежной политики, МБОУ«Варьеганская ОСШ», МБОУ "Зайцевореченская ОСШ", МБОУ " Корликовская ОСШ", МБОУ "Покурская ОСШ"</t>
  </si>
  <si>
    <t>2.3.9.</t>
  </si>
  <si>
    <t>2.3.8.</t>
  </si>
  <si>
    <t>управление образования и молодежной политики, Муниципальное бюджетное общеобразовательное учреждение "Излучинская общеобразовательная начальная школа"</t>
  </si>
  <si>
    <t xml:space="preserve">муниципальное автономное учреждение районный комплексный молодежный центр «Луч» </t>
  </si>
  <si>
    <t xml:space="preserve">управление образования и молодежной политики, муници-пальное автономное учреждение районный комплексный молодежный центр «Луч» </t>
  </si>
  <si>
    <t>Изготовление (приобретение) сувенирной продукции с символикой</t>
  </si>
</sst>
</file>

<file path=xl/styles.xml><?xml version="1.0" encoding="utf-8"?>
<styleSheet xmlns="http://schemas.openxmlformats.org/spreadsheetml/2006/main">
  <numFmts count="3">
    <numFmt numFmtId="41" formatCode="_-* #,##0_р_._-;\-* #,##0_р_._-;_-* &quot;-&quot;_р_._-;_-@_-"/>
    <numFmt numFmtId="43" formatCode="_-* #,##0.00_р_._-;\-* #,##0.00_р_._-;_-* &quot;-&quot;??_р_._-;_-@_-"/>
    <numFmt numFmtId="164" formatCode="0.0"/>
  </numFmts>
  <fonts count="7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4"/>
      <color indexed="81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.5"/>
      <color rgb="FF000000"/>
      <name val="Times New Roman"/>
      <family val="1"/>
      <charset val="204"/>
    </font>
    <font>
      <sz val="11.5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sz val="11.5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u/>
      <sz val="1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1.5"/>
      <color rgb="FF000000"/>
      <name val="Times New Roman"/>
      <family val="1"/>
      <charset val="204"/>
    </font>
    <font>
      <b/>
      <sz val="11.5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sz val="11.5"/>
      <color theme="1"/>
      <name val="Times New Roman"/>
      <family val="1"/>
      <charset val="204"/>
    </font>
    <font>
      <b/>
      <sz val="2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1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8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7" fillId="0" borderId="0" xfId="0" applyFont="1"/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/>
    <xf numFmtId="0" fontId="9" fillId="0" borderId="0" xfId="0" applyFont="1"/>
    <xf numFmtId="0" fontId="14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38" fillId="0" borderId="0" xfId="0" applyFont="1"/>
    <xf numFmtId="4" fontId="14" fillId="0" borderId="1" xfId="0" applyNumberFormat="1" applyFont="1" applyBorder="1" applyAlignment="1">
      <alignment horizontal="center" vertical="center" wrapText="1"/>
    </xf>
    <xf numFmtId="4" fontId="0" fillId="0" borderId="1" xfId="0" applyNumberFormat="1" applyBorder="1"/>
    <xf numFmtId="4" fontId="15" fillId="0" borderId="1" xfId="0" applyNumberFormat="1" applyFont="1" applyBorder="1" applyAlignment="1">
      <alignment horizontal="center" vertical="center" wrapText="1"/>
    </xf>
    <xf numFmtId="4" fontId="38" fillId="0" borderId="1" xfId="0" applyNumberFormat="1" applyFont="1" applyBorder="1"/>
    <xf numFmtId="4" fontId="14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0" fontId="14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justify" vertical="center" wrapText="1"/>
    </xf>
    <xf numFmtId="0" fontId="45" fillId="0" borderId="0" xfId="0" applyFont="1" applyAlignment="1">
      <alignment horizontal="center" vertical="top" wrapText="1"/>
    </xf>
    <xf numFmtId="164" fontId="41" fillId="0" borderId="0" xfId="0" applyNumberFormat="1" applyFont="1" applyFill="1" applyBorder="1" applyAlignment="1">
      <alignment horizontal="justify" vertical="top" wrapText="1"/>
    </xf>
    <xf numFmtId="0" fontId="19" fillId="0" borderId="0" xfId="0" applyFont="1" applyBorder="1" applyAlignment="1">
      <alignment horizontal="justify" vertical="top" wrapText="1"/>
    </xf>
    <xf numFmtId="0" fontId="0" fillId="0" borderId="0" xfId="0" applyFill="1"/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4" fontId="3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2" fontId="31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horizontal="center" vertical="center" wrapText="1"/>
    </xf>
    <xf numFmtId="4" fontId="44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justify" vertical="top" wrapText="1"/>
    </xf>
    <xf numFmtId="0" fontId="41" fillId="0" borderId="1" xfId="0" applyFont="1" applyBorder="1" applyAlignment="1">
      <alignment horizontal="center" vertical="top" wrapText="1"/>
    </xf>
    <xf numFmtId="0" fontId="41" fillId="0" borderId="1" xfId="0" applyNumberFormat="1" applyFont="1" applyFill="1" applyBorder="1" applyAlignment="1" applyProtection="1">
      <alignment horizontal="center" vertical="top" wrapText="1"/>
    </xf>
    <xf numFmtId="0" fontId="41" fillId="0" borderId="1" xfId="1" applyNumberFormat="1" applyFont="1" applyBorder="1" applyAlignment="1">
      <alignment horizontal="center" vertical="top" wrapText="1"/>
    </xf>
    <xf numFmtId="0" fontId="41" fillId="2" borderId="1" xfId="1" applyNumberFormat="1" applyFont="1" applyFill="1" applyBorder="1" applyAlignment="1">
      <alignment horizontal="center" vertical="top" wrapText="1"/>
    </xf>
    <xf numFmtId="0" fontId="19" fillId="0" borderId="1" xfId="0" applyNumberFormat="1" applyFont="1" applyBorder="1" applyAlignment="1">
      <alignment horizontal="center" vertical="top" wrapText="1"/>
    </xf>
    <xf numFmtId="0" fontId="19" fillId="2" borderId="1" xfId="0" applyNumberFormat="1" applyFont="1" applyFill="1" applyBorder="1" applyAlignment="1">
      <alignment horizontal="center" vertical="top" wrapText="1"/>
    </xf>
    <xf numFmtId="4" fontId="19" fillId="2" borderId="1" xfId="0" applyNumberFormat="1" applyFont="1" applyFill="1" applyBorder="1" applyAlignment="1">
      <alignment horizontal="center" vertical="top" wrapText="1"/>
    </xf>
    <xf numFmtId="0" fontId="19" fillId="2" borderId="1" xfId="0" applyFont="1" applyFill="1" applyBorder="1" applyAlignment="1">
      <alignment horizontal="center" vertical="top" wrapText="1"/>
    </xf>
    <xf numFmtId="0" fontId="41" fillId="0" borderId="1" xfId="0" applyNumberFormat="1" applyFont="1" applyBorder="1" applyAlignment="1">
      <alignment horizontal="center" vertical="top" wrapText="1"/>
    </xf>
    <xf numFmtId="0" fontId="41" fillId="2" borderId="1" xfId="0" applyNumberFormat="1" applyFont="1" applyFill="1" applyBorder="1" applyAlignment="1">
      <alignment horizontal="center" vertical="top" wrapText="1"/>
    </xf>
    <xf numFmtId="0" fontId="41" fillId="2" borderId="1" xfId="0" applyFont="1" applyFill="1" applyBorder="1" applyAlignment="1">
      <alignment horizontal="center" vertical="top" wrapText="1"/>
    </xf>
    <xf numFmtId="3" fontId="19" fillId="0" borderId="1" xfId="0" applyNumberFormat="1" applyFont="1" applyBorder="1" applyAlignment="1">
      <alignment horizontal="center" vertical="top" wrapText="1"/>
    </xf>
    <xf numFmtId="3" fontId="41" fillId="2" borderId="1" xfId="0" applyNumberFormat="1" applyFont="1" applyFill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center" vertical="top" wrapText="1"/>
    </xf>
    <xf numFmtId="3" fontId="41" fillId="0" borderId="1" xfId="0" applyNumberFormat="1" applyFont="1" applyBorder="1" applyAlignment="1" applyProtection="1">
      <alignment horizontal="center" vertical="top" wrapText="1"/>
      <protection locked="0"/>
    </xf>
    <xf numFmtId="0" fontId="34" fillId="0" borderId="0" xfId="0" applyFont="1"/>
    <xf numFmtId="0" fontId="13" fillId="0" borderId="0" xfId="0" applyFont="1" applyBorder="1" applyAlignment="1">
      <alignment horizontal="left" vertical="top"/>
    </xf>
    <xf numFmtId="0" fontId="32" fillId="0" borderId="0" xfId="0" applyFont="1" applyFill="1" applyBorder="1" applyAlignment="1">
      <alignment horizontal="justify" vertical="top"/>
    </xf>
    <xf numFmtId="0" fontId="32" fillId="0" borderId="0" xfId="0" applyFont="1" applyFill="1" applyBorder="1" applyAlignment="1" applyProtection="1">
      <alignment horizontal="left"/>
    </xf>
    <xf numFmtId="0" fontId="32" fillId="0" borderId="0" xfId="0" applyFont="1" applyFill="1" applyAlignment="1" applyProtection="1">
      <alignment vertical="center"/>
    </xf>
    <xf numFmtId="0" fontId="32" fillId="0" borderId="0" xfId="0" applyFont="1" applyFill="1" applyAlignment="1" applyProtection="1">
      <alignment horizontal="left" vertical="center"/>
    </xf>
    <xf numFmtId="0" fontId="32" fillId="0" borderId="0" xfId="0" applyFont="1" applyFill="1" applyAlignment="1" applyProtection="1">
      <alignment horizontal="right" vertical="center"/>
    </xf>
    <xf numFmtId="0" fontId="41" fillId="0" borderId="1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left" vertical="top" wrapText="1"/>
    </xf>
    <xf numFmtId="0" fontId="19" fillId="0" borderId="1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center" wrapText="1"/>
    </xf>
    <xf numFmtId="2" fontId="21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4" fontId="31" fillId="0" borderId="1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29" fillId="0" borderId="1" xfId="0" applyFont="1" applyFill="1" applyBorder="1"/>
    <xf numFmtId="0" fontId="29" fillId="0" borderId="0" xfId="0" applyFont="1" applyFill="1"/>
    <xf numFmtId="0" fontId="29" fillId="0" borderId="0" xfId="0" applyFont="1"/>
    <xf numFmtId="0" fontId="29" fillId="0" borderId="1" xfId="0" applyFont="1" applyBorder="1"/>
    <xf numFmtId="0" fontId="3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4" fontId="29" fillId="0" borderId="1" xfId="0" applyNumberFormat="1" applyFont="1" applyBorder="1"/>
    <xf numFmtId="0" fontId="47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0" fontId="50" fillId="0" borderId="0" xfId="1" applyNumberFormat="1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center" wrapText="1"/>
    </xf>
    <xf numFmtId="0" fontId="41" fillId="0" borderId="1" xfId="0" applyFont="1" applyBorder="1" applyAlignment="1" applyProtection="1">
      <alignment horizontal="center" vertical="top" wrapText="1"/>
      <protection locked="0"/>
    </xf>
    <xf numFmtId="3" fontId="50" fillId="0" borderId="0" xfId="0" applyNumberFormat="1" applyFont="1" applyBorder="1" applyAlignment="1" applyProtection="1">
      <alignment vertical="top" wrapText="1"/>
      <protection locked="0"/>
    </xf>
    <xf numFmtId="4" fontId="19" fillId="0" borderId="1" xfId="0" applyNumberFormat="1" applyFont="1" applyBorder="1" applyAlignment="1">
      <alignment horizontal="center" vertical="top" wrapText="1"/>
    </xf>
    <xf numFmtId="0" fontId="41" fillId="0" borderId="1" xfId="0" applyNumberFormat="1" applyFont="1" applyBorder="1" applyAlignment="1">
      <alignment horizontal="justify" vertical="top" wrapText="1"/>
    </xf>
    <xf numFmtId="0" fontId="41" fillId="3" borderId="1" xfId="1" applyNumberFormat="1" applyFont="1" applyFill="1" applyBorder="1" applyAlignment="1">
      <alignment horizontal="center" vertical="top" wrapText="1"/>
    </xf>
    <xf numFmtId="0" fontId="0" fillId="3" borderId="0" xfId="0" applyFill="1"/>
    <xf numFmtId="0" fontId="41" fillId="0" borderId="1" xfId="0" applyFont="1" applyBorder="1" applyAlignment="1">
      <alignment horizontal="justify" vertical="top" wrapText="1"/>
    </xf>
    <xf numFmtId="0" fontId="54" fillId="0" borderId="0" xfId="0" applyFont="1"/>
    <xf numFmtId="0" fontId="53" fillId="0" borderId="0" xfId="0" applyFont="1" applyFill="1" applyAlignment="1">
      <alignment horizontal="left" vertical="center"/>
    </xf>
    <xf numFmtId="0" fontId="31" fillId="0" borderId="2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 wrapText="1"/>
    </xf>
    <xf numFmtId="0" fontId="40" fillId="0" borderId="0" xfId="0" applyFont="1" applyFill="1"/>
    <xf numFmtId="0" fontId="40" fillId="0" borderId="0" xfId="0" applyFont="1" applyFill="1" applyAlignment="1">
      <alignment horizontal="center"/>
    </xf>
    <xf numFmtId="0" fontId="31" fillId="0" borderId="0" xfId="0" applyNumberFormat="1" applyFont="1" applyAlignment="1">
      <alignment horizontal="center"/>
    </xf>
    <xf numFmtId="0" fontId="31" fillId="0" borderId="0" xfId="0" applyFont="1"/>
    <xf numFmtId="0" fontId="31" fillId="0" borderId="0" xfId="0" applyFont="1" applyFill="1" applyAlignment="1">
      <alignment horizontal="right"/>
    </xf>
    <xf numFmtId="0" fontId="31" fillId="0" borderId="0" xfId="0" applyNumberFormat="1" applyFont="1" applyBorder="1" applyAlignment="1">
      <alignment horizontal="center"/>
    </xf>
    <xf numFmtId="0" fontId="31" fillId="0" borderId="15" xfId="0" applyNumberFormat="1" applyFont="1" applyBorder="1" applyAlignment="1">
      <alignment horizontal="center"/>
    </xf>
    <xf numFmtId="0" fontId="45" fillId="0" borderId="2" xfId="0" applyFont="1" applyFill="1" applyBorder="1" applyAlignment="1">
      <alignment horizontal="center" vertical="top" wrapText="1"/>
    </xf>
    <xf numFmtId="0" fontId="31" fillId="0" borderId="1" xfId="0" applyNumberFormat="1" applyFont="1" applyBorder="1" applyAlignment="1">
      <alignment horizontal="center" vertical="top"/>
    </xf>
    <xf numFmtId="43" fontId="31" fillId="0" borderId="1" xfId="1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 wrapText="1"/>
    </xf>
    <xf numFmtId="4" fontId="31" fillId="0" borderId="1" xfId="0" applyNumberFormat="1" applyFont="1" applyFill="1" applyBorder="1" applyAlignment="1">
      <alignment horizontal="left" vertical="top" wrapText="1"/>
    </xf>
    <xf numFmtId="41" fontId="31" fillId="0" borderId="1" xfId="1" applyNumberFormat="1" applyFont="1" applyFill="1" applyBorder="1" applyAlignment="1">
      <alignment horizontal="left" vertical="top" wrapText="1"/>
    </xf>
    <xf numFmtId="0" fontId="31" fillId="0" borderId="1" xfId="0" applyFont="1" applyBorder="1" applyAlignment="1">
      <alignment horizontal="left" vertical="top" wrapText="1"/>
    </xf>
    <xf numFmtId="0" fontId="31" fillId="0" borderId="0" xfId="0" applyNumberFormat="1" applyFont="1" applyBorder="1" applyAlignment="1">
      <alignment horizontal="center" vertical="top"/>
    </xf>
    <xf numFmtId="0" fontId="31" fillId="0" borderId="0" xfId="0" applyFont="1" applyFill="1" applyBorder="1" applyAlignment="1">
      <alignment horizontal="left" vertical="top" wrapText="1"/>
    </xf>
    <xf numFmtId="0" fontId="31" fillId="0" borderId="0" xfId="0" applyNumberFormat="1" applyFont="1" applyBorder="1" applyAlignment="1">
      <alignment horizontal="center" vertical="top" wrapText="1"/>
    </xf>
    <xf numFmtId="0" fontId="31" fillId="0" borderId="0" xfId="0" applyFont="1" applyBorder="1" applyAlignment="1">
      <alignment horizontal="lef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55" fillId="0" borderId="0" xfId="0" applyFont="1" applyFill="1" applyAlignment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48" fillId="0" borderId="0" xfId="0" applyFont="1" applyFill="1"/>
    <xf numFmtId="0" fontId="9" fillId="0" borderId="0" xfId="0" applyFont="1" applyFill="1"/>
    <xf numFmtId="0" fontId="38" fillId="0" borderId="0" xfId="0" applyFont="1" applyFill="1"/>
    <xf numFmtId="4" fontId="45" fillId="0" borderId="1" xfId="0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 wrapText="1"/>
    </xf>
    <xf numFmtId="4" fontId="60" fillId="0" borderId="1" xfId="0" applyNumberFormat="1" applyFont="1" applyFill="1" applyBorder="1" applyAlignment="1">
      <alignment horizontal="center" vertical="center" wrapText="1"/>
    </xf>
    <xf numFmtId="0" fontId="51" fillId="0" borderId="0" xfId="0" applyFont="1" applyFill="1"/>
    <xf numFmtId="0" fontId="14" fillId="0" borderId="7" xfId="0" applyFont="1" applyFill="1" applyBorder="1" applyAlignment="1">
      <alignment horizontal="center" vertical="center" wrapText="1"/>
    </xf>
    <xf numFmtId="4" fontId="45" fillId="0" borderId="7" xfId="0" applyNumberFormat="1" applyFont="1" applyFill="1" applyBorder="1" applyAlignment="1">
      <alignment horizontal="center" vertical="center" wrapText="1"/>
    </xf>
    <xf numFmtId="4" fontId="21" fillId="0" borderId="7" xfId="0" applyNumberFormat="1" applyFont="1" applyFill="1" applyBorder="1" applyAlignment="1">
      <alignment horizontal="center" vertical="center" wrapText="1"/>
    </xf>
    <xf numFmtId="4" fontId="31" fillId="0" borderId="7" xfId="0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61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Fill="1" applyAlignment="1">
      <alignment horizontal="left" vertical="center"/>
    </xf>
    <xf numFmtId="2" fontId="62" fillId="0" borderId="0" xfId="0" applyNumberFormat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 textRotation="90"/>
    </xf>
    <xf numFmtId="0" fontId="62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64" fillId="0" borderId="0" xfId="0" applyFont="1" applyFill="1"/>
    <xf numFmtId="0" fontId="63" fillId="0" borderId="0" xfId="0" applyFont="1" applyFill="1"/>
    <xf numFmtId="0" fontId="63" fillId="0" borderId="0" xfId="0" applyFont="1" applyFill="1" applyAlignment="1">
      <alignment horizontal="center"/>
    </xf>
    <xf numFmtId="0" fontId="66" fillId="0" borderId="0" xfId="0" applyFont="1" applyFill="1"/>
    <xf numFmtId="4" fontId="45" fillId="5" borderId="1" xfId="0" applyNumberFormat="1" applyFont="1" applyFill="1" applyBorder="1" applyAlignment="1">
      <alignment horizontal="center" vertical="center" wrapText="1"/>
    </xf>
    <xf numFmtId="4" fontId="44" fillId="5" borderId="1" xfId="0" applyNumberFormat="1" applyFont="1" applyFill="1" applyBorder="1" applyAlignment="1">
      <alignment horizontal="center" vertical="center" wrapText="1"/>
    </xf>
    <xf numFmtId="4" fontId="67" fillId="5" borderId="1" xfId="0" applyNumberFormat="1" applyFont="1" applyFill="1" applyBorder="1" applyAlignment="1">
      <alignment horizontal="center" vertical="center" wrapText="1"/>
    </xf>
    <xf numFmtId="2" fontId="45" fillId="5" borderId="1" xfId="0" applyNumberFormat="1" applyFont="1" applyFill="1" applyBorder="1" applyAlignment="1">
      <alignment horizontal="center" vertical="center" wrapText="1"/>
    </xf>
    <xf numFmtId="2" fontId="44" fillId="5" borderId="1" xfId="0" applyNumberFormat="1" applyFont="1" applyFill="1" applyBorder="1" applyAlignment="1">
      <alignment horizontal="center" vertical="center" wrapText="1"/>
    </xf>
    <xf numFmtId="4" fontId="60" fillId="5" borderId="1" xfId="0" applyNumberFormat="1" applyFont="1" applyFill="1" applyBorder="1" applyAlignment="1">
      <alignment horizontal="center" vertical="center" wrapText="1"/>
    </xf>
    <xf numFmtId="4" fontId="45" fillId="5" borderId="7" xfId="0" applyNumberFormat="1" applyFont="1" applyFill="1" applyBorder="1" applyAlignment="1">
      <alignment horizontal="center" vertical="center" wrapText="1"/>
    </xf>
    <xf numFmtId="4" fontId="68" fillId="5" borderId="0" xfId="0" applyNumberFormat="1" applyFont="1" applyFill="1"/>
    <xf numFmtId="4" fontId="56" fillId="5" borderId="0" xfId="0" applyNumberFormat="1" applyFont="1" applyFill="1"/>
    <xf numFmtId="0" fontId="69" fillId="5" borderId="0" xfId="0" applyFont="1" applyFill="1"/>
    <xf numFmtId="2" fontId="57" fillId="5" borderId="0" xfId="0" applyNumberFormat="1" applyFont="1" applyFill="1"/>
    <xf numFmtId="0" fontId="42" fillId="5" borderId="0" xfId="0" applyFont="1" applyFill="1"/>
    <xf numFmtId="0" fontId="37" fillId="3" borderId="1" xfId="0" applyFont="1" applyFill="1" applyBorder="1" applyAlignment="1">
      <alignment horizontal="center" vertical="center" wrapText="1"/>
    </xf>
    <xf numFmtId="4" fontId="45" fillId="3" borderId="1" xfId="0" applyNumberFormat="1" applyFont="1" applyFill="1" applyBorder="1" applyAlignment="1">
      <alignment horizontal="center" vertical="center" wrapText="1"/>
    </xf>
    <xf numFmtId="4" fontId="31" fillId="3" borderId="1" xfId="0" applyNumberFormat="1" applyFont="1" applyFill="1" applyBorder="1" applyAlignment="1">
      <alignment horizontal="center" vertical="center" wrapText="1"/>
    </xf>
    <xf numFmtId="4" fontId="21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/>
    <xf numFmtId="2" fontId="45" fillId="3" borderId="1" xfId="0" applyNumberFormat="1" applyFont="1" applyFill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center" vertical="center" wrapText="1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4" fontId="66" fillId="0" borderId="0" xfId="0" applyNumberFormat="1" applyFont="1" applyFill="1"/>
    <xf numFmtId="0" fontId="39" fillId="0" borderId="0" xfId="0" applyFont="1" applyFill="1"/>
    <xf numFmtId="4" fontId="39" fillId="0" borderId="0" xfId="0" applyNumberFormat="1" applyFont="1" applyFill="1"/>
    <xf numFmtId="0" fontId="56" fillId="0" borderId="0" xfId="0" applyFont="1" applyFill="1"/>
    <xf numFmtId="2" fontId="57" fillId="0" borderId="0" xfId="0" applyNumberFormat="1" applyFont="1" applyFill="1"/>
    <xf numFmtId="2" fontId="58" fillId="0" borderId="0" xfId="0" applyNumberFormat="1" applyFont="1" applyFill="1"/>
    <xf numFmtId="4" fontId="14" fillId="6" borderId="1" xfId="0" applyNumberFormat="1" applyFont="1" applyFill="1" applyBorder="1" applyAlignment="1">
      <alignment horizontal="center" vertical="center" wrapText="1"/>
    </xf>
    <xf numFmtId="4" fontId="44" fillId="6" borderId="1" xfId="0" applyNumberFormat="1" applyFont="1" applyFill="1" applyBorder="1" applyAlignment="1">
      <alignment horizontal="center" vertical="center" wrapText="1"/>
    </xf>
    <xf numFmtId="4" fontId="21" fillId="6" borderId="1" xfId="0" applyNumberFormat="1" applyFont="1" applyFill="1" applyBorder="1" applyAlignment="1">
      <alignment horizontal="center" vertical="center" wrapText="1"/>
    </xf>
    <xf numFmtId="4" fontId="31" fillId="6" borderId="1" xfId="0" applyNumberFormat="1" applyFont="1" applyFill="1" applyBorder="1" applyAlignment="1">
      <alignment horizontal="center" vertical="center" wrapText="1"/>
    </xf>
    <xf numFmtId="4" fontId="0" fillId="6" borderId="1" xfId="0" applyNumberFormat="1" applyFill="1" applyBorder="1"/>
    <xf numFmtId="0" fontId="0" fillId="6" borderId="0" xfId="0" applyFill="1"/>
    <xf numFmtId="4" fontId="37" fillId="6" borderId="1" xfId="0" applyNumberFormat="1" applyFont="1" applyFill="1" applyBorder="1" applyAlignment="1">
      <alignment horizontal="center" vertical="center" wrapText="1"/>
    </xf>
    <xf numFmtId="4" fontId="45" fillId="6" borderId="1" xfId="0" applyNumberFormat="1" applyFont="1" applyFill="1" applyBorder="1" applyAlignment="1">
      <alignment horizontal="center" vertical="center" wrapText="1"/>
    </xf>
    <xf numFmtId="2" fontId="45" fillId="6" borderId="1" xfId="0" applyNumberFormat="1" applyFont="1" applyFill="1" applyBorder="1" applyAlignment="1">
      <alignment horizontal="center" vertical="center" wrapText="1"/>
    </xf>
    <xf numFmtId="2" fontId="31" fillId="6" borderId="1" xfId="0" applyNumberFormat="1" applyFont="1" applyFill="1" applyBorder="1" applyAlignment="1">
      <alignment horizontal="center" vertical="center" wrapText="1"/>
    </xf>
    <xf numFmtId="4" fontId="29" fillId="6" borderId="1" xfId="0" applyNumberFormat="1" applyFont="1" applyFill="1" applyBorder="1"/>
    <xf numFmtId="0" fontId="29" fillId="6" borderId="0" xfId="0" applyFont="1" applyFill="1"/>
    <xf numFmtId="0" fontId="15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37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/>
    <xf numFmtId="2" fontId="21" fillId="6" borderId="1" xfId="0" applyNumberFormat="1" applyFont="1" applyFill="1" applyBorder="1" applyAlignment="1">
      <alignment horizontal="center" vertical="center" wrapText="1"/>
    </xf>
    <xf numFmtId="4" fontId="59" fillId="6" borderId="1" xfId="0" applyNumberFormat="1" applyFont="1" applyFill="1" applyBorder="1" applyAlignment="1">
      <alignment horizontal="center" vertical="center" wrapText="1"/>
    </xf>
    <xf numFmtId="4" fontId="42" fillId="6" borderId="1" xfId="0" applyNumberFormat="1" applyFont="1" applyFill="1" applyBorder="1"/>
    <xf numFmtId="0" fontId="42" fillId="6" borderId="0" xfId="0" applyFont="1" applyFill="1"/>
    <xf numFmtId="2" fontId="44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/>
    <xf numFmtId="0" fontId="14" fillId="6" borderId="1" xfId="0" applyFont="1" applyFill="1" applyBorder="1" applyAlignment="1">
      <alignment horizontal="center" vertical="center" wrapText="1"/>
    </xf>
    <xf numFmtId="4" fontId="15" fillId="6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 wrapText="1"/>
    </xf>
    <xf numFmtId="164" fontId="17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4" fontId="44" fillId="8" borderId="1" xfId="0" applyNumberFormat="1" applyFont="1" applyFill="1" applyBorder="1" applyAlignment="1">
      <alignment horizontal="center" vertical="center" wrapText="1"/>
    </xf>
    <xf numFmtId="4" fontId="20" fillId="8" borderId="1" xfId="0" applyNumberFormat="1" applyFont="1" applyFill="1" applyBorder="1" applyAlignment="1">
      <alignment horizontal="center" vertical="center"/>
    </xf>
    <xf numFmtId="4" fontId="31" fillId="8" borderId="1" xfId="0" applyNumberFormat="1" applyFont="1" applyFill="1" applyBorder="1" applyAlignment="1">
      <alignment horizontal="center" vertical="center" wrapText="1"/>
    </xf>
    <xf numFmtId="4" fontId="21" fillId="8" borderId="1" xfId="0" applyNumberFormat="1" applyFont="1" applyFill="1" applyBorder="1" applyAlignment="1">
      <alignment horizontal="center" vertical="center" wrapText="1"/>
    </xf>
    <xf numFmtId="2" fontId="31" fillId="8" borderId="1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4" fontId="37" fillId="8" borderId="1" xfId="0" applyNumberFormat="1" applyFont="1" applyFill="1" applyBorder="1" applyAlignment="1">
      <alignment horizontal="center" vertical="center" wrapText="1"/>
    </xf>
    <xf numFmtId="4" fontId="14" fillId="8" borderId="1" xfId="0" applyNumberFormat="1" applyFont="1" applyFill="1" applyBorder="1" applyAlignment="1">
      <alignment horizontal="center" vertical="center" wrapText="1"/>
    </xf>
    <xf numFmtId="4" fontId="21" fillId="8" borderId="7" xfId="0" applyNumberFormat="1" applyFont="1" applyFill="1" applyBorder="1" applyAlignment="1">
      <alignment horizontal="center" vertical="center" wrapText="1"/>
    </xf>
    <xf numFmtId="0" fontId="63" fillId="8" borderId="0" xfId="0" applyFont="1" applyFill="1"/>
    <xf numFmtId="0" fontId="66" fillId="8" borderId="0" xfId="0" applyFont="1" applyFill="1"/>
    <xf numFmtId="0" fontId="51" fillId="8" borderId="0" xfId="0" applyFont="1" applyFill="1"/>
    <xf numFmtId="0" fontId="29" fillId="8" borderId="0" xfId="0" applyFont="1" applyFill="1"/>
    <xf numFmtId="0" fontId="0" fillId="8" borderId="0" xfId="0" applyFill="1"/>
    <xf numFmtId="0" fontId="40" fillId="8" borderId="0" xfId="0" applyFont="1" applyFill="1"/>
    <xf numFmtId="4" fontId="21" fillId="9" borderId="1" xfId="0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" fontId="45" fillId="10" borderId="1" xfId="0" applyNumberFormat="1" applyFont="1" applyFill="1" applyBorder="1" applyAlignment="1">
      <alignment horizontal="center" vertical="center" wrapText="1"/>
    </xf>
    <xf numFmtId="164" fontId="17" fillId="11" borderId="1" xfId="0" applyNumberFormat="1" applyFont="1" applyFill="1" applyBorder="1" applyAlignment="1">
      <alignment horizontal="center" vertical="center" wrapText="1"/>
    </xf>
    <xf numFmtId="49" fontId="27" fillId="5" borderId="1" xfId="0" applyNumberFormat="1" applyFont="1" applyFill="1" applyBorder="1" applyAlignment="1">
      <alignment horizontal="center" vertical="center" wrapText="1"/>
    </xf>
    <xf numFmtId="4" fontId="45" fillId="12" borderId="1" xfId="0" applyNumberFormat="1" applyFont="1" applyFill="1" applyBorder="1" applyAlignment="1">
      <alignment horizontal="center" vertical="center" wrapText="1"/>
    </xf>
    <xf numFmtId="4" fontId="44" fillId="13" borderId="1" xfId="0" applyNumberFormat="1" applyFont="1" applyFill="1" applyBorder="1" applyAlignment="1">
      <alignment horizontal="center" vertical="center" wrapText="1"/>
    </xf>
    <xf numFmtId="4" fontId="60" fillId="14" borderId="1" xfId="0" applyNumberFormat="1" applyFont="1" applyFill="1" applyBorder="1" applyAlignment="1">
      <alignment horizontal="center" vertical="center" wrapText="1"/>
    </xf>
    <xf numFmtId="2" fontId="21" fillId="15" borderId="1" xfId="0" applyNumberFormat="1" applyFont="1" applyFill="1" applyBorder="1" applyAlignment="1">
      <alignment horizontal="center" vertical="center" wrapText="1"/>
    </xf>
    <xf numFmtId="4" fontId="44" fillId="14" borderId="1" xfId="0" applyNumberFormat="1" applyFont="1" applyFill="1" applyBorder="1" applyAlignment="1">
      <alignment horizontal="center" vertical="center" wrapText="1"/>
    </xf>
    <xf numFmtId="4" fontId="44" fillId="12" borderId="1" xfId="0" applyNumberFormat="1" applyFont="1" applyFill="1" applyBorder="1" applyAlignment="1">
      <alignment horizontal="center" vertical="center" wrapText="1"/>
    </xf>
    <xf numFmtId="4" fontId="45" fillId="14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21" fillId="0" borderId="0" xfId="0" applyFont="1" applyAlignment="1">
      <alignment horizontal="left" vertical="top" wrapText="1"/>
    </xf>
    <xf numFmtId="0" fontId="7" fillId="0" borderId="0" xfId="0" applyFont="1" applyAlignment="1">
      <alignment wrapText="1"/>
    </xf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40" fillId="0" borderId="0" xfId="0" applyFont="1" applyAlignment="1">
      <alignment horizontal="left" wrapText="1"/>
    </xf>
    <xf numFmtId="0" fontId="40" fillId="0" borderId="0" xfId="0" applyFont="1" applyAlignment="1">
      <alignment wrapText="1"/>
    </xf>
    <xf numFmtId="0" fontId="55" fillId="0" borderId="2" xfId="0" applyFont="1" applyFill="1" applyBorder="1" applyAlignment="1">
      <alignment horizontal="center" vertical="center" wrapText="1"/>
    </xf>
    <xf numFmtId="0" fontId="55" fillId="0" borderId="6" xfId="0" applyFont="1" applyFill="1" applyBorder="1" applyAlignment="1">
      <alignment horizontal="center" vertical="center" wrapText="1"/>
    </xf>
    <xf numFmtId="0" fontId="55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65" fillId="0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top" wrapText="1"/>
    </xf>
    <xf numFmtId="4" fontId="23" fillId="0" borderId="6" xfId="0" applyNumberFormat="1" applyFont="1" applyFill="1" applyBorder="1" applyAlignment="1">
      <alignment horizontal="center" vertical="top" wrapText="1"/>
    </xf>
    <xf numFmtId="4" fontId="23" fillId="0" borderId="7" xfId="0" applyNumberFormat="1" applyFont="1" applyFill="1" applyBorder="1" applyAlignment="1">
      <alignment horizontal="center" vertical="top" wrapText="1"/>
    </xf>
    <xf numFmtId="4" fontId="55" fillId="0" borderId="2" xfId="0" applyNumberFormat="1" applyFont="1" applyFill="1" applyBorder="1" applyAlignment="1">
      <alignment horizontal="center" vertical="center" wrapText="1"/>
    </xf>
    <xf numFmtId="4" fontId="55" fillId="0" borderId="6" xfId="0" applyNumberFormat="1" applyFont="1" applyFill="1" applyBorder="1" applyAlignment="1">
      <alignment horizontal="center" vertical="center" wrapText="1"/>
    </xf>
    <xf numFmtId="4" fontId="55" fillId="0" borderId="7" xfId="0" applyNumberFormat="1" applyFont="1" applyFill="1" applyBorder="1" applyAlignment="1">
      <alignment horizontal="center" vertical="center" wrapText="1"/>
    </xf>
    <xf numFmtId="4" fontId="8" fillId="0" borderId="2" xfId="0" applyNumberFormat="1" applyFont="1" applyFill="1" applyBorder="1" applyAlignment="1">
      <alignment horizontal="center" vertical="center" wrapText="1"/>
    </xf>
    <xf numFmtId="4" fontId="8" fillId="0" borderId="6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 wrapText="1"/>
    </xf>
    <xf numFmtId="4" fontId="27" fillId="0" borderId="3" xfId="0" applyNumberFormat="1" applyFont="1" applyBorder="1" applyAlignment="1">
      <alignment horizontal="left" vertical="center" wrapText="1"/>
    </xf>
    <xf numFmtId="4" fontId="27" fillId="0" borderId="4" xfId="0" applyNumberFormat="1" applyFont="1" applyBorder="1" applyAlignment="1">
      <alignment horizontal="left" vertical="center" wrapText="1"/>
    </xf>
    <xf numFmtId="4" fontId="18" fillId="0" borderId="4" xfId="0" applyNumberFormat="1" applyFont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4" fontId="28" fillId="0" borderId="2" xfId="0" applyNumberFormat="1" applyFont="1" applyFill="1" applyBorder="1" applyAlignment="1">
      <alignment horizontal="center" vertical="top" wrapText="1"/>
    </xf>
    <xf numFmtId="4" fontId="28" fillId="0" borderId="6" xfId="0" applyNumberFormat="1" applyFont="1" applyFill="1" applyBorder="1" applyAlignment="1">
      <alignment horizontal="center" vertical="top" wrapText="1"/>
    </xf>
    <xf numFmtId="4" fontId="28" fillId="0" borderId="7" xfId="0" applyNumberFormat="1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center" wrapText="1"/>
    </xf>
    <xf numFmtId="0" fontId="55" fillId="12" borderId="1" xfId="0" applyFont="1" applyFill="1" applyBorder="1" applyAlignment="1">
      <alignment horizontal="center" vertical="center" wrapText="1"/>
    </xf>
    <xf numFmtId="0" fontId="55" fillId="12" borderId="2" xfId="0" applyFont="1" applyFill="1" applyBorder="1" applyAlignment="1">
      <alignment horizontal="center" vertical="center" wrapText="1"/>
    </xf>
    <xf numFmtId="0" fontId="55" fillId="12" borderId="6" xfId="0" applyFont="1" applyFill="1" applyBorder="1" applyAlignment="1">
      <alignment horizontal="center" vertical="center" wrapText="1"/>
    </xf>
    <xf numFmtId="0" fontId="55" fillId="12" borderId="7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4" fontId="0" fillId="0" borderId="4" xfId="0" applyNumberFormat="1" applyBorder="1" applyAlignment="1">
      <alignment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55" fillId="0" borderId="1" xfId="0" applyNumberFormat="1" applyFont="1" applyFill="1" applyBorder="1" applyAlignment="1">
      <alignment horizontal="center" vertical="center" wrapText="1"/>
    </xf>
    <xf numFmtId="4" fontId="55" fillId="12" borderId="1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4" fontId="25" fillId="0" borderId="9" xfId="0" applyNumberFormat="1" applyFont="1" applyFill="1" applyBorder="1" applyAlignment="1">
      <alignment horizontal="center" vertical="center" wrapText="1"/>
    </xf>
    <xf numFmtId="4" fontId="25" fillId="0" borderId="10" xfId="0" applyNumberFormat="1" applyFont="1" applyFill="1" applyBorder="1" applyAlignment="1">
      <alignment horizontal="center" vertical="center" wrapText="1"/>
    </xf>
    <xf numFmtId="4" fontId="25" fillId="0" borderId="11" xfId="0" applyNumberFormat="1" applyFont="1" applyFill="1" applyBorder="1" applyAlignment="1">
      <alignment horizontal="center" vertical="center" wrapText="1"/>
    </xf>
    <xf numFmtId="4" fontId="25" fillId="0" borderId="12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Border="1" applyAlignment="1">
      <alignment horizontal="center" vertical="center" wrapText="1"/>
    </xf>
    <xf numFmtId="4" fontId="25" fillId="0" borderId="13" xfId="0" applyNumberFormat="1" applyFont="1" applyFill="1" applyBorder="1" applyAlignment="1">
      <alignment horizontal="center" vertical="center" wrapText="1"/>
    </xf>
    <xf numFmtId="4" fontId="25" fillId="0" borderId="14" xfId="0" applyNumberFormat="1" applyFont="1" applyFill="1" applyBorder="1" applyAlignment="1">
      <alignment horizontal="center" vertical="center" wrapText="1"/>
    </xf>
    <xf numFmtId="4" fontId="25" fillId="0" borderId="15" xfId="0" applyNumberFormat="1" applyFont="1" applyFill="1" applyBorder="1" applyAlignment="1">
      <alignment horizontal="center" vertical="center" wrapText="1"/>
    </xf>
    <xf numFmtId="4" fontId="25" fillId="0" borderId="8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 wrapText="1"/>
    </xf>
    <xf numFmtId="0" fontId="36" fillId="0" borderId="4" xfId="0" applyFont="1" applyFill="1" applyBorder="1" applyAlignment="1">
      <alignment wrapText="1"/>
    </xf>
    <xf numFmtId="0" fontId="22" fillId="0" borderId="9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top" wrapText="1"/>
    </xf>
    <xf numFmtId="0" fontId="32" fillId="0" borderId="6" xfId="0" applyFont="1" applyFill="1" applyBorder="1" applyAlignment="1">
      <alignment horizontal="center" vertical="top" wrapText="1"/>
    </xf>
    <xf numFmtId="0" fontId="32" fillId="0" borderId="7" xfId="0" applyFont="1" applyFill="1" applyBorder="1" applyAlignment="1">
      <alignment horizontal="center" vertical="top" wrapText="1"/>
    </xf>
    <xf numFmtId="164" fontId="17" fillId="0" borderId="3" xfId="0" applyNumberFormat="1" applyFont="1" applyFill="1" applyBorder="1" applyAlignment="1">
      <alignment horizontal="center" vertical="center" wrapText="1"/>
    </xf>
    <xf numFmtId="164" fontId="17" fillId="0" borderId="4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64" fontId="17" fillId="17" borderId="3" xfId="0" applyNumberFormat="1" applyFont="1" applyFill="1" applyBorder="1" applyAlignment="1">
      <alignment horizontal="center" vertical="center" wrapText="1"/>
    </xf>
    <xf numFmtId="164" fontId="17" fillId="17" borderId="4" xfId="0" applyNumberFormat="1" applyFon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7" fillId="5" borderId="9" xfId="0" applyFont="1" applyFill="1" applyBorder="1" applyAlignment="1">
      <alignment horizontal="center" vertical="center" wrapText="1"/>
    </xf>
    <xf numFmtId="0" fontId="42" fillId="0" borderId="10" xfId="0" applyFont="1" applyFill="1" applyBorder="1"/>
    <xf numFmtId="0" fontId="42" fillId="0" borderId="11" xfId="0" applyFont="1" applyFill="1" applyBorder="1"/>
    <xf numFmtId="0" fontId="42" fillId="5" borderId="14" xfId="0" applyFont="1" applyFill="1" applyBorder="1"/>
    <xf numFmtId="0" fontId="42" fillId="0" borderId="15" xfId="0" applyFont="1" applyFill="1" applyBorder="1"/>
    <xf numFmtId="0" fontId="42" fillId="0" borderId="8" xfId="0" applyFont="1" applyFill="1" applyBorder="1"/>
    <xf numFmtId="0" fontId="26" fillId="0" borderId="1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35" fillId="16" borderId="2" xfId="0" applyFont="1" applyFill="1" applyBorder="1" applyAlignment="1">
      <alignment horizontal="center" vertical="center" wrapText="1"/>
    </xf>
    <xf numFmtId="0" fontId="48" fillId="16" borderId="6" xfId="0" applyFont="1" applyFill="1" applyBorder="1" applyAlignment="1">
      <alignment wrapText="1"/>
    </xf>
    <xf numFmtId="0" fontId="48" fillId="16" borderId="7" xfId="0" applyFont="1" applyFill="1" applyBorder="1" applyAlignment="1">
      <alignment wrapText="1"/>
    </xf>
    <xf numFmtId="0" fontId="30" fillId="0" borderId="9" xfId="0" applyFont="1" applyFill="1" applyBorder="1" applyAlignment="1">
      <alignment horizontal="center" vertical="center" wrapText="1"/>
    </xf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8" xfId="0" applyFill="1" applyBorder="1"/>
    <xf numFmtId="0" fontId="22" fillId="0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49" fontId="55" fillId="12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4" fontId="27" fillId="0" borderId="3" xfId="0" applyNumberFormat="1" applyFont="1" applyBorder="1" applyAlignment="1">
      <alignment horizontal="left" vertical="top" wrapText="1"/>
    </xf>
    <xf numFmtId="4" fontId="27" fillId="0" borderId="4" xfId="0" applyNumberFormat="1" applyFont="1" applyBorder="1" applyAlignment="1">
      <alignment horizontal="left" vertical="top" wrapText="1"/>
    </xf>
    <xf numFmtId="4" fontId="18" fillId="0" borderId="4" xfId="0" applyNumberFormat="1" applyFont="1" applyBorder="1" applyAlignment="1">
      <alignment vertical="top" wrapText="1"/>
    </xf>
    <xf numFmtId="4" fontId="8" fillId="0" borderId="9" xfId="0" applyNumberFormat="1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 wrapText="1"/>
    </xf>
    <xf numFmtId="4" fontId="8" fillId="0" borderId="12" xfId="0" applyNumberFormat="1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>
      <alignment horizontal="center" vertical="center" wrapText="1"/>
    </xf>
    <xf numFmtId="4" fontId="8" fillId="0" borderId="8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11" fillId="0" borderId="0" xfId="0" applyFont="1" applyFill="1" applyAlignment="1">
      <alignment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 wrapText="1"/>
    </xf>
    <xf numFmtId="0" fontId="48" fillId="0" borderId="10" xfId="0" applyFont="1" applyFill="1" applyBorder="1" applyAlignment="1">
      <alignment horizontal="left" vertical="center" wrapText="1"/>
    </xf>
    <xf numFmtId="0" fontId="42" fillId="0" borderId="10" xfId="0" applyFont="1" applyFill="1" applyBorder="1" applyAlignment="1">
      <alignment horizontal="left" wrapText="1"/>
    </xf>
    <xf numFmtId="0" fontId="42" fillId="0" borderId="11" xfId="0" applyFont="1" applyFill="1" applyBorder="1" applyAlignment="1">
      <alignment horizontal="left" wrapText="1"/>
    </xf>
    <xf numFmtId="0" fontId="13" fillId="0" borderId="2" xfId="0" applyFont="1" applyFill="1" applyBorder="1" applyAlignment="1">
      <alignment horizontal="center" vertical="top" wrapText="1"/>
    </xf>
    <xf numFmtId="0" fontId="22" fillId="0" borderId="2" xfId="0" applyFont="1" applyFill="1" applyBorder="1" applyAlignment="1">
      <alignment horizontal="center" vertical="top" wrapText="1"/>
    </xf>
    <xf numFmtId="0" fontId="34" fillId="0" borderId="6" xfId="0" applyFont="1" applyFill="1" applyBorder="1" applyAlignment="1">
      <alignment horizontal="center" vertical="top" wrapText="1"/>
    </xf>
    <xf numFmtId="0" fontId="34" fillId="0" borderId="7" xfId="0" applyFont="1" applyFill="1" applyBorder="1" applyAlignment="1">
      <alignment horizontal="center" vertical="top" wrapText="1"/>
    </xf>
    <xf numFmtId="0" fontId="27" fillId="0" borderId="3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18" fillId="0" borderId="4" xfId="0" applyFont="1" applyBorder="1" applyAlignment="1">
      <alignment wrapText="1"/>
    </xf>
    <xf numFmtId="0" fontId="36" fillId="0" borderId="4" xfId="0" applyFont="1" applyBorder="1" applyAlignment="1">
      <alignment wrapText="1"/>
    </xf>
    <xf numFmtId="0" fontId="39" fillId="0" borderId="1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justify" vertical="center" wrapText="1"/>
    </xf>
    <xf numFmtId="0" fontId="42" fillId="0" borderId="11" xfId="0" applyFont="1" applyFill="1" applyBorder="1" applyAlignment="1">
      <alignment vertical="center" wrapText="1"/>
    </xf>
    <xf numFmtId="0" fontId="42" fillId="0" borderId="12" xfId="0" applyFont="1" applyFill="1" applyBorder="1" applyAlignment="1">
      <alignment vertical="center" wrapText="1"/>
    </xf>
    <xf numFmtId="0" fontId="42" fillId="0" borderId="13" xfId="0" applyFont="1" applyFill="1" applyBorder="1" applyAlignment="1">
      <alignment vertical="center" wrapText="1"/>
    </xf>
    <xf numFmtId="0" fontId="42" fillId="0" borderId="14" xfId="0" applyFont="1" applyFill="1" applyBorder="1" applyAlignment="1">
      <alignment vertical="center" wrapText="1"/>
    </xf>
    <xf numFmtId="0" fontId="42" fillId="0" borderId="8" xfId="0" applyFont="1" applyFill="1" applyBorder="1" applyAlignment="1">
      <alignment vertical="center" wrapText="1"/>
    </xf>
    <xf numFmtId="14" fontId="55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justify" vertical="center" wrapText="1"/>
    </xf>
    <xf numFmtId="0" fontId="17" fillId="0" borderId="2" xfId="0" applyFont="1" applyFill="1" applyBorder="1" applyAlignment="1">
      <alignment horizontal="center" vertical="top" wrapText="1"/>
    </xf>
    <xf numFmtId="0" fontId="17" fillId="0" borderId="6" xfId="0" applyFont="1" applyFill="1" applyBorder="1" applyAlignment="1">
      <alignment horizontal="center" vertical="top" wrapText="1"/>
    </xf>
    <xf numFmtId="0" fontId="17" fillId="0" borderId="7" xfId="0" applyFont="1" applyFill="1" applyBorder="1" applyAlignment="1">
      <alignment horizontal="center" vertical="top" wrapText="1"/>
    </xf>
    <xf numFmtId="0" fontId="8" fillId="0" borderId="15" xfId="0" applyFont="1" applyBorder="1" applyAlignment="1">
      <alignment horizontal="left" vertical="center" wrapText="1"/>
    </xf>
    <xf numFmtId="0" fontId="35" fillId="0" borderId="10" xfId="0" applyFont="1" applyBorder="1" applyAlignment="1">
      <alignment vertical="center" wrapText="1"/>
    </xf>
    <xf numFmtId="0" fontId="0" fillId="0" borderId="0" xfId="0" applyFill="1" applyAlignment="1">
      <alignment wrapText="1"/>
    </xf>
    <xf numFmtId="0" fontId="0" fillId="5" borderId="0" xfId="0" applyFill="1" applyAlignment="1">
      <alignment wrapText="1"/>
    </xf>
    <xf numFmtId="0" fontId="0" fillId="7" borderId="0" xfId="0" applyFill="1" applyAlignment="1">
      <alignment wrapText="1"/>
    </xf>
    <xf numFmtId="0" fontId="31" fillId="0" borderId="2" xfId="0" applyFont="1" applyFill="1" applyBorder="1" applyAlignment="1">
      <alignment horizontal="center" vertical="top" wrapText="1"/>
    </xf>
    <xf numFmtId="0" fontId="31" fillId="0" borderId="6" xfId="0" applyFont="1" applyBorder="1" applyAlignment="1">
      <alignment horizontal="center" vertical="top" wrapText="1"/>
    </xf>
    <xf numFmtId="0" fontId="31" fillId="0" borderId="7" xfId="0" applyFont="1" applyBorder="1" applyAlignment="1">
      <alignment horizontal="center" vertical="top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0" fillId="0" borderId="2" xfId="0" applyFill="1" applyBorder="1" applyAlignment="1">
      <alignment wrapText="1"/>
    </xf>
    <xf numFmtId="0" fontId="35" fillId="0" borderId="0" xfId="0" applyFont="1" applyAlignment="1">
      <alignment horizontal="left" vertical="center" wrapText="1"/>
    </xf>
    <xf numFmtId="0" fontId="18" fillId="0" borderId="4" xfId="0" applyFont="1" applyBorder="1" applyAlignment="1">
      <alignment vertical="center" wrapText="1"/>
    </xf>
    <xf numFmtId="0" fontId="31" fillId="0" borderId="6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7" fillId="4" borderId="3" xfId="0" applyFont="1" applyFill="1" applyBorder="1" applyAlignment="1">
      <alignment horizontal="left" vertical="center" wrapText="1"/>
    </xf>
    <xf numFmtId="0" fontId="27" fillId="4" borderId="4" xfId="0" applyFont="1" applyFill="1" applyBorder="1" applyAlignment="1">
      <alignment horizontal="left" vertical="center" wrapText="1"/>
    </xf>
    <xf numFmtId="0" fontId="36" fillId="4" borderId="4" xfId="0" applyFont="1" applyFill="1" applyBorder="1" applyAlignment="1">
      <alignment wrapText="1"/>
    </xf>
    <xf numFmtId="0" fontId="55" fillId="9" borderId="1" xfId="0" applyFont="1" applyFill="1" applyBorder="1" applyAlignment="1">
      <alignment horizontal="center" vertical="center" wrapText="1"/>
    </xf>
    <xf numFmtId="4" fontId="17" fillId="0" borderId="9" xfId="0" applyNumberFormat="1" applyFont="1" applyFill="1" applyBorder="1" applyAlignment="1">
      <alignment horizontal="center" vertical="center" wrapText="1"/>
    </xf>
    <xf numFmtId="4" fontId="29" fillId="0" borderId="11" xfId="0" applyNumberFormat="1" applyFont="1" applyFill="1" applyBorder="1" applyAlignment="1">
      <alignment horizontal="center" vertical="center" wrapText="1"/>
    </xf>
    <xf numFmtId="4" fontId="29" fillId="0" borderId="12" xfId="0" applyNumberFormat="1" applyFont="1" applyFill="1" applyBorder="1" applyAlignment="1">
      <alignment horizontal="center" vertical="center" wrapText="1"/>
    </xf>
    <xf numFmtId="4" fontId="29" fillId="0" borderId="13" xfId="0" applyNumberFormat="1" applyFont="1" applyFill="1" applyBorder="1" applyAlignment="1">
      <alignment horizontal="center" vertical="center" wrapText="1"/>
    </xf>
    <xf numFmtId="4" fontId="29" fillId="0" borderId="14" xfId="0" applyNumberFormat="1" applyFont="1" applyFill="1" applyBorder="1" applyAlignment="1">
      <alignment horizontal="center" vertical="center" wrapText="1"/>
    </xf>
    <xf numFmtId="4" fontId="29" fillId="0" borderId="8" xfId="0" applyNumberFormat="1" applyFont="1" applyFill="1" applyBorder="1" applyAlignment="1">
      <alignment horizontal="center" vertical="center" wrapText="1"/>
    </xf>
    <xf numFmtId="4" fontId="42" fillId="0" borderId="11" xfId="0" applyNumberFormat="1" applyFont="1" applyFill="1" applyBorder="1" applyAlignment="1">
      <alignment horizontal="center" vertical="center" wrapText="1"/>
    </xf>
    <xf numFmtId="4" fontId="42" fillId="0" borderId="12" xfId="0" applyNumberFormat="1" applyFont="1" applyFill="1" applyBorder="1" applyAlignment="1">
      <alignment horizontal="center" vertical="center" wrapText="1"/>
    </xf>
    <xf numFmtId="4" fontId="42" fillId="0" borderId="13" xfId="0" applyNumberFormat="1" applyFont="1" applyFill="1" applyBorder="1" applyAlignment="1">
      <alignment horizontal="center" vertical="center" wrapText="1"/>
    </xf>
    <xf numFmtId="4" fontId="42" fillId="0" borderId="14" xfId="0" applyNumberFormat="1" applyFont="1" applyFill="1" applyBorder="1" applyAlignment="1">
      <alignment horizontal="center" vertical="center" wrapText="1"/>
    </xf>
    <xf numFmtId="4" fontId="42" fillId="0" borderId="8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center" vertical="top" wrapText="1"/>
    </xf>
    <xf numFmtId="4" fontId="22" fillId="0" borderId="6" xfId="0" applyNumberFormat="1" applyFont="1" applyFill="1" applyBorder="1" applyAlignment="1">
      <alignment horizontal="center" vertical="top" wrapText="1"/>
    </xf>
    <xf numFmtId="4" fontId="22" fillId="0" borderId="7" xfId="0" applyNumberFormat="1" applyFont="1" applyFill="1" applyBorder="1" applyAlignment="1">
      <alignment horizontal="center" vertical="top" wrapText="1"/>
    </xf>
    <xf numFmtId="4" fontId="17" fillId="0" borderId="2" xfId="0" applyNumberFormat="1" applyFont="1" applyFill="1" applyBorder="1" applyAlignment="1">
      <alignment horizontal="center" vertical="top" wrapText="1"/>
    </xf>
    <xf numFmtId="4" fontId="17" fillId="0" borderId="6" xfId="0" applyNumberFormat="1" applyFont="1" applyFill="1" applyBorder="1" applyAlignment="1">
      <alignment horizontal="center" vertical="top" wrapText="1"/>
    </xf>
    <xf numFmtId="4" fontId="17" fillId="0" borderId="7" xfId="0" applyNumberFormat="1" applyFont="1" applyFill="1" applyBorder="1" applyAlignment="1">
      <alignment horizontal="center" vertical="top" wrapText="1"/>
    </xf>
    <xf numFmtId="4" fontId="32" fillId="0" borderId="2" xfId="0" applyNumberFormat="1" applyFont="1" applyFill="1" applyBorder="1" applyAlignment="1">
      <alignment horizontal="center" vertical="top" wrapText="1"/>
    </xf>
    <xf numFmtId="4" fontId="32" fillId="0" borderId="6" xfId="0" applyNumberFormat="1" applyFont="1" applyFill="1" applyBorder="1" applyAlignment="1">
      <alignment horizontal="center" vertical="top" wrapText="1"/>
    </xf>
    <xf numFmtId="4" fontId="32" fillId="0" borderId="7" xfId="0" applyNumberFormat="1" applyFont="1" applyFill="1" applyBorder="1" applyAlignment="1">
      <alignment horizontal="center" vertical="top" wrapText="1"/>
    </xf>
    <xf numFmtId="0" fontId="41" fillId="0" borderId="3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32" fillId="0" borderId="0" xfId="0" applyFont="1" applyFill="1" applyAlignment="1" applyProtection="1">
      <alignment vertical="center" wrapText="1"/>
    </xf>
    <xf numFmtId="0" fontId="19" fillId="0" borderId="2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justify" vertical="top" wrapText="1"/>
    </xf>
    <xf numFmtId="0" fontId="32" fillId="0" borderId="0" xfId="0" applyFont="1" applyFill="1" applyBorder="1" applyAlignment="1" applyProtection="1">
      <alignment horizontal="left"/>
    </xf>
    <xf numFmtId="0" fontId="32" fillId="0" borderId="0" xfId="0" applyFont="1" applyFill="1" applyBorder="1" applyAlignment="1" applyProtection="1">
      <alignment horizontal="left" wrapText="1"/>
    </xf>
    <xf numFmtId="0" fontId="47" fillId="0" borderId="3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5" xfId="0" applyFont="1" applyBorder="1" applyAlignment="1">
      <alignment horizontal="center" vertical="top" wrapText="1"/>
    </xf>
    <xf numFmtId="0" fontId="52" fillId="0" borderId="3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 wrapText="1"/>
    </xf>
    <xf numFmtId="0" fontId="52" fillId="0" borderId="5" xfId="0" applyFont="1" applyBorder="1" applyAlignment="1">
      <alignment horizontal="center" vertical="top" wrapText="1"/>
    </xf>
    <xf numFmtId="0" fontId="52" fillId="0" borderId="3" xfId="0" applyNumberFormat="1" applyFont="1" applyBorder="1" applyAlignment="1">
      <alignment horizontal="center" vertical="top" wrapText="1"/>
    </xf>
    <xf numFmtId="0" fontId="19" fillId="0" borderId="4" xfId="0" applyNumberFormat="1" applyFont="1" applyBorder="1" applyAlignment="1">
      <alignment horizontal="center" vertical="top" wrapText="1"/>
    </xf>
    <xf numFmtId="0" fontId="19" fillId="0" borderId="5" xfId="0" applyNumberFormat="1" applyFont="1" applyBorder="1" applyAlignment="1">
      <alignment horizontal="center" vertical="top" wrapText="1"/>
    </xf>
    <xf numFmtId="3" fontId="28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horizontal="center" vertical="top" wrapText="1"/>
    </xf>
    <xf numFmtId="3" fontId="41" fillId="0" borderId="2" xfId="0" applyNumberFormat="1" applyFont="1" applyBorder="1" applyAlignment="1">
      <alignment horizontal="center" vertical="top" wrapText="1"/>
    </xf>
    <xf numFmtId="3" fontId="41" fillId="0" borderId="7" xfId="0" applyNumberFormat="1" applyFont="1" applyBorder="1" applyAlignment="1">
      <alignment horizontal="center" vertical="top" wrapText="1"/>
    </xf>
    <xf numFmtId="0" fontId="41" fillId="0" borderId="2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 wrapText="1"/>
    </xf>
    <xf numFmtId="0" fontId="32" fillId="0" borderId="0" xfId="0" applyFont="1" applyFill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top" wrapText="1"/>
    </xf>
    <xf numFmtId="0" fontId="31" fillId="0" borderId="2" xfId="0" applyNumberFormat="1" applyFont="1" applyBorder="1" applyAlignment="1">
      <alignment horizontal="center" vertical="top"/>
    </xf>
    <xf numFmtId="0" fontId="31" fillId="0" borderId="6" xfId="0" applyNumberFormat="1" applyFont="1" applyBorder="1" applyAlignment="1">
      <alignment horizontal="center" vertical="top"/>
    </xf>
    <xf numFmtId="0" fontId="31" fillId="0" borderId="7" xfId="0" applyNumberFormat="1" applyFont="1" applyBorder="1" applyAlignment="1">
      <alignment horizontal="center" vertical="top"/>
    </xf>
    <xf numFmtId="0" fontId="31" fillId="0" borderId="16" xfId="0" applyFont="1" applyFill="1" applyBorder="1" applyAlignment="1">
      <alignment horizontal="left" vertical="top" wrapText="1"/>
    </xf>
    <xf numFmtId="0" fontId="31" fillId="0" borderId="17" xfId="0" applyFont="1" applyFill="1" applyBorder="1" applyAlignment="1">
      <alignment horizontal="left" vertical="top" wrapText="1"/>
    </xf>
    <xf numFmtId="0" fontId="31" fillId="0" borderId="18" xfId="0" applyFont="1" applyFill="1" applyBorder="1" applyAlignment="1">
      <alignment horizontal="left" vertical="top" wrapText="1"/>
    </xf>
    <xf numFmtId="0" fontId="29" fillId="0" borderId="6" xfId="0" applyFont="1" applyBorder="1" applyAlignment="1">
      <alignment horizontal="center" vertical="top" wrapText="1"/>
    </xf>
    <xf numFmtId="0" fontId="31" fillId="0" borderId="2" xfId="0" applyFont="1" applyFill="1" applyBorder="1" applyAlignment="1">
      <alignment horizontal="left" vertical="top" wrapText="1"/>
    </xf>
    <xf numFmtId="0" fontId="31" fillId="0" borderId="6" xfId="0" applyFont="1" applyFill="1" applyBorder="1" applyAlignment="1">
      <alignment horizontal="left" vertical="top" wrapText="1"/>
    </xf>
    <xf numFmtId="0" fontId="31" fillId="0" borderId="7" xfId="0" applyFont="1" applyFill="1" applyBorder="1" applyAlignment="1">
      <alignment horizontal="left" vertical="top" wrapText="1"/>
    </xf>
    <xf numFmtId="0" fontId="45" fillId="0" borderId="2" xfId="0" applyFont="1" applyFill="1" applyBorder="1" applyAlignment="1">
      <alignment horizontal="center" vertical="top" wrapText="1"/>
    </xf>
    <xf numFmtId="0" fontId="45" fillId="0" borderId="7" xfId="0" applyFont="1" applyFill="1" applyBorder="1" applyAlignment="1">
      <alignment horizontal="center" vertical="top" wrapText="1"/>
    </xf>
    <xf numFmtId="0" fontId="31" fillId="0" borderId="2" xfId="0" applyNumberFormat="1" applyFont="1" applyBorder="1" applyAlignment="1">
      <alignment horizontal="center" vertical="top" wrapText="1"/>
    </xf>
    <xf numFmtId="0" fontId="31" fillId="0" borderId="6" xfId="0" applyNumberFormat="1" applyFont="1" applyBorder="1" applyAlignment="1">
      <alignment horizontal="center" vertical="top" wrapText="1"/>
    </xf>
    <xf numFmtId="0" fontId="31" fillId="0" borderId="7" xfId="0" applyNumberFormat="1" applyFont="1" applyBorder="1" applyAlignment="1">
      <alignment horizontal="center" vertical="top" wrapText="1"/>
    </xf>
    <xf numFmtId="4" fontId="32" fillId="0" borderId="2" xfId="0" applyNumberFormat="1" applyFont="1" applyFill="1" applyBorder="1" applyAlignment="1">
      <alignment horizontal="center" vertical="center" wrapText="1"/>
    </xf>
    <xf numFmtId="4" fontId="32" fillId="0" borderId="6" xfId="0" applyNumberFormat="1" applyFont="1" applyFill="1" applyBorder="1" applyAlignment="1">
      <alignment horizontal="center" vertical="center" wrapText="1"/>
    </xf>
    <xf numFmtId="4" fontId="32" fillId="0" borderId="7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4" fontId="55" fillId="12" borderId="2" xfId="0" applyNumberFormat="1" applyFont="1" applyFill="1" applyBorder="1" applyAlignment="1">
      <alignment horizontal="center" vertical="center" wrapText="1"/>
    </xf>
    <xf numFmtId="4" fontId="55" fillId="12" borderId="6" xfId="0" applyNumberFormat="1" applyFont="1" applyFill="1" applyBorder="1" applyAlignment="1">
      <alignment horizontal="center" vertical="center" wrapText="1"/>
    </xf>
    <xf numFmtId="4" fontId="55" fillId="12" borderId="7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4" fontId="13" fillId="0" borderId="6" xfId="0" applyNumberFormat="1" applyFont="1" applyFill="1" applyBorder="1" applyAlignment="1">
      <alignment horizontal="center" vertical="center" wrapText="1"/>
    </xf>
    <xf numFmtId="4" fontId="13" fillId="0" borderId="7" xfId="0" applyNumberFormat="1" applyFont="1" applyFill="1" applyBorder="1" applyAlignment="1">
      <alignment horizontal="center" vertical="center" wrapText="1"/>
    </xf>
    <xf numFmtId="49" fontId="55" fillId="12" borderId="2" xfId="0" applyNumberFormat="1" applyFont="1" applyFill="1" applyBorder="1" applyAlignment="1">
      <alignment horizontal="center" vertical="center" wrapText="1"/>
    </xf>
    <xf numFmtId="49" fontId="55" fillId="12" borderId="6" xfId="0" applyNumberFormat="1" applyFont="1" applyFill="1" applyBorder="1" applyAlignment="1">
      <alignment horizontal="center" vertical="center" wrapText="1"/>
    </xf>
    <xf numFmtId="49" fontId="55" fillId="12" borderId="7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justify" vertical="center" wrapText="1"/>
    </xf>
    <xf numFmtId="0" fontId="31" fillId="0" borderId="6" xfId="0" applyFont="1" applyFill="1" applyBorder="1" applyAlignment="1">
      <alignment horizontal="justify" vertical="center" wrapText="1"/>
    </xf>
    <xf numFmtId="0" fontId="31" fillId="0" borderId="7" xfId="0" applyFont="1" applyFill="1" applyBorder="1" applyAlignment="1">
      <alignment horizontal="justify" vertical="center" wrapText="1"/>
    </xf>
    <xf numFmtId="14" fontId="55" fillId="0" borderId="2" xfId="0" applyNumberFormat="1" applyFont="1" applyFill="1" applyBorder="1" applyAlignment="1">
      <alignment horizontal="center" vertical="center" wrapText="1"/>
    </xf>
    <xf numFmtId="14" fontId="55" fillId="0" borderId="6" xfId="0" applyNumberFormat="1" applyFont="1" applyFill="1" applyBorder="1" applyAlignment="1">
      <alignment horizontal="center" vertical="center" wrapText="1"/>
    </xf>
    <xf numFmtId="14" fontId="55" fillId="0" borderId="7" xfId="0" applyNumberFormat="1" applyFont="1" applyFill="1" applyBorder="1" applyAlignment="1">
      <alignment horizontal="center" vertical="center" wrapText="1"/>
    </xf>
    <xf numFmtId="0" fontId="55" fillId="0" borderId="2" xfId="0" applyNumberFormat="1" applyFont="1" applyFill="1" applyBorder="1" applyAlignment="1">
      <alignment horizontal="center" vertical="center" wrapText="1"/>
    </xf>
    <xf numFmtId="0" fontId="55" fillId="0" borderId="6" xfId="0" applyNumberFormat="1" applyFont="1" applyFill="1" applyBorder="1" applyAlignment="1">
      <alignment horizontal="center" vertical="center" wrapText="1"/>
    </xf>
    <xf numFmtId="0" fontId="55" fillId="0" borderId="7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2"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FF99FF"/>
      <color rgb="FFB9FFFF"/>
      <color rgb="FFFFCCFF"/>
      <color rgb="FFCCFFCC"/>
      <color rgb="FFD1FFFF"/>
      <color rgb="FF8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3"/>
  <sheetViews>
    <sheetView workbookViewId="0">
      <selection activeCell="D4" sqref="D4"/>
    </sheetView>
  </sheetViews>
  <sheetFormatPr defaultColWidth="9.109375" defaultRowHeight="13.8"/>
  <cols>
    <col min="1" max="1" width="3.44140625" style="2" customWidth="1"/>
    <col min="2" max="2" width="4.6640625" style="2" customWidth="1"/>
    <col min="3" max="9" width="9.109375" style="2"/>
    <col min="10" max="10" width="12.6640625" style="2" customWidth="1"/>
    <col min="11" max="16384" width="9.109375" style="2"/>
  </cols>
  <sheetData>
    <row r="1" spans="1:14" ht="15.75" customHeight="1">
      <c r="A1" s="1"/>
      <c r="B1" s="1"/>
      <c r="C1" s="1"/>
      <c r="D1" s="1"/>
      <c r="E1" s="1"/>
      <c r="G1" s="269" t="s">
        <v>175</v>
      </c>
      <c r="H1" s="270"/>
      <c r="I1" s="270"/>
      <c r="J1" s="270"/>
    </row>
    <row r="2" spans="1:14" ht="15.75" customHeight="1">
      <c r="A2" s="1"/>
      <c r="B2" s="1"/>
      <c r="C2" s="1"/>
      <c r="D2" s="1"/>
      <c r="E2" s="1"/>
      <c r="G2" s="264" t="s">
        <v>328</v>
      </c>
      <c r="H2" s="271"/>
      <c r="I2" s="271"/>
      <c r="J2" s="271"/>
    </row>
    <row r="3" spans="1:14" ht="15.75" customHeight="1">
      <c r="A3" s="1"/>
      <c r="B3" s="1"/>
      <c r="C3" s="1"/>
      <c r="D3" s="1"/>
      <c r="E3" s="1"/>
      <c r="G3" s="264" t="s">
        <v>327</v>
      </c>
      <c r="H3" s="262"/>
      <c r="I3" s="262"/>
      <c r="J3" s="262"/>
    </row>
    <row r="4" spans="1:14" ht="15.75" customHeight="1">
      <c r="A4" s="1"/>
      <c r="B4" s="1"/>
      <c r="C4" s="1"/>
      <c r="D4" s="1"/>
      <c r="E4" s="1"/>
      <c r="G4" s="2" t="s">
        <v>329</v>
      </c>
    </row>
    <row r="5" spans="1:14" ht="15.6">
      <c r="A5" s="1"/>
      <c r="B5" s="1"/>
      <c r="C5" s="1"/>
      <c r="D5" s="1"/>
      <c r="E5" s="1"/>
      <c r="G5" s="269" t="s">
        <v>33</v>
      </c>
      <c r="H5" s="269"/>
      <c r="I5" s="269"/>
      <c r="J5" s="269"/>
    </row>
    <row r="6" spans="1:14">
      <c r="A6" s="1"/>
      <c r="B6" s="1"/>
      <c r="C6" s="1"/>
      <c r="D6" s="1"/>
      <c r="E6" s="1"/>
      <c r="F6" s="1"/>
      <c r="I6" s="1"/>
      <c r="J6" s="3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K8" s="1"/>
      <c r="L8" s="1"/>
      <c r="M8" s="1"/>
      <c r="N8" s="1"/>
    </row>
    <row r="9" spans="1:14" ht="15.6">
      <c r="K9" s="4"/>
      <c r="L9" s="4"/>
      <c r="M9" s="1"/>
      <c r="N9" s="1"/>
    </row>
    <row r="10" spans="1:14">
      <c r="K10" s="1"/>
      <c r="L10" s="1"/>
      <c r="M10" s="1"/>
      <c r="N10" s="1"/>
    </row>
    <row r="11" spans="1:14" ht="18.75" customHeight="1">
      <c r="K11" s="1"/>
      <c r="L11" s="1"/>
      <c r="M11" s="1"/>
      <c r="N11" s="1"/>
    </row>
    <row r="12" spans="1:14" ht="18.75" customHeight="1">
      <c r="K12" s="1"/>
      <c r="L12" s="1"/>
      <c r="M12" s="1"/>
      <c r="N12" s="1"/>
    </row>
    <row r="13" spans="1:14">
      <c r="K13" s="1"/>
      <c r="L13" s="1"/>
      <c r="M13" s="1"/>
      <c r="N13" s="1"/>
    </row>
    <row r="14" spans="1:14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ht="22.5" customHeight="1">
      <c r="A15" s="265" t="s">
        <v>24</v>
      </c>
      <c r="B15" s="265"/>
      <c r="C15" s="265"/>
      <c r="D15" s="265"/>
      <c r="E15" s="265"/>
      <c r="F15" s="265"/>
      <c r="G15" s="265"/>
      <c r="H15" s="265"/>
      <c r="I15" s="265"/>
      <c r="J15" s="265"/>
      <c r="K15" s="1"/>
      <c r="L15" s="1"/>
      <c r="M15" s="1"/>
      <c r="N15" s="1"/>
    </row>
    <row r="16" spans="1:14" ht="20.100000000000001" customHeight="1">
      <c r="A16" s="266" t="s">
        <v>330</v>
      </c>
      <c r="B16" s="266"/>
      <c r="C16" s="266"/>
      <c r="D16" s="266"/>
      <c r="E16" s="266"/>
      <c r="F16" s="266"/>
      <c r="G16" s="266"/>
      <c r="H16" s="266"/>
      <c r="I16" s="266"/>
      <c r="J16" s="266"/>
      <c r="K16" s="1"/>
      <c r="L16" s="1"/>
      <c r="M16" s="1"/>
      <c r="N16" s="1"/>
    </row>
    <row r="17" spans="1:14" ht="20.100000000000001" customHeight="1">
      <c r="A17" s="267" t="s">
        <v>23</v>
      </c>
      <c r="B17" s="267"/>
      <c r="C17" s="267"/>
      <c r="D17" s="267"/>
      <c r="E17" s="267"/>
      <c r="F17" s="267"/>
      <c r="G17" s="267"/>
      <c r="H17" s="267"/>
      <c r="I17" s="267"/>
      <c r="J17" s="267"/>
      <c r="K17" s="1"/>
      <c r="L17" s="1"/>
      <c r="M17" s="1"/>
      <c r="N17" s="1"/>
    </row>
    <row r="18" spans="1:14" ht="36.9" customHeight="1">
      <c r="A18" s="268" t="s">
        <v>331</v>
      </c>
      <c r="B18" s="268"/>
      <c r="C18" s="268"/>
      <c r="D18" s="268"/>
      <c r="E18" s="268"/>
      <c r="F18" s="268"/>
      <c r="G18" s="268"/>
      <c r="H18" s="268"/>
      <c r="I18" s="268"/>
      <c r="J18" s="268"/>
      <c r="K18" s="1"/>
      <c r="L18" s="1"/>
      <c r="M18" s="1"/>
      <c r="N18" s="1"/>
    </row>
    <row r="19" spans="1:14" ht="20.100000000000001" customHeight="1">
      <c r="A19" s="260" t="s">
        <v>25</v>
      </c>
      <c r="B19" s="260"/>
      <c r="C19" s="260"/>
      <c r="D19" s="260"/>
      <c r="E19" s="260"/>
      <c r="F19" s="260"/>
      <c r="G19" s="260"/>
      <c r="H19" s="260"/>
      <c r="I19" s="260"/>
      <c r="J19" s="260"/>
      <c r="K19" s="1"/>
      <c r="L19" s="1"/>
      <c r="M19" s="1"/>
      <c r="N19" s="1"/>
    </row>
    <row r="20" spans="1:14" ht="15" customHeight="1">
      <c r="K20" s="1"/>
      <c r="L20" s="1"/>
      <c r="M20" s="1"/>
      <c r="N20" s="1"/>
    </row>
    <row r="21" spans="1:14">
      <c r="A21" s="1"/>
      <c r="J21" s="1"/>
      <c r="K21" s="1"/>
      <c r="L21" s="1"/>
      <c r="M21" s="1"/>
      <c r="N21" s="1"/>
    </row>
    <row r="22" spans="1:14">
      <c r="A22" s="1"/>
      <c r="J22" s="1"/>
      <c r="K22" s="1"/>
      <c r="L22" s="1"/>
      <c r="M22" s="1"/>
      <c r="N22" s="1"/>
    </row>
    <row r="23" spans="1:14" ht="20.100000000000001" customHeight="1">
      <c r="A23" s="1"/>
      <c r="F23" s="261" t="s">
        <v>195</v>
      </c>
      <c r="G23" s="262"/>
      <c r="H23" s="262"/>
      <c r="I23" s="262"/>
      <c r="J23" s="262"/>
      <c r="K23" s="1"/>
      <c r="L23" s="1"/>
      <c r="M23" s="1"/>
      <c r="N23" s="1"/>
    </row>
    <row r="24" spans="1:14" ht="20.100000000000001" customHeight="1">
      <c r="A24" s="1"/>
      <c r="F24" s="261" t="s">
        <v>313</v>
      </c>
      <c r="G24" s="262"/>
      <c r="H24" s="262"/>
      <c r="I24" s="262"/>
      <c r="J24" s="262"/>
      <c r="K24" s="1"/>
      <c r="L24" s="1"/>
      <c r="M24" s="1"/>
      <c r="N24" s="1"/>
    </row>
    <row r="25" spans="1:14" ht="20.100000000000001" customHeight="1">
      <c r="A25" s="1"/>
      <c r="F25" s="261" t="s">
        <v>198</v>
      </c>
      <c r="G25" s="262"/>
      <c r="H25" s="262"/>
      <c r="I25" s="262"/>
      <c r="J25" s="262"/>
      <c r="K25" s="1"/>
      <c r="L25" s="1"/>
      <c r="M25" s="1"/>
      <c r="N25" s="1"/>
    </row>
    <row r="26" spans="1:14" s="5" customFormat="1" ht="20.100000000000001" customHeight="1">
      <c r="F26" s="263" t="s">
        <v>197</v>
      </c>
      <c r="G26" s="262"/>
      <c r="H26" s="262"/>
      <c r="I26" s="262"/>
      <c r="J26" s="262"/>
    </row>
    <row r="27" spans="1:14" s="5" customFormat="1" ht="20.100000000000001" customHeight="1">
      <c r="F27" s="261" t="s">
        <v>314</v>
      </c>
      <c r="G27" s="262"/>
      <c r="H27" s="262"/>
      <c r="I27" s="262"/>
      <c r="J27" s="262"/>
    </row>
    <row r="28" spans="1:14" s="5" customFormat="1" ht="20.100000000000001" customHeight="1">
      <c r="F28" s="264"/>
      <c r="G28" s="262"/>
      <c r="H28" s="262"/>
      <c r="I28" s="262"/>
      <c r="J28" s="262"/>
    </row>
    <row r="29" spans="1:1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>
      <c r="L30" s="1"/>
      <c r="M30" s="1"/>
      <c r="N30" s="1"/>
    </row>
    <row r="41" spans="5:8" ht="15.6">
      <c r="E41" s="259"/>
      <c r="F41" s="259"/>
      <c r="G41" s="259"/>
      <c r="H41" s="259"/>
    </row>
    <row r="42" spans="5:8" ht="15.6">
      <c r="E42" s="5"/>
      <c r="F42" s="259" t="s">
        <v>332</v>
      </c>
      <c r="G42" s="259"/>
      <c r="H42" s="5"/>
    </row>
    <row r="43" spans="5:8" ht="15.6">
      <c r="E43" s="5"/>
      <c r="F43" s="259"/>
      <c r="G43" s="259"/>
      <c r="H43" s="5"/>
    </row>
  </sheetData>
  <mergeCells count="18">
    <mergeCell ref="A15:J15"/>
    <mergeCell ref="A16:J16"/>
    <mergeCell ref="A17:J17"/>
    <mergeCell ref="A18:J18"/>
    <mergeCell ref="G1:J1"/>
    <mergeCell ref="G2:J2"/>
    <mergeCell ref="G5:J5"/>
    <mergeCell ref="G3:J3"/>
    <mergeCell ref="F43:G43"/>
    <mergeCell ref="E41:H41"/>
    <mergeCell ref="F42:G42"/>
    <mergeCell ref="A19:J19"/>
    <mergeCell ref="F23:J23"/>
    <mergeCell ref="F24:J24"/>
    <mergeCell ref="F25:J25"/>
    <mergeCell ref="F26:J26"/>
    <mergeCell ref="F27:J27"/>
    <mergeCell ref="F28:J28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137"/>
  <sheetViews>
    <sheetView tabSelected="1" view="pageBreakPreview" topLeftCell="A5" zoomScale="70" zoomScaleNormal="60" zoomScaleSheetLayoutView="70" workbookViewId="0">
      <pane xSplit="6" ySplit="5" topLeftCell="U10" activePane="bottomRight" state="frozen"/>
      <selection activeCell="A5" sqref="A5"/>
      <selection pane="topRight" activeCell="G5" sqref="G5"/>
      <selection pane="bottomLeft" activeCell="A10" sqref="A10"/>
      <selection pane="bottomRight" activeCell="E10" sqref="E10:F16"/>
    </sheetView>
  </sheetViews>
  <sheetFormatPr defaultColWidth="9.109375" defaultRowHeight="23.4"/>
  <cols>
    <col min="1" max="1" width="12.109375" style="148" customWidth="1"/>
    <col min="2" max="2" width="30.6640625" style="37" customWidth="1"/>
    <col min="3" max="3" width="24.6640625" style="40" customWidth="1"/>
    <col min="4" max="4" width="18.33203125" style="37" customWidth="1"/>
    <col min="5" max="5" width="14.88671875" style="184" customWidth="1"/>
    <col min="6" max="6" width="17.5546875" style="37" customWidth="1"/>
    <col min="7" max="7" width="11" style="37" customWidth="1"/>
    <col min="8" max="8" width="11.6640625" style="244" customWidth="1"/>
    <col min="9" max="9" width="12.88671875" style="37" customWidth="1"/>
    <col min="10" max="10" width="10.6640625" style="37" customWidth="1"/>
    <col min="11" max="11" width="13.88671875" style="244" customWidth="1"/>
    <col min="12" max="12" width="12.88671875" style="90" customWidth="1"/>
    <col min="13" max="13" width="11.33203125" style="37" customWidth="1"/>
    <col min="14" max="14" width="14.6640625" style="244" customWidth="1"/>
    <col min="15" max="15" width="12.88671875" style="90" customWidth="1"/>
    <col min="16" max="16" width="12.6640625" style="37" customWidth="1"/>
    <col min="17" max="17" width="12.6640625" style="244" customWidth="1"/>
    <col min="18" max="18" width="12.88671875" style="37" customWidth="1"/>
    <col min="19" max="19" width="10.33203125" style="37" customWidth="1"/>
    <col min="20" max="20" width="10" style="244" customWidth="1"/>
    <col min="21" max="21" width="9.6640625" style="37" customWidth="1"/>
    <col min="22" max="22" width="12.6640625" style="37" customWidth="1"/>
    <col min="23" max="23" width="13.5546875" style="244" customWidth="1"/>
    <col min="24" max="24" width="12.88671875" style="37" customWidth="1"/>
    <col min="25" max="25" width="10.33203125" style="37" customWidth="1"/>
    <col min="26" max="26" width="12.88671875" style="244" customWidth="1"/>
    <col min="27" max="27" width="12.88671875" style="37" customWidth="1"/>
    <col min="28" max="28" width="10.33203125" style="37" customWidth="1"/>
    <col min="29" max="29" width="12.88671875" style="244" customWidth="1"/>
    <col min="30" max="30" width="12.88671875" style="37" customWidth="1"/>
    <col min="31" max="31" width="10.6640625" style="37" customWidth="1"/>
    <col min="32" max="32" width="12.88671875" style="244" customWidth="1"/>
    <col min="33" max="33" width="12.88671875" style="37" customWidth="1"/>
    <col min="34" max="34" width="10.44140625" style="37" customWidth="1"/>
    <col min="35" max="35" width="13.33203125" style="244" customWidth="1"/>
    <col min="36" max="36" width="12.88671875" style="37" customWidth="1"/>
    <col min="37" max="37" width="11.44140625" style="37" customWidth="1"/>
    <col min="38" max="38" width="12.5546875" style="244" customWidth="1"/>
    <col min="39" max="39" width="12.88671875" style="37" customWidth="1"/>
    <col min="40" max="40" width="11" style="37" customWidth="1"/>
    <col min="41" max="41" width="13.109375" style="244" customWidth="1"/>
    <col min="42" max="42" width="12.88671875" style="37" bestFit="1" customWidth="1"/>
    <col min="43" max="43" width="11.109375" style="37" customWidth="1"/>
    <col min="44" max="44" width="24.109375" style="37" customWidth="1"/>
    <col min="45" max="45" width="13.5546875" style="37" customWidth="1"/>
    <col min="46" max="16384" width="9.109375" style="37"/>
  </cols>
  <sheetData>
    <row r="1" spans="1:46" customFormat="1" ht="24" hidden="1" customHeight="1">
      <c r="A1" s="437" t="s">
        <v>202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  <c r="AF1" s="438"/>
      <c r="AG1" s="438"/>
      <c r="AH1" s="438"/>
      <c r="AI1" s="438"/>
      <c r="AJ1" s="438"/>
      <c r="AK1" s="438"/>
      <c r="AL1" s="438"/>
      <c r="AM1" s="438"/>
      <c r="AN1" s="438"/>
      <c r="AO1" s="438"/>
      <c r="AP1" s="438"/>
      <c r="AQ1" s="438"/>
      <c r="AR1" s="438"/>
      <c r="AS1" s="37"/>
      <c r="AT1" s="37"/>
    </row>
    <row r="2" spans="1:46" customFormat="1" ht="27.75" hidden="1" customHeight="1">
      <c r="A2" s="440" t="s">
        <v>145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37"/>
      <c r="AT2" s="37"/>
    </row>
    <row r="3" spans="1:46" customFormat="1" ht="24.75" hidden="1" customHeight="1">
      <c r="A3" s="424" t="s">
        <v>380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37"/>
      <c r="AT3" s="37"/>
    </row>
    <row r="4" spans="1:46" customFormat="1" ht="46.5" hidden="1" customHeight="1">
      <c r="A4" s="425" t="s">
        <v>196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5"/>
      <c r="AC4" s="425"/>
      <c r="AD4" s="425"/>
      <c r="AE4" s="425"/>
      <c r="AF4" s="425"/>
      <c r="AG4" s="425"/>
      <c r="AH4" s="425"/>
      <c r="AI4" s="425"/>
      <c r="AJ4" s="425"/>
      <c r="AK4" s="425"/>
      <c r="AL4" s="425"/>
      <c r="AM4" s="425"/>
      <c r="AN4" s="425"/>
      <c r="AO4" s="425"/>
      <c r="AP4" s="425"/>
      <c r="AQ4" s="425"/>
      <c r="AR4" s="425"/>
      <c r="AS4" s="37"/>
      <c r="AT4" s="37"/>
    </row>
    <row r="5" spans="1:46" ht="24" customHeight="1">
      <c r="A5" s="426"/>
      <c r="B5" s="426"/>
      <c r="C5" s="426"/>
      <c r="D5" s="426"/>
      <c r="E5" s="427"/>
      <c r="F5" s="426"/>
      <c r="G5" s="426"/>
      <c r="H5" s="428"/>
      <c r="I5" s="426"/>
      <c r="J5" s="426"/>
      <c r="K5" s="428"/>
      <c r="L5" s="426"/>
      <c r="M5" s="426"/>
      <c r="N5" s="428"/>
      <c r="O5" s="426"/>
      <c r="P5" s="426"/>
      <c r="Q5" s="428"/>
      <c r="R5" s="426"/>
      <c r="S5" s="426"/>
      <c r="T5" s="428"/>
      <c r="U5" s="426"/>
      <c r="V5" s="426"/>
      <c r="W5" s="428"/>
      <c r="X5" s="426"/>
      <c r="Y5" s="426"/>
      <c r="Z5" s="428"/>
      <c r="AA5" s="426"/>
      <c r="AB5" s="426"/>
      <c r="AC5" s="428"/>
      <c r="AD5" s="426"/>
      <c r="AE5" s="426"/>
      <c r="AF5" s="428"/>
      <c r="AG5" s="426"/>
      <c r="AH5" s="426"/>
      <c r="AI5" s="428"/>
      <c r="AJ5" s="426"/>
      <c r="AK5" s="426"/>
      <c r="AL5" s="428"/>
      <c r="AM5" s="426"/>
      <c r="AN5" s="426"/>
      <c r="AO5" s="428"/>
      <c r="AP5" s="426"/>
      <c r="AQ5" s="426"/>
      <c r="AR5" s="426"/>
    </row>
    <row r="6" spans="1:46" ht="31.5" customHeight="1">
      <c r="A6" s="366" t="s">
        <v>0</v>
      </c>
      <c r="B6" s="350" t="s">
        <v>151</v>
      </c>
      <c r="C6" s="350" t="s">
        <v>152</v>
      </c>
      <c r="D6" s="350" t="s">
        <v>147</v>
      </c>
      <c r="E6" s="353" t="s">
        <v>149</v>
      </c>
      <c r="F6" s="354"/>
      <c r="G6" s="355"/>
      <c r="H6" s="363" t="s">
        <v>146</v>
      </c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5"/>
    </row>
    <row r="7" spans="1:46" ht="30" customHeight="1">
      <c r="A7" s="367"/>
      <c r="B7" s="351"/>
      <c r="C7" s="351"/>
      <c r="D7" s="351"/>
      <c r="E7" s="356"/>
      <c r="F7" s="357"/>
      <c r="G7" s="358"/>
      <c r="H7" s="344" t="s">
        <v>1</v>
      </c>
      <c r="I7" s="345"/>
      <c r="J7" s="346"/>
      <c r="K7" s="344" t="s">
        <v>2</v>
      </c>
      <c r="L7" s="345"/>
      <c r="M7" s="346"/>
      <c r="N7" s="344" t="s">
        <v>3</v>
      </c>
      <c r="O7" s="345"/>
      <c r="P7" s="346"/>
      <c r="Q7" s="344" t="s">
        <v>4</v>
      </c>
      <c r="R7" s="345"/>
      <c r="S7" s="346"/>
      <c r="T7" s="344" t="s">
        <v>5</v>
      </c>
      <c r="U7" s="345"/>
      <c r="V7" s="346"/>
      <c r="W7" s="347" t="s">
        <v>6</v>
      </c>
      <c r="X7" s="348"/>
      <c r="Y7" s="349"/>
      <c r="Z7" s="344" t="s">
        <v>7</v>
      </c>
      <c r="AA7" s="345"/>
      <c r="AB7" s="346"/>
      <c r="AC7" s="344" t="s">
        <v>8</v>
      </c>
      <c r="AD7" s="345"/>
      <c r="AE7" s="346"/>
      <c r="AF7" s="344" t="s">
        <v>9</v>
      </c>
      <c r="AG7" s="345"/>
      <c r="AH7" s="346"/>
      <c r="AI7" s="344" t="s">
        <v>10</v>
      </c>
      <c r="AJ7" s="345"/>
      <c r="AK7" s="346"/>
      <c r="AL7" s="344" t="s">
        <v>11</v>
      </c>
      <c r="AM7" s="345"/>
      <c r="AN7" s="346"/>
      <c r="AO7" s="344" t="s">
        <v>12</v>
      </c>
      <c r="AP7" s="345"/>
      <c r="AQ7" s="346"/>
      <c r="AR7" s="301" t="s">
        <v>150</v>
      </c>
    </row>
    <row r="8" spans="1:46" ht="84" customHeight="1">
      <c r="A8" s="368"/>
      <c r="B8" s="352"/>
      <c r="C8" s="352"/>
      <c r="D8" s="352"/>
      <c r="E8" s="250" t="s">
        <v>14</v>
      </c>
      <c r="F8" s="228" t="s">
        <v>148</v>
      </c>
      <c r="G8" s="227" t="s">
        <v>13</v>
      </c>
      <c r="H8" s="229" t="s">
        <v>14</v>
      </c>
      <c r="I8" s="31" t="s">
        <v>15</v>
      </c>
      <c r="J8" s="31" t="s">
        <v>13</v>
      </c>
      <c r="K8" s="229" t="s">
        <v>14</v>
      </c>
      <c r="L8" s="31" t="s">
        <v>15</v>
      </c>
      <c r="M8" s="31" t="s">
        <v>13</v>
      </c>
      <c r="N8" s="229" t="s">
        <v>14</v>
      </c>
      <c r="O8" s="31" t="s">
        <v>15</v>
      </c>
      <c r="P8" s="31" t="s">
        <v>13</v>
      </c>
      <c r="Q8" s="229" t="s">
        <v>14</v>
      </c>
      <c r="R8" s="31" t="s">
        <v>15</v>
      </c>
      <c r="S8" s="31" t="s">
        <v>13</v>
      </c>
      <c r="T8" s="229" t="s">
        <v>14</v>
      </c>
      <c r="U8" s="31" t="s">
        <v>15</v>
      </c>
      <c r="V8" s="31" t="s">
        <v>13</v>
      </c>
      <c r="W8" s="229" t="s">
        <v>14</v>
      </c>
      <c r="X8" s="31" t="s">
        <v>15</v>
      </c>
      <c r="Y8" s="31" t="s">
        <v>13</v>
      </c>
      <c r="Z8" s="229" t="s">
        <v>14</v>
      </c>
      <c r="AA8" s="31" t="s">
        <v>15</v>
      </c>
      <c r="AB8" s="31" t="s">
        <v>13</v>
      </c>
      <c r="AC8" s="229" t="s">
        <v>14</v>
      </c>
      <c r="AD8" s="31" t="s">
        <v>15</v>
      </c>
      <c r="AE8" s="31" t="s">
        <v>13</v>
      </c>
      <c r="AF8" s="229" t="s">
        <v>14</v>
      </c>
      <c r="AG8" s="31" t="s">
        <v>15</v>
      </c>
      <c r="AH8" s="31" t="s">
        <v>13</v>
      </c>
      <c r="AI8" s="229" t="s">
        <v>14</v>
      </c>
      <c r="AJ8" s="31" t="s">
        <v>15</v>
      </c>
      <c r="AK8" s="31" t="s">
        <v>13</v>
      </c>
      <c r="AL8" s="229" t="s">
        <v>14</v>
      </c>
      <c r="AM8" s="31" t="s">
        <v>15</v>
      </c>
      <c r="AN8" s="31" t="s">
        <v>13</v>
      </c>
      <c r="AO8" s="229" t="s">
        <v>14</v>
      </c>
      <c r="AP8" s="31" t="s">
        <v>15</v>
      </c>
      <c r="AQ8" s="31" t="s">
        <v>13</v>
      </c>
      <c r="AR8" s="301"/>
    </row>
    <row r="9" spans="1:46" s="149" customFormat="1" ht="26.25" customHeight="1">
      <c r="A9" s="147">
        <v>1</v>
      </c>
      <c r="B9" s="126">
        <v>2</v>
      </c>
      <c r="C9" s="126">
        <v>3</v>
      </c>
      <c r="D9" s="126">
        <v>4</v>
      </c>
      <c r="E9" s="251">
        <v>5</v>
      </c>
      <c r="F9" s="126">
        <v>6</v>
      </c>
      <c r="G9" s="126">
        <v>7</v>
      </c>
      <c r="H9" s="230">
        <v>8</v>
      </c>
      <c r="I9" s="126">
        <v>9</v>
      </c>
      <c r="J9" s="126">
        <v>10</v>
      </c>
      <c r="K9" s="230">
        <v>11</v>
      </c>
      <c r="L9" s="192">
        <v>12</v>
      </c>
      <c r="M9" s="126">
        <v>13</v>
      </c>
      <c r="N9" s="230">
        <v>14</v>
      </c>
      <c r="O9" s="192">
        <v>15</v>
      </c>
      <c r="P9" s="126">
        <v>16</v>
      </c>
      <c r="Q9" s="230">
        <v>17</v>
      </c>
      <c r="R9" s="126">
        <v>18</v>
      </c>
      <c r="S9" s="126">
        <v>19</v>
      </c>
      <c r="T9" s="230">
        <v>20</v>
      </c>
      <c r="U9" s="126">
        <v>21</v>
      </c>
      <c r="V9" s="126">
        <v>22</v>
      </c>
      <c r="W9" s="230">
        <v>23</v>
      </c>
      <c r="X9" s="126">
        <v>24</v>
      </c>
      <c r="Y9" s="126">
        <v>25</v>
      </c>
      <c r="Z9" s="230">
        <v>26</v>
      </c>
      <c r="AA9" s="126">
        <v>27</v>
      </c>
      <c r="AB9" s="126">
        <v>28</v>
      </c>
      <c r="AC9" s="230">
        <v>29</v>
      </c>
      <c r="AD9" s="126">
        <v>30</v>
      </c>
      <c r="AE9" s="126">
        <v>31</v>
      </c>
      <c r="AF9" s="230">
        <v>32</v>
      </c>
      <c r="AG9" s="126">
        <v>33</v>
      </c>
      <c r="AH9" s="126">
        <v>34</v>
      </c>
      <c r="AI9" s="230">
        <v>35</v>
      </c>
      <c r="AJ9" s="126">
        <v>36</v>
      </c>
      <c r="AK9" s="126">
        <v>37</v>
      </c>
      <c r="AL9" s="230">
        <v>38</v>
      </c>
      <c r="AM9" s="126">
        <v>39</v>
      </c>
      <c r="AN9" s="126">
        <v>40</v>
      </c>
      <c r="AO9" s="230">
        <v>41</v>
      </c>
      <c r="AP9" s="126">
        <v>42</v>
      </c>
      <c r="AQ9" s="126">
        <v>43</v>
      </c>
      <c r="AR9" s="126">
        <v>44</v>
      </c>
    </row>
    <row r="10" spans="1:46" s="208" customFormat="1" ht="28.5" customHeight="1">
      <c r="A10" s="359" t="s">
        <v>98</v>
      </c>
      <c r="B10" s="359"/>
      <c r="C10" s="359"/>
      <c r="D10" s="225" t="s">
        <v>157</v>
      </c>
      <c r="E10" s="204">
        <f>E11+E12+E13+E15+E16</f>
        <v>1602921.1259999997</v>
      </c>
      <c r="F10" s="204">
        <f>F11+F12+F13+F15+F16</f>
        <v>838161.45473999984</v>
      </c>
      <c r="G10" s="204">
        <f>(F10/E10)*100</f>
        <v>52.289625555786699</v>
      </c>
      <c r="H10" s="231">
        <f>H11+H12+H13+H15+H16</f>
        <v>37689.140000000007</v>
      </c>
      <c r="I10" s="204">
        <f>I11+I12+I13+I15+I16</f>
        <v>37689.140000000007</v>
      </c>
      <c r="J10" s="204">
        <f>(I10/H10)*100</f>
        <v>100</v>
      </c>
      <c r="K10" s="231">
        <f>K11+K12+K13+K15+K16</f>
        <v>146114.11000000002</v>
      </c>
      <c r="L10" s="210">
        <f>L11+L12+L13+L15+L16</f>
        <v>146114.12273999999</v>
      </c>
      <c r="M10" s="204">
        <f>(L10/K10)*100</f>
        <v>100.00000871921266</v>
      </c>
      <c r="N10" s="231">
        <f>N11+N12+N13+N15+N16</f>
        <v>127240.16199999998</v>
      </c>
      <c r="O10" s="210">
        <f>O11+O12+O13+O15+O16</f>
        <v>126951.42199999998</v>
      </c>
      <c r="P10" s="204">
        <f>(O10/N10)*100</f>
        <v>99.773074793790343</v>
      </c>
      <c r="Q10" s="231">
        <f>Q11+Q12+Q13+Q15+Q16</f>
        <v>139044</v>
      </c>
      <c r="R10" s="204">
        <f>R11+R12+R13+R15+R16</f>
        <v>139044</v>
      </c>
      <c r="S10" s="204">
        <f>(R10/Q10)*100</f>
        <v>100</v>
      </c>
      <c r="T10" s="231">
        <f>T11+T12+T13+T15+T16</f>
        <v>155947.21999999997</v>
      </c>
      <c r="U10" s="204">
        <f>U11+U12+U13+U15+U16</f>
        <v>155947.21999999997</v>
      </c>
      <c r="V10" s="204">
        <f>(U10/T10)*100</f>
        <v>100</v>
      </c>
      <c r="W10" s="231">
        <f>W11+W12+W13+W15+W16</f>
        <v>233509.11000000002</v>
      </c>
      <c r="X10" s="204">
        <f>X11+X12+X13+X15+X16</f>
        <v>232415.55000000002</v>
      </c>
      <c r="Y10" s="204">
        <f>(X10/W10)*100</f>
        <v>99.531684224225771</v>
      </c>
      <c r="Z10" s="231">
        <f>Z11+Z12+Z13+Z15+Z16</f>
        <v>129215.01000000001</v>
      </c>
      <c r="AA10" s="204">
        <f>AA11+AA12+AA13+AA15+AA16</f>
        <v>0</v>
      </c>
      <c r="AB10" s="204">
        <f>(AA10/Z10)*100</f>
        <v>0</v>
      </c>
      <c r="AC10" s="231">
        <f>AC11+AC12+AC13+AC15+AC16</f>
        <v>70093.123999999996</v>
      </c>
      <c r="AD10" s="204">
        <f>AD11+AD12+AD13+AD15+AD16</f>
        <v>0</v>
      </c>
      <c r="AE10" s="204">
        <f>(AD10/AC10)*100</f>
        <v>0</v>
      </c>
      <c r="AF10" s="231">
        <f>AF11+AF12+AF13+AF15+AF16</f>
        <v>96603.31</v>
      </c>
      <c r="AG10" s="204">
        <f>AG11+AG12+AG13+AG15+AG16</f>
        <v>0</v>
      </c>
      <c r="AH10" s="204">
        <f>(AG10/AF10)*100</f>
        <v>0</v>
      </c>
      <c r="AI10" s="231">
        <f>AI11+AI12+AI13+AI15+AI16</f>
        <v>120699.98</v>
      </c>
      <c r="AJ10" s="204">
        <f>AJ11+AJ12+AJ13+AJ15+AJ16</f>
        <v>0</v>
      </c>
      <c r="AK10" s="204">
        <f>(AJ10/AI10)*100</f>
        <v>0</v>
      </c>
      <c r="AL10" s="231">
        <f>AL11+AL12+AL13+AL15+AL16</f>
        <v>112095.61</v>
      </c>
      <c r="AM10" s="204">
        <f>AM11+AM12+AM13+AM15+AM16</f>
        <v>0</v>
      </c>
      <c r="AN10" s="204">
        <f>(AM10/AL10)*100</f>
        <v>0</v>
      </c>
      <c r="AO10" s="231">
        <f>AO11+AO12+AO13+AO15+AO16</f>
        <v>234670.35000000003</v>
      </c>
      <c r="AP10" s="204">
        <f>AP11+AP12+AP13+AP15+AP16</f>
        <v>0</v>
      </c>
      <c r="AQ10" s="204">
        <f>(AP10/AO10)*100</f>
        <v>0</v>
      </c>
      <c r="AR10" s="216"/>
    </row>
    <row r="11" spans="1:46" customFormat="1" ht="30">
      <c r="A11" s="359"/>
      <c r="B11" s="359"/>
      <c r="C11" s="359"/>
      <c r="D11" s="32" t="s">
        <v>17</v>
      </c>
      <c r="E11" s="256">
        <f>H11+K11+N11+Q11+T11+W11+Z11+AC11+AF11+AI11+AL11+AO11</f>
        <v>308.39999999999998</v>
      </c>
      <c r="F11" s="50">
        <f>I11+L11+O11+R11+U11+X11+AA11+AD11+AG11+AJ11+AM11+AP11</f>
        <v>0</v>
      </c>
      <c r="G11" s="51">
        <f t="shared" ref="G11:G16" si="0">(F11/E11)*100</f>
        <v>0</v>
      </c>
      <c r="H11" s="231">
        <f t="shared" ref="H11:I16" si="1">H666+H704+H812+H990+H1091</f>
        <v>0</v>
      </c>
      <c r="I11" s="51">
        <f t="shared" si="1"/>
        <v>0</v>
      </c>
      <c r="J11" s="51" t="e">
        <f>(I11/H11)*100</f>
        <v>#DIV/0!</v>
      </c>
      <c r="K11" s="231">
        <f t="shared" ref="K11:L16" si="2">K666+K704+K812+K990+K1091</f>
        <v>0</v>
      </c>
      <c r="L11" s="151">
        <f t="shared" si="2"/>
        <v>0</v>
      </c>
      <c r="M11" s="51" t="e">
        <f t="shared" ref="M11:M16" si="3">(L11/K11)*100</f>
        <v>#DIV/0!</v>
      </c>
      <c r="N11" s="231">
        <f t="shared" ref="N11:O16" si="4">N666+N704+N812+N990+N1091</f>
        <v>0</v>
      </c>
      <c r="O11" s="151">
        <f t="shared" si="4"/>
        <v>0</v>
      </c>
      <c r="P11" s="51" t="e">
        <f t="shared" ref="P11:P16" si="5">(O11/N11)*100</f>
        <v>#DIV/0!</v>
      </c>
      <c r="Q11" s="231">
        <f t="shared" ref="Q11:R16" si="6">Q666+Q704+Q812+Q990+Q1091</f>
        <v>0</v>
      </c>
      <c r="R11" s="51">
        <f t="shared" si="6"/>
        <v>0</v>
      </c>
      <c r="S11" s="51" t="e">
        <f t="shared" ref="S11:S16" si="7">(R11/Q11)*100</f>
        <v>#DIV/0!</v>
      </c>
      <c r="T11" s="231">
        <f t="shared" ref="T11:U16" si="8">T666+T704+T812+T990+T1091</f>
        <v>0</v>
      </c>
      <c r="U11" s="51">
        <f t="shared" si="8"/>
        <v>0</v>
      </c>
      <c r="V11" s="51" t="e">
        <f t="shared" ref="V11:V16" si="9">(U11/T11)*100</f>
        <v>#DIV/0!</v>
      </c>
      <c r="W11" s="231">
        <f t="shared" ref="W11:X16" si="10">W666+W704+W812+W990+W1091</f>
        <v>0</v>
      </c>
      <c r="X11" s="51">
        <f t="shared" si="10"/>
        <v>0</v>
      </c>
      <c r="Y11" s="51" t="e">
        <f t="shared" ref="Y11:Y16" si="11">(X11/W11)*100</f>
        <v>#DIV/0!</v>
      </c>
      <c r="Z11" s="231">
        <f t="shared" ref="Z11:AA16" si="12">Z666+Z704+Z812+Z990+Z1091</f>
        <v>0</v>
      </c>
      <c r="AA11" s="51">
        <f t="shared" si="12"/>
        <v>0</v>
      </c>
      <c r="AB11" s="51" t="e">
        <f t="shared" ref="AB11:AB16" si="13">(AA11/Z11)*100</f>
        <v>#DIV/0!</v>
      </c>
      <c r="AC11" s="231">
        <f t="shared" ref="AC11:AD16" si="14">AC666+AC704+AC812+AC990+AC1091</f>
        <v>0</v>
      </c>
      <c r="AD11" s="51">
        <f t="shared" si="14"/>
        <v>0</v>
      </c>
      <c r="AE11" s="51" t="e">
        <f t="shared" ref="AE11:AE16" si="15">(AD11/AC11)*100</f>
        <v>#DIV/0!</v>
      </c>
      <c r="AF11" s="231">
        <f t="shared" ref="AF11:AG16" si="16">AF666+AF704+AF812+AF990+AF1091</f>
        <v>0</v>
      </c>
      <c r="AG11" s="51">
        <f t="shared" si="16"/>
        <v>0</v>
      </c>
      <c r="AH11" s="51" t="e">
        <f t="shared" ref="AH11:AH16" si="17">(AG11/AF11)*100</f>
        <v>#DIV/0!</v>
      </c>
      <c r="AI11" s="231">
        <f t="shared" ref="AI11:AJ16" si="18">AI666+AI704+AI812+AI990+AI1091</f>
        <v>0</v>
      </c>
      <c r="AJ11" s="51">
        <f t="shared" si="18"/>
        <v>0</v>
      </c>
      <c r="AK11" s="51" t="e">
        <f t="shared" ref="AK11:AK16" si="19">(AJ11/AI11)*100</f>
        <v>#DIV/0!</v>
      </c>
      <c r="AL11" s="231">
        <f t="shared" ref="AL11:AM16" si="20">AL666+AL704+AL812+AL990+AL1091</f>
        <v>0</v>
      </c>
      <c r="AM11" s="51">
        <f t="shared" si="20"/>
        <v>0</v>
      </c>
      <c r="AN11" s="51" t="e">
        <f t="shared" ref="AN11:AN16" si="21">(AM11/AL11)*100</f>
        <v>#DIV/0!</v>
      </c>
      <c r="AO11" s="231">
        <f t="shared" ref="AO11:AP16" si="22">AO666+AO704+AO812+AO990+AO1091</f>
        <v>308.39999999999998</v>
      </c>
      <c r="AP11" s="51">
        <f t="shared" si="22"/>
        <v>0</v>
      </c>
      <c r="AQ11" s="51">
        <f t="shared" ref="AQ11:AQ16" si="23">(AP11/AO11)*100</f>
        <v>0</v>
      </c>
      <c r="AR11" s="12"/>
      <c r="AS11" s="37"/>
      <c r="AT11" s="37"/>
    </row>
    <row r="12" spans="1:46" customFormat="1" ht="50.25" customHeight="1">
      <c r="A12" s="359"/>
      <c r="B12" s="359"/>
      <c r="C12" s="359"/>
      <c r="D12" s="32" t="s">
        <v>18</v>
      </c>
      <c r="E12" s="256">
        <f>H12+K12+N12+Q12+T12+W12+Z12+AC12+AF12+AI12+AL12+AO12</f>
        <v>1161674.5999999999</v>
      </c>
      <c r="F12" s="86">
        <f>I12+L12+O12+R12+U12+X12+AA12+AD12+AG12+AJ12+AM12+AP12</f>
        <v>620527.55999999994</v>
      </c>
      <c r="G12" s="51">
        <f t="shared" si="0"/>
        <v>53.416641803134887</v>
      </c>
      <c r="H12" s="231">
        <f t="shared" si="1"/>
        <v>19839.330000000002</v>
      </c>
      <c r="I12" s="51">
        <f t="shared" si="1"/>
        <v>19839.330000000002</v>
      </c>
      <c r="J12" s="51">
        <f>IFERROR((I12/H12)*100,0)</f>
        <v>100</v>
      </c>
      <c r="K12" s="231">
        <f t="shared" si="2"/>
        <v>99389.58</v>
      </c>
      <c r="L12" s="151">
        <f t="shared" si="2"/>
        <v>99389.58</v>
      </c>
      <c r="M12" s="51">
        <f t="shared" si="3"/>
        <v>100</v>
      </c>
      <c r="N12" s="231">
        <f t="shared" si="4"/>
        <v>89309.919999999984</v>
      </c>
      <c r="O12" s="151">
        <f t="shared" si="4"/>
        <v>89059.919999999984</v>
      </c>
      <c r="P12" s="51">
        <f t="shared" si="5"/>
        <v>99.720075888546305</v>
      </c>
      <c r="Q12" s="231">
        <f t="shared" si="6"/>
        <v>95349.330000000016</v>
      </c>
      <c r="R12" s="51">
        <f t="shared" si="6"/>
        <v>95349.330000000016</v>
      </c>
      <c r="S12" s="51">
        <f t="shared" si="7"/>
        <v>100</v>
      </c>
      <c r="T12" s="231">
        <f t="shared" si="8"/>
        <v>122539.31999999998</v>
      </c>
      <c r="U12" s="51">
        <f t="shared" si="8"/>
        <v>122539.31999999998</v>
      </c>
      <c r="V12" s="51">
        <f t="shared" si="9"/>
        <v>100</v>
      </c>
      <c r="W12" s="231">
        <f t="shared" si="10"/>
        <v>194600.08</v>
      </c>
      <c r="X12" s="51">
        <f t="shared" si="10"/>
        <v>194350.07999999999</v>
      </c>
      <c r="Y12" s="51">
        <f t="shared" si="11"/>
        <v>99.871531399164894</v>
      </c>
      <c r="Z12" s="231">
        <f t="shared" si="12"/>
        <v>93224.91</v>
      </c>
      <c r="AA12" s="51">
        <f t="shared" si="12"/>
        <v>0</v>
      </c>
      <c r="AB12" s="51">
        <f t="shared" si="13"/>
        <v>0</v>
      </c>
      <c r="AC12" s="231">
        <f t="shared" si="14"/>
        <v>44146</v>
      </c>
      <c r="AD12" s="51">
        <f t="shared" si="14"/>
        <v>0</v>
      </c>
      <c r="AE12" s="51">
        <f t="shared" si="15"/>
        <v>0</v>
      </c>
      <c r="AF12" s="231">
        <f t="shared" si="16"/>
        <v>59133.82</v>
      </c>
      <c r="AG12" s="51">
        <f t="shared" si="16"/>
        <v>0</v>
      </c>
      <c r="AH12" s="51">
        <f t="shared" si="17"/>
        <v>0</v>
      </c>
      <c r="AI12" s="231">
        <f t="shared" si="18"/>
        <v>84418</v>
      </c>
      <c r="AJ12" s="51">
        <f t="shared" si="18"/>
        <v>0</v>
      </c>
      <c r="AK12" s="51">
        <f t="shared" si="19"/>
        <v>0</v>
      </c>
      <c r="AL12" s="231">
        <f t="shared" si="20"/>
        <v>83500.63</v>
      </c>
      <c r="AM12" s="51">
        <f t="shared" si="20"/>
        <v>0</v>
      </c>
      <c r="AN12" s="51">
        <f t="shared" si="21"/>
        <v>0</v>
      </c>
      <c r="AO12" s="231">
        <f t="shared" si="22"/>
        <v>176223.68000000002</v>
      </c>
      <c r="AP12" s="51">
        <f t="shared" si="22"/>
        <v>0</v>
      </c>
      <c r="AQ12" s="51">
        <f t="shared" si="23"/>
        <v>0</v>
      </c>
      <c r="AR12" s="12"/>
      <c r="AS12" s="37"/>
      <c r="AT12" s="37"/>
    </row>
    <row r="13" spans="1:46" customFormat="1" ht="29.25" customHeight="1">
      <c r="A13" s="359"/>
      <c r="B13" s="359"/>
      <c r="C13" s="359"/>
      <c r="D13" s="32" t="s">
        <v>26</v>
      </c>
      <c r="E13" s="258">
        <f>H13+K13+N13+Q13+T13+W13+Z13+AC13+AF13+AI13+AL13+AO13</f>
        <v>377296.78200000001</v>
      </c>
      <c r="F13" s="86">
        <f t="shared" ref="F13:F15" si="24">I13+L13+O13+R13+U13+X13+AA13+AD13+AG13+AJ13+AM13+AP13</f>
        <v>193022.41704999999</v>
      </c>
      <c r="G13" s="51">
        <f t="shared" si="0"/>
        <v>51.159306481972585</v>
      </c>
      <c r="H13" s="231">
        <f t="shared" si="1"/>
        <v>16064.350000000002</v>
      </c>
      <c r="I13" s="51">
        <f t="shared" si="1"/>
        <v>16064.350000000002</v>
      </c>
      <c r="J13" s="51">
        <f t="shared" ref="J13:J16" si="25">(I13/H13)*100</f>
        <v>100</v>
      </c>
      <c r="K13" s="231">
        <f t="shared" si="2"/>
        <v>41976.679999999993</v>
      </c>
      <c r="L13" s="151">
        <f t="shared" si="2"/>
        <v>41976.685049999993</v>
      </c>
      <c r="M13" s="51">
        <f t="shared" si="3"/>
        <v>100.00001203048932</v>
      </c>
      <c r="N13" s="231">
        <f t="shared" si="4"/>
        <v>32616.042000000001</v>
      </c>
      <c r="O13" s="151">
        <f t="shared" si="4"/>
        <v>32594.802</v>
      </c>
      <c r="P13" s="51">
        <f t="shared" si="5"/>
        <v>99.934878671053951</v>
      </c>
      <c r="Q13" s="231">
        <f t="shared" si="6"/>
        <v>39006.78</v>
      </c>
      <c r="R13" s="51">
        <f t="shared" si="6"/>
        <v>39006.78</v>
      </c>
      <c r="S13" s="51">
        <f t="shared" si="7"/>
        <v>100</v>
      </c>
      <c r="T13" s="231">
        <f t="shared" si="8"/>
        <v>28967.56</v>
      </c>
      <c r="U13" s="51">
        <f t="shared" si="8"/>
        <v>28967.56</v>
      </c>
      <c r="V13" s="51">
        <f t="shared" si="9"/>
        <v>100</v>
      </c>
      <c r="W13" s="231">
        <f t="shared" si="10"/>
        <v>35255.800000000003</v>
      </c>
      <c r="X13" s="51">
        <f t="shared" si="10"/>
        <v>34412.240000000005</v>
      </c>
      <c r="Y13" s="51">
        <f t="shared" si="11"/>
        <v>97.60731567571861</v>
      </c>
      <c r="Z13" s="231">
        <f t="shared" si="12"/>
        <v>30244.55</v>
      </c>
      <c r="AA13" s="51">
        <f t="shared" si="12"/>
        <v>0</v>
      </c>
      <c r="AB13" s="51">
        <f t="shared" si="13"/>
        <v>0</v>
      </c>
      <c r="AC13" s="231">
        <f t="shared" si="14"/>
        <v>23282.289999999997</v>
      </c>
      <c r="AD13" s="51">
        <f t="shared" si="14"/>
        <v>0</v>
      </c>
      <c r="AE13" s="51">
        <f t="shared" si="15"/>
        <v>0</v>
      </c>
      <c r="AF13" s="231">
        <f t="shared" si="16"/>
        <v>33253.9</v>
      </c>
      <c r="AG13" s="51">
        <f t="shared" si="16"/>
        <v>0</v>
      </c>
      <c r="AH13" s="51">
        <f t="shared" si="17"/>
        <v>0</v>
      </c>
      <c r="AI13" s="231">
        <f t="shared" si="18"/>
        <v>31427.759999999998</v>
      </c>
      <c r="AJ13" s="51">
        <f t="shared" si="18"/>
        <v>0</v>
      </c>
      <c r="AK13" s="51">
        <f t="shared" si="19"/>
        <v>0</v>
      </c>
      <c r="AL13" s="231">
        <f t="shared" si="20"/>
        <v>23951.37</v>
      </c>
      <c r="AM13" s="51">
        <f t="shared" si="20"/>
        <v>0</v>
      </c>
      <c r="AN13" s="51">
        <f t="shared" si="21"/>
        <v>0</v>
      </c>
      <c r="AO13" s="231">
        <f t="shared" si="22"/>
        <v>41249.700000000004</v>
      </c>
      <c r="AP13" s="51">
        <f t="shared" si="22"/>
        <v>0</v>
      </c>
      <c r="AQ13" s="51">
        <f t="shared" si="23"/>
        <v>0</v>
      </c>
      <c r="AR13" s="12"/>
      <c r="AS13" s="37"/>
      <c r="AT13" s="37"/>
    </row>
    <row r="14" spans="1:46" customFormat="1" ht="84" customHeight="1">
      <c r="A14" s="359"/>
      <c r="B14" s="359"/>
      <c r="C14" s="359"/>
      <c r="D14" s="32" t="s">
        <v>154</v>
      </c>
      <c r="E14" s="256">
        <f t="shared" ref="E14:E15" si="26">H14+K14+N14+Q14+T14+W14+Z14+AC14+AF14+AI14+AL14+AO14</f>
        <v>0</v>
      </c>
      <c r="F14" s="50">
        <f t="shared" si="24"/>
        <v>0</v>
      </c>
      <c r="G14" s="51" t="e">
        <f t="shared" si="0"/>
        <v>#DIV/0!</v>
      </c>
      <c r="H14" s="231">
        <f t="shared" si="1"/>
        <v>0</v>
      </c>
      <c r="I14" s="51">
        <f t="shared" si="1"/>
        <v>0</v>
      </c>
      <c r="J14" s="51" t="e">
        <f>(I14/H14)*100</f>
        <v>#DIV/0!</v>
      </c>
      <c r="K14" s="231">
        <f t="shared" si="2"/>
        <v>0</v>
      </c>
      <c r="L14" s="151">
        <f t="shared" si="2"/>
        <v>0</v>
      </c>
      <c r="M14" s="51" t="e">
        <f t="shared" si="3"/>
        <v>#DIV/0!</v>
      </c>
      <c r="N14" s="231">
        <f t="shared" si="4"/>
        <v>0</v>
      </c>
      <c r="O14" s="151">
        <f t="shared" si="4"/>
        <v>0</v>
      </c>
      <c r="P14" s="51" t="e">
        <f t="shared" si="5"/>
        <v>#DIV/0!</v>
      </c>
      <c r="Q14" s="231">
        <f t="shared" si="6"/>
        <v>0</v>
      </c>
      <c r="R14" s="51">
        <f t="shared" si="6"/>
        <v>0</v>
      </c>
      <c r="S14" s="51" t="e">
        <f t="shared" si="7"/>
        <v>#DIV/0!</v>
      </c>
      <c r="T14" s="231">
        <f t="shared" si="8"/>
        <v>0</v>
      </c>
      <c r="U14" s="51">
        <f t="shared" si="8"/>
        <v>0</v>
      </c>
      <c r="V14" s="51" t="e">
        <f t="shared" si="9"/>
        <v>#DIV/0!</v>
      </c>
      <c r="W14" s="231">
        <f t="shared" si="10"/>
        <v>0</v>
      </c>
      <c r="X14" s="51">
        <f t="shared" si="10"/>
        <v>0</v>
      </c>
      <c r="Y14" s="51" t="e">
        <f t="shared" si="11"/>
        <v>#DIV/0!</v>
      </c>
      <c r="Z14" s="231">
        <f t="shared" si="12"/>
        <v>0</v>
      </c>
      <c r="AA14" s="51">
        <f t="shared" si="12"/>
        <v>0</v>
      </c>
      <c r="AB14" s="51" t="e">
        <f t="shared" si="13"/>
        <v>#DIV/0!</v>
      </c>
      <c r="AC14" s="231">
        <f t="shared" si="14"/>
        <v>0</v>
      </c>
      <c r="AD14" s="51">
        <f t="shared" si="14"/>
        <v>0</v>
      </c>
      <c r="AE14" s="51" t="e">
        <f t="shared" si="15"/>
        <v>#DIV/0!</v>
      </c>
      <c r="AF14" s="231">
        <f t="shared" si="16"/>
        <v>0</v>
      </c>
      <c r="AG14" s="51">
        <f t="shared" si="16"/>
        <v>0</v>
      </c>
      <c r="AH14" s="51" t="e">
        <f t="shared" si="17"/>
        <v>#DIV/0!</v>
      </c>
      <c r="AI14" s="231">
        <f t="shared" si="18"/>
        <v>0</v>
      </c>
      <c r="AJ14" s="51">
        <f t="shared" si="18"/>
        <v>0</v>
      </c>
      <c r="AK14" s="51" t="e">
        <f t="shared" si="19"/>
        <v>#DIV/0!</v>
      </c>
      <c r="AL14" s="231">
        <f t="shared" si="20"/>
        <v>0</v>
      </c>
      <c r="AM14" s="51">
        <f t="shared" si="20"/>
        <v>0</v>
      </c>
      <c r="AN14" s="51" t="e">
        <f t="shared" si="21"/>
        <v>#DIV/0!</v>
      </c>
      <c r="AO14" s="231">
        <f t="shared" si="22"/>
        <v>0</v>
      </c>
      <c r="AP14" s="51">
        <f t="shared" si="22"/>
        <v>0</v>
      </c>
      <c r="AQ14" s="51" t="e">
        <f t="shared" si="23"/>
        <v>#DIV/0!</v>
      </c>
      <c r="AR14" s="12"/>
      <c r="AS14" s="37"/>
      <c r="AT14" s="37"/>
    </row>
    <row r="15" spans="1:46" customFormat="1" ht="30.75" customHeight="1">
      <c r="A15" s="359"/>
      <c r="B15" s="359"/>
      <c r="C15" s="359"/>
      <c r="D15" s="32" t="s">
        <v>37</v>
      </c>
      <c r="E15" s="256">
        <f t="shared" si="26"/>
        <v>12</v>
      </c>
      <c r="F15" s="50">
        <f t="shared" si="24"/>
        <v>12</v>
      </c>
      <c r="G15" s="51">
        <f t="shared" si="0"/>
        <v>100</v>
      </c>
      <c r="H15" s="231">
        <f t="shared" si="1"/>
        <v>0</v>
      </c>
      <c r="I15" s="51">
        <f t="shared" si="1"/>
        <v>0</v>
      </c>
      <c r="J15" s="51" t="e">
        <f t="shared" si="25"/>
        <v>#DIV/0!</v>
      </c>
      <c r="K15" s="231">
        <f t="shared" si="2"/>
        <v>0</v>
      </c>
      <c r="L15" s="151">
        <f t="shared" si="2"/>
        <v>0</v>
      </c>
      <c r="M15" s="51" t="e">
        <f t="shared" si="3"/>
        <v>#DIV/0!</v>
      </c>
      <c r="N15" s="231">
        <f t="shared" si="4"/>
        <v>0</v>
      </c>
      <c r="O15" s="151">
        <f t="shared" si="4"/>
        <v>0</v>
      </c>
      <c r="P15" s="51" t="e">
        <f t="shared" si="5"/>
        <v>#DIV/0!</v>
      </c>
      <c r="Q15" s="231">
        <f t="shared" si="6"/>
        <v>0</v>
      </c>
      <c r="R15" s="51">
        <f t="shared" si="6"/>
        <v>0</v>
      </c>
      <c r="S15" s="51" t="e">
        <f t="shared" si="7"/>
        <v>#DIV/0!</v>
      </c>
      <c r="T15" s="231">
        <f t="shared" si="8"/>
        <v>0</v>
      </c>
      <c r="U15" s="51">
        <f t="shared" si="8"/>
        <v>0</v>
      </c>
      <c r="V15" s="51" t="e">
        <f t="shared" si="9"/>
        <v>#DIV/0!</v>
      </c>
      <c r="W15" s="231">
        <f t="shared" si="10"/>
        <v>12</v>
      </c>
      <c r="X15" s="51">
        <f t="shared" si="10"/>
        <v>12</v>
      </c>
      <c r="Y15" s="51">
        <f t="shared" si="11"/>
        <v>100</v>
      </c>
      <c r="Z15" s="231">
        <f t="shared" si="12"/>
        <v>0</v>
      </c>
      <c r="AA15" s="51">
        <f t="shared" si="12"/>
        <v>0</v>
      </c>
      <c r="AB15" s="51" t="e">
        <f t="shared" si="13"/>
        <v>#DIV/0!</v>
      </c>
      <c r="AC15" s="231">
        <f t="shared" si="14"/>
        <v>0</v>
      </c>
      <c r="AD15" s="51">
        <f t="shared" si="14"/>
        <v>0</v>
      </c>
      <c r="AE15" s="51" t="e">
        <f t="shared" si="15"/>
        <v>#DIV/0!</v>
      </c>
      <c r="AF15" s="231">
        <f t="shared" si="16"/>
        <v>0</v>
      </c>
      <c r="AG15" s="51">
        <f t="shared" si="16"/>
        <v>0</v>
      </c>
      <c r="AH15" s="51" t="e">
        <f t="shared" si="17"/>
        <v>#DIV/0!</v>
      </c>
      <c r="AI15" s="231">
        <f t="shared" si="18"/>
        <v>0</v>
      </c>
      <c r="AJ15" s="51">
        <f t="shared" si="18"/>
        <v>0</v>
      </c>
      <c r="AK15" s="51" t="e">
        <f t="shared" si="19"/>
        <v>#DIV/0!</v>
      </c>
      <c r="AL15" s="231">
        <f t="shared" si="20"/>
        <v>0</v>
      </c>
      <c r="AM15" s="51">
        <f t="shared" si="20"/>
        <v>0</v>
      </c>
      <c r="AN15" s="51" t="e">
        <f t="shared" si="21"/>
        <v>#DIV/0!</v>
      </c>
      <c r="AO15" s="231">
        <f t="shared" si="22"/>
        <v>0</v>
      </c>
      <c r="AP15" s="51">
        <f t="shared" si="22"/>
        <v>0</v>
      </c>
      <c r="AQ15" s="51" t="e">
        <f t="shared" si="23"/>
        <v>#DIV/0!</v>
      </c>
      <c r="AR15" s="12"/>
      <c r="AS15" s="37"/>
      <c r="AT15" s="37"/>
    </row>
    <row r="16" spans="1:46" customFormat="1" ht="30">
      <c r="A16" s="359"/>
      <c r="B16" s="359"/>
      <c r="C16" s="359"/>
      <c r="D16" s="32" t="s">
        <v>158</v>
      </c>
      <c r="E16" s="173">
        <f>H16+K16+N16+Q16+T16+W16+Z16+AC16+AF16+AI16+AL16+AO16</f>
        <v>63629.344000000005</v>
      </c>
      <c r="F16" s="86">
        <f>I16+L16+O16+R16+U16+X16+AA16+AD16+AG16+AJ16+AM16+AP16</f>
        <v>24599.47769</v>
      </c>
      <c r="G16" s="51">
        <f t="shared" si="0"/>
        <v>38.660586678372795</v>
      </c>
      <c r="H16" s="231">
        <f t="shared" si="1"/>
        <v>1785.46</v>
      </c>
      <c r="I16" s="51">
        <f t="shared" si="1"/>
        <v>1785.46</v>
      </c>
      <c r="J16" s="51">
        <f t="shared" si="25"/>
        <v>100</v>
      </c>
      <c r="K16" s="231">
        <f t="shared" si="2"/>
        <v>4747.8500000000004</v>
      </c>
      <c r="L16" s="151">
        <f t="shared" si="2"/>
        <v>4747.8576899999998</v>
      </c>
      <c r="M16" s="51">
        <f t="shared" si="3"/>
        <v>100.00016196804869</v>
      </c>
      <c r="N16" s="231">
        <f t="shared" si="4"/>
        <v>5314.2</v>
      </c>
      <c r="O16" s="151">
        <f t="shared" si="4"/>
        <v>5296.7</v>
      </c>
      <c r="P16" s="51">
        <f t="shared" si="5"/>
        <v>99.670693613337846</v>
      </c>
      <c r="Q16" s="231">
        <f t="shared" si="6"/>
        <v>4687.8899999999994</v>
      </c>
      <c r="R16" s="51">
        <f t="shared" si="6"/>
        <v>4687.8899999999994</v>
      </c>
      <c r="S16" s="51">
        <f t="shared" si="7"/>
        <v>100</v>
      </c>
      <c r="T16" s="231">
        <f t="shared" si="8"/>
        <v>4440.34</v>
      </c>
      <c r="U16" s="51">
        <f t="shared" si="8"/>
        <v>4440.34</v>
      </c>
      <c r="V16" s="51">
        <f t="shared" si="9"/>
        <v>100</v>
      </c>
      <c r="W16" s="231">
        <f t="shared" si="10"/>
        <v>3641.23</v>
      </c>
      <c r="X16" s="51">
        <f t="shared" si="10"/>
        <v>3641.23</v>
      </c>
      <c r="Y16" s="51">
        <f t="shared" si="11"/>
        <v>100</v>
      </c>
      <c r="Z16" s="231">
        <f t="shared" si="12"/>
        <v>5745.55</v>
      </c>
      <c r="AA16" s="51">
        <f t="shared" si="12"/>
        <v>0</v>
      </c>
      <c r="AB16" s="51">
        <f t="shared" si="13"/>
        <v>0</v>
      </c>
      <c r="AC16" s="231">
        <f t="shared" si="14"/>
        <v>2664.8340000000003</v>
      </c>
      <c r="AD16" s="51">
        <f t="shared" si="14"/>
        <v>0</v>
      </c>
      <c r="AE16" s="51">
        <f t="shared" si="15"/>
        <v>0</v>
      </c>
      <c r="AF16" s="231">
        <f t="shared" si="16"/>
        <v>4215.59</v>
      </c>
      <c r="AG16" s="51">
        <f t="shared" si="16"/>
        <v>0</v>
      </c>
      <c r="AH16" s="51">
        <f t="shared" si="17"/>
        <v>0</v>
      </c>
      <c r="AI16" s="231">
        <f t="shared" si="18"/>
        <v>4854.2199999999993</v>
      </c>
      <c r="AJ16" s="51">
        <f t="shared" si="18"/>
        <v>0</v>
      </c>
      <c r="AK16" s="51">
        <f t="shared" si="19"/>
        <v>0</v>
      </c>
      <c r="AL16" s="231">
        <f t="shared" si="20"/>
        <v>4643.6100000000006</v>
      </c>
      <c r="AM16" s="51">
        <f t="shared" si="20"/>
        <v>0</v>
      </c>
      <c r="AN16" s="51">
        <f t="shared" si="21"/>
        <v>0</v>
      </c>
      <c r="AO16" s="231">
        <f t="shared" si="22"/>
        <v>16888.57</v>
      </c>
      <c r="AP16" s="51">
        <f t="shared" si="22"/>
        <v>0</v>
      </c>
      <c r="AQ16" s="51">
        <f t="shared" si="23"/>
        <v>0</v>
      </c>
      <c r="AR16" s="12"/>
      <c r="AS16" s="37"/>
      <c r="AT16" s="37"/>
    </row>
    <row r="17" spans="1:46" customFormat="1" ht="30" customHeight="1">
      <c r="A17" s="360" t="s">
        <v>35</v>
      </c>
      <c r="B17" s="361"/>
      <c r="C17" s="362"/>
      <c r="D17" s="33"/>
      <c r="E17" s="175"/>
      <c r="F17" s="25"/>
      <c r="G17" s="25"/>
      <c r="H17" s="232"/>
      <c r="I17" s="25"/>
      <c r="J17" s="25"/>
      <c r="K17" s="232"/>
      <c r="L17" s="152"/>
      <c r="M17" s="25"/>
      <c r="N17" s="232"/>
      <c r="O17" s="152"/>
      <c r="P17" s="22"/>
      <c r="Q17" s="232"/>
      <c r="R17" s="22"/>
      <c r="S17" s="22"/>
      <c r="T17" s="232"/>
      <c r="U17" s="22"/>
      <c r="V17" s="22"/>
      <c r="W17" s="232"/>
      <c r="X17" s="22"/>
      <c r="Y17" s="22"/>
      <c r="Z17" s="232"/>
      <c r="AA17" s="22"/>
      <c r="AB17" s="22"/>
      <c r="AC17" s="232"/>
      <c r="AD17" s="22"/>
      <c r="AE17" s="22"/>
      <c r="AF17" s="232"/>
      <c r="AG17" s="22"/>
      <c r="AH17" s="22"/>
      <c r="AI17" s="232"/>
      <c r="AJ17" s="22"/>
      <c r="AK17" s="22"/>
      <c r="AL17" s="232"/>
      <c r="AM17" s="22"/>
      <c r="AN17" s="22"/>
      <c r="AO17" s="232"/>
      <c r="AP17" s="22"/>
      <c r="AQ17" s="22"/>
      <c r="AR17" s="12"/>
      <c r="AS17" s="37"/>
      <c r="AT17" s="37"/>
    </row>
    <row r="18" spans="1:46" s="208" customFormat="1" ht="30" customHeight="1">
      <c r="A18" s="297" t="s">
        <v>155</v>
      </c>
      <c r="B18" s="297"/>
      <c r="C18" s="297"/>
      <c r="D18" s="217" t="s">
        <v>34</v>
      </c>
      <c r="E18" s="210">
        <f>E19+E20+E21+E23+E24</f>
        <v>0</v>
      </c>
      <c r="F18" s="206">
        <f>F19+F20+F21+F23+F24</f>
        <v>0</v>
      </c>
      <c r="G18" s="205" t="e">
        <f>(F18/E18)*100</f>
        <v>#DIV/0!</v>
      </c>
      <c r="H18" s="233">
        <f>H19+H20+H21+H23+H24</f>
        <v>0</v>
      </c>
      <c r="I18" s="206">
        <f>I19+I20+I21+I23+I24</f>
        <v>0</v>
      </c>
      <c r="J18" s="205" t="e">
        <f>(I18/H18)*100</f>
        <v>#DIV/0!</v>
      </c>
      <c r="K18" s="233">
        <f>K19+K20+K21+K23+K24</f>
        <v>0</v>
      </c>
      <c r="L18" s="206">
        <f>L19+L20+L21+L23+L24</f>
        <v>0</v>
      </c>
      <c r="M18" s="205" t="e">
        <f>(L18/K18)*100</f>
        <v>#DIV/0!</v>
      </c>
      <c r="N18" s="233">
        <f>N19+N20+N21+N23+N24</f>
        <v>0</v>
      </c>
      <c r="O18" s="206">
        <f>O19+O20+O21+O23+O24</f>
        <v>0</v>
      </c>
      <c r="P18" s="205" t="e">
        <f>(O18/N18)*100</f>
        <v>#DIV/0!</v>
      </c>
      <c r="Q18" s="233">
        <f>Q19+Q20+Q21+Q23+Q24</f>
        <v>0</v>
      </c>
      <c r="R18" s="206">
        <f>R19+R20+R21+R23+R24</f>
        <v>0</v>
      </c>
      <c r="S18" s="205" t="e">
        <f>(R18/Q18)*100</f>
        <v>#DIV/0!</v>
      </c>
      <c r="T18" s="233">
        <f>T19+T20+T21+T23+T24</f>
        <v>0</v>
      </c>
      <c r="U18" s="206">
        <f>U19+U20+U21+U23+U24</f>
        <v>0</v>
      </c>
      <c r="V18" s="205" t="e">
        <f>(U18/T18)*100</f>
        <v>#DIV/0!</v>
      </c>
      <c r="W18" s="233">
        <f>W19+W20+W21+W23+W24</f>
        <v>0</v>
      </c>
      <c r="X18" s="206">
        <f>X19+X20+X21+X23+X24</f>
        <v>0</v>
      </c>
      <c r="Y18" s="205" t="e">
        <f>(X18/W18)*100</f>
        <v>#DIV/0!</v>
      </c>
      <c r="Z18" s="233">
        <f>Z19+Z20+Z21+Z23+Z24</f>
        <v>0</v>
      </c>
      <c r="AA18" s="206">
        <f>AA19+AA20+AA21+AA23+AA24</f>
        <v>0</v>
      </c>
      <c r="AB18" s="205" t="e">
        <f>(AA18/Z18)*100</f>
        <v>#DIV/0!</v>
      </c>
      <c r="AC18" s="233">
        <f>AC19+AC20+AC21+AC23+AC24</f>
        <v>0</v>
      </c>
      <c r="AD18" s="206">
        <f>AD19+AD20+AD21+AD23+AD24</f>
        <v>0</v>
      </c>
      <c r="AE18" s="205" t="e">
        <f>(AD18/AC18)*100</f>
        <v>#DIV/0!</v>
      </c>
      <c r="AF18" s="233">
        <f>AF19+AF20+AF21+AF23+AF24</f>
        <v>0</v>
      </c>
      <c r="AG18" s="206">
        <f>AG19+AG20+AG21+AG23+AG24</f>
        <v>0</v>
      </c>
      <c r="AH18" s="205" t="e">
        <f>(AG18/AF18)*100</f>
        <v>#DIV/0!</v>
      </c>
      <c r="AI18" s="233">
        <f>AI19+AI20+AI21+AI23+AI24</f>
        <v>0</v>
      </c>
      <c r="AJ18" s="206">
        <f>AJ19+AJ20+AJ21+AJ23+AJ24</f>
        <v>0</v>
      </c>
      <c r="AK18" s="205" t="e">
        <f>(AJ18/AI18)*100</f>
        <v>#DIV/0!</v>
      </c>
      <c r="AL18" s="233">
        <f>AL19+AL20+AL21+AL23+AL24</f>
        <v>0</v>
      </c>
      <c r="AM18" s="206">
        <f>AM19+AM20+AM21+AM23+AM24</f>
        <v>0</v>
      </c>
      <c r="AN18" s="205" t="e">
        <f>(AM18/AL18)*100</f>
        <v>#DIV/0!</v>
      </c>
      <c r="AO18" s="233">
        <f>AO19+AO20+AO21+AO23+AO24</f>
        <v>0</v>
      </c>
      <c r="AP18" s="206">
        <f>AP19+AP20+AP21+AP23+AP24</f>
        <v>0</v>
      </c>
      <c r="AQ18" s="205" t="e">
        <f>(AP18/AO18)*100</f>
        <v>#DIV/0!</v>
      </c>
      <c r="AR18" s="216"/>
    </row>
    <row r="19" spans="1:46" customFormat="1" ht="30">
      <c r="A19" s="297"/>
      <c r="B19" s="297"/>
      <c r="C19" s="297"/>
      <c r="D19" s="96" t="s">
        <v>17</v>
      </c>
      <c r="E19" s="173">
        <f>H19+K19+N19+Q19+T19+W19+Z19+AC19+AF19+AI19+AL19+AO19</f>
        <v>0</v>
      </c>
      <c r="F19" s="85">
        <f>I19+L19+O19+R19+U19+X19+AA19+AD19+AG19+AJ19+AM19+AP19</f>
        <v>0</v>
      </c>
      <c r="G19" s="45" t="e">
        <f t="shared" ref="G19:G24" si="27">(F19/E19)*100</f>
        <v>#DIV/0!</v>
      </c>
      <c r="H19" s="234"/>
      <c r="I19" s="44"/>
      <c r="J19" s="45" t="e">
        <f>(I19/H19)*100</f>
        <v>#DIV/0!</v>
      </c>
      <c r="K19" s="234"/>
      <c r="L19" s="85"/>
      <c r="M19" s="45" t="e">
        <f t="shared" ref="M19:M24" si="28">(L19/K19)*100</f>
        <v>#DIV/0!</v>
      </c>
      <c r="N19" s="234"/>
      <c r="O19" s="43"/>
      <c r="P19" s="45" t="e">
        <f t="shared" ref="P19:P24" si="29">(O19/N19)*100</f>
        <v>#DIV/0!</v>
      </c>
      <c r="Q19" s="234"/>
      <c r="R19" s="44"/>
      <c r="S19" s="45" t="e">
        <f t="shared" ref="S19:S24" si="30">(R19/Q19)*100</f>
        <v>#DIV/0!</v>
      </c>
      <c r="T19" s="234"/>
      <c r="U19" s="44"/>
      <c r="V19" s="45" t="e">
        <f t="shared" ref="V19:V24" si="31">(U19/T19)*100</f>
        <v>#DIV/0!</v>
      </c>
      <c r="W19" s="234"/>
      <c r="X19" s="44"/>
      <c r="Y19" s="45" t="e">
        <f t="shared" ref="Y19:Y24" si="32">(X19/W19)*100</f>
        <v>#DIV/0!</v>
      </c>
      <c r="Z19" s="234"/>
      <c r="AA19" s="44"/>
      <c r="AB19" s="45" t="e">
        <f t="shared" ref="AB19:AB24" si="33">(AA19/Z19)*100</f>
        <v>#DIV/0!</v>
      </c>
      <c r="AC19" s="234"/>
      <c r="AD19" s="44"/>
      <c r="AE19" s="45" t="e">
        <f t="shared" ref="AE19:AE24" si="34">(AD19/AC19)*100</f>
        <v>#DIV/0!</v>
      </c>
      <c r="AF19" s="234"/>
      <c r="AG19" s="44"/>
      <c r="AH19" s="45" t="e">
        <f t="shared" ref="AH19:AH24" si="35">(AG19/AF19)*100</f>
        <v>#DIV/0!</v>
      </c>
      <c r="AI19" s="234"/>
      <c r="AJ19" s="44"/>
      <c r="AK19" s="45" t="e">
        <f t="shared" ref="AK19:AK24" si="36">(AJ19/AI19)*100</f>
        <v>#DIV/0!</v>
      </c>
      <c r="AL19" s="234"/>
      <c r="AM19" s="44"/>
      <c r="AN19" s="45" t="e">
        <f t="shared" ref="AN19:AN24" si="37">(AM19/AL19)*100</f>
        <v>#DIV/0!</v>
      </c>
      <c r="AO19" s="234"/>
      <c r="AP19" s="44"/>
      <c r="AQ19" s="45" t="e">
        <f t="shared" ref="AQ19:AQ24" si="38">(AP19/AO19)*100</f>
        <v>#DIV/0!</v>
      </c>
      <c r="AR19" s="12"/>
      <c r="AS19" s="37"/>
      <c r="AT19" s="37"/>
    </row>
    <row r="20" spans="1:46" customFormat="1" ht="47.25" customHeight="1">
      <c r="A20" s="297"/>
      <c r="B20" s="297"/>
      <c r="C20" s="297"/>
      <c r="D20" s="30" t="s">
        <v>18</v>
      </c>
      <c r="E20" s="174">
        <f t="shared" ref="E20:E24" si="39">H20+K20+N20+Q20+T20+W20+Z20+AC20+AF20+AI20+AL20+AO20</f>
        <v>0</v>
      </c>
      <c r="F20" s="44">
        <f t="shared" ref="F20:F24" si="40">I20+L20+O20+R20+U20+X20+AA20+AD20+AG20+AJ20+AM20+AP20</f>
        <v>0</v>
      </c>
      <c r="G20" s="45" t="e">
        <f t="shared" si="27"/>
        <v>#DIV/0!</v>
      </c>
      <c r="H20" s="234"/>
      <c r="I20" s="44"/>
      <c r="J20" s="45" t="e">
        <f t="shared" ref="J20:J24" si="41">(I20/H20)*100</f>
        <v>#DIV/0!</v>
      </c>
      <c r="K20" s="234"/>
      <c r="L20" s="85"/>
      <c r="M20" s="45" t="e">
        <f t="shared" si="28"/>
        <v>#DIV/0!</v>
      </c>
      <c r="N20" s="234"/>
      <c r="O20" s="43"/>
      <c r="P20" s="45" t="e">
        <f t="shared" si="29"/>
        <v>#DIV/0!</v>
      </c>
      <c r="Q20" s="234"/>
      <c r="R20" s="44"/>
      <c r="S20" s="45" t="e">
        <f t="shared" si="30"/>
        <v>#DIV/0!</v>
      </c>
      <c r="T20" s="234"/>
      <c r="U20" s="44"/>
      <c r="V20" s="45" t="e">
        <f t="shared" si="31"/>
        <v>#DIV/0!</v>
      </c>
      <c r="W20" s="234"/>
      <c r="X20" s="44"/>
      <c r="Y20" s="45" t="e">
        <f t="shared" si="32"/>
        <v>#DIV/0!</v>
      </c>
      <c r="Z20" s="234"/>
      <c r="AA20" s="44"/>
      <c r="AB20" s="45" t="e">
        <f t="shared" si="33"/>
        <v>#DIV/0!</v>
      </c>
      <c r="AC20" s="234"/>
      <c r="AD20" s="44"/>
      <c r="AE20" s="45" t="e">
        <f t="shared" si="34"/>
        <v>#DIV/0!</v>
      </c>
      <c r="AF20" s="234"/>
      <c r="AG20" s="44"/>
      <c r="AH20" s="45" t="e">
        <f t="shared" si="35"/>
        <v>#DIV/0!</v>
      </c>
      <c r="AI20" s="234"/>
      <c r="AJ20" s="44"/>
      <c r="AK20" s="45" t="e">
        <f t="shared" si="36"/>
        <v>#DIV/0!</v>
      </c>
      <c r="AL20" s="234"/>
      <c r="AM20" s="44"/>
      <c r="AN20" s="45" t="e">
        <f t="shared" si="37"/>
        <v>#DIV/0!</v>
      </c>
      <c r="AO20" s="234"/>
      <c r="AP20" s="44"/>
      <c r="AQ20" s="45" t="e">
        <f t="shared" si="38"/>
        <v>#DIV/0!</v>
      </c>
      <c r="AR20" s="12"/>
      <c r="AS20" s="37"/>
      <c r="AT20" s="37"/>
    </row>
    <row r="21" spans="1:46" customFormat="1" ht="35.25" customHeight="1">
      <c r="A21" s="297"/>
      <c r="B21" s="297"/>
      <c r="C21" s="297"/>
      <c r="D21" s="30" t="s">
        <v>26</v>
      </c>
      <c r="E21" s="174">
        <f t="shared" si="39"/>
        <v>0</v>
      </c>
      <c r="F21" s="44">
        <f t="shared" si="40"/>
        <v>0</v>
      </c>
      <c r="G21" s="45" t="e">
        <f t="shared" si="27"/>
        <v>#DIV/0!</v>
      </c>
      <c r="H21" s="234"/>
      <c r="I21" s="44"/>
      <c r="J21" s="45" t="e">
        <f t="shared" si="41"/>
        <v>#DIV/0!</v>
      </c>
      <c r="K21" s="234"/>
      <c r="L21" s="85"/>
      <c r="M21" s="45" t="e">
        <f t="shared" si="28"/>
        <v>#DIV/0!</v>
      </c>
      <c r="N21" s="234"/>
      <c r="O21" s="43"/>
      <c r="P21" s="45" t="e">
        <f t="shared" si="29"/>
        <v>#DIV/0!</v>
      </c>
      <c r="Q21" s="234"/>
      <c r="R21" s="44"/>
      <c r="S21" s="45" t="e">
        <f t="shared" si="30"/>
        <v>#DIV/0!</v>
      </c>
      <c r="T21" s="234"/>
      <c r="U21" s="44"/>
      <c r="V21" s="45" t="e">
        <f t="shared" si="31"/>
        <v>#DIV/0!</v>
      </c>
      <c r="W21" s="234"/>
      <c r="X21" s="44"/>
      <c r="Y21" s="45" t="e">
        <f t="shared" si="32"/>
        <v>#DIV/0!</v>
      </c>
      <c r="Z21" s="234"/>
      <c r="AA21" s="44"/>
      <c r="AB21" s="45" t="e">
        <f t="shared" si="33"/>
        <v>#DIV/0!</v>
      </c>
      <c r="AC21" s="234"/>
      <c r="AD21" s="44"/>
      <c r="AE21" s="45" t="e">
        <f t="shared" si="34"/>
        <v>#DIV/0!</v>
      </c>
      <c r="AF21" s="234"/>
      <c r="AG21" s="44"/>
      <c r="AH21" s="45" t="e">
        <f t="shared" si="35"/>
        <v>#DIV/0!</v>
      </c>
      <c r="AI21" s="234"/>
      <c r="AJ21" s="44"/>
      <c r="AK21" s="45" t="e">
        <f t="shared" si="36"/>
        <v>#DIV/0!</v>
      </c>
      <c r="AL21" s="234"/>
      <c r="AM21" s="44"/>
      <c r="AN21" s="45" t="e">
        <f t="shared" si="37"/>
        <v>#DIV/0!</v>
      </c>
      <c r="AO21" s="234"/>
      <c r="AP21" s="44"/>
      <c r="AQ21" s="45" t="e">
        <f t="shared" si="38"/>
        <v>#DIV/0!</v>
      </c>
      <c r="AR21" s="12"/>
      <c r="AS21" s="37"/>
      <c r="AT21" s="37"/>
    </row>
    <row r="22" spans="1:46" customFormat="1" ht="75.75" customHeight="1">
      <c r="A22" s="297"/>
      <c r="B22" s="297"/>
      <c r="C22" s="297"/>
      <c r="D22" s="32" t="s">
        <v>154</v>
      </c>
      <c r="E22" s="174">
        <f t="shared" si="39"/>
        <v>0</v>
      </c>
      <c r="F22" s="44">
        <f t="shared" si="40"/>
        <v>0</v>
      </c>
      <c r="G22" s="45" t="e">
        <f t="shared" si="27"/>
        <v>#DIV/0!</v>
      </c>
      <c r="H22" s="234"/>
      <c r="I22" s="44"/>
      <c r="J22" s="45" t="e">
        <f t="shared" si="41"/>
        <v>#DIV/0!</v>
      </c>
      <c r="K22" s="234"/>
      <c r="L22" s="85"/>
      <c r="M22" s="45" t="e">
        <f t="shared" si="28"/>
        <v>#DIV/0!</v>
      </c>
      <c r="N22" s="234"/>
      <c r="O22" s="43"/>
      <c r="P22" s="45" t="e">
        <f t="shared" si="29"/>
        <v>#DIV/0!</v>
      </c>
      <c r="Q22" s="234"/>
      <c r="R22" s="44"/>
      <c r="S22" s="45" t="e">
        <f t="shared" si="30"/>
        <v>#DIV/0!</v>
      </c>
      <c r="T22" s="234"/>
      <c r="U22" s="44"/>
      <c r="V22" s="45" t="e">
        <f t="shared" si="31"/>
        <v>#DIV/0!</v>
      </c>
      <c r="W22" s="234"/>
      <c r="X22" s="44"/>
      <c r="Y22" s="45" t="e">
        <f t="shared" si="32"/>
        <v>#DIV/0!</v>
      </c>
      <c r="Z22" s="234"/>
      <c r="AA22" s="44"/>
      <c r="AB22" s="45" t="e">
        <f t="shared" si="33"/>
        <v>#DIV/0!</v>
      </c>
      <c r="AC22" s="234"/>
      <c r="AD22" s="44"/>
      <c r="AE22" s="45" t="e">
        <f t="shared" si="34"/>
        <v>#DIV/0!</v>
      </c>
      <c r="AF22" s="234"/>
      <c r="AG22" s="44"/>
      <c r="AH22" s="45" t="e">
        <f t="shared" si="35"/>
        <v>#DIV/0!</v>
      </c>
      <c r="AI22" s="234"/>
      <c r="AJ22" s="44"/>
      <c r="AK22" s="45" t="e">
        <f t="shared" si="36"/>
        <v>#DIV/0!</v>
      </c>
      <c r="AL22" s="234"/>
      <c r="AM22" s="44"/>
      <c r="AN22" s="45" t="e">
        <f t="shared" si="37"/>
        <v>#DIV/0!</v>
      </c>
      <c r="AO22" s="234"/>
      <c r="AP22" s="44"/>
      <c r="AQ22" s="45" t="e">
        <f t="shared" si="38"/>
        <v>#DIV/0!</v>
      </c>
      <c r="AR22" s="12"/>
      <c r="AS22" s="37"/>
      <c r="AT22" s="37"/>
    </row>
    <row r="23" spans="1:46" customFormat="1" ht="35.25" customHeight="1">
      <c r="A23" s="297"/>
      <c r="B23" s="297"/>
      <c r="C23" s="297"/>
      <c r="D23" s="30" t="s">
        <v>37</v>
      </c>
      <c r="E23" s="174">
        <f t="shared" si="39"/>
        <v>0</v>
      </c>
      <c r="F23" s="44">
        <f t="shared" si="40"/>
        <v>0</v>
      </c>
      <c r="G23" s="45" t="e">
        <f t="shared" si="27"/>
        <v>#DIV/0!</v>
      </c>
      <c r="H23" s="234"/>
      <c r="I23" s="44"/>
      <c r="J23" s="45" t="e">
        <f t="shared" si="41"/>
        <v>#DIV/0!</v>
      </c>
      <c r="K23" s="234"/>
      <c r="L23" s="85"/>
      <c r="M23" s="45" t="e">
        <f t="shared" si="28"/>
        <v>#DIV/0!</v>
      </c>
      <c r="N23" s="234"/>
      <c r="O23" s="43"/>
      <c r="P23" s="45" t="e">
        <f t="shared" si="29"/>
        <v>#DIV/0!</v>
      </c>
      <c r="Q23" s="234"/>
      <c r="R23" s="44"/>
      <c r="S23" s="45" t="e">
        <f t="shared" si="30"/>
        <v>#DIV/0!</v>
      </c>
      <c r="T23" s="234"/>
      <c r="U23" s="44"/>
      <c r="V23" s="45" t="e">
        <f t="shared" si="31"/>
        <v>#DIV/0!</v>
      </c>
      <c r="W23" s="234"/>
      <c r="X23" s="44"/>
      <c r="Y23" s="45" t="e">
        <f t="shared" si="32"/>
        <v>#DIV/0!</v>
      </c>
      <c r="Z23" s="234"/>
      <c r="AA23" s="44"/>
      <c r="AB23" s="45" t="e">
        <f t="shared" si="33"/>
        <v>#DIV/0!</v>
      </c>
      <c r="AC23" s="234"/>
      <c r="AD23" s="44"/>
      <c r="AE23" s="45" t="e">
        <f t="shared" si="34"/>
        <v>#DIV/0!</v>
      </c>
      <c r="AF23" s="234"/>
      <c r="AG23" s="44"/>
      <c r="AH23" s="45" t="e">
        <f t="shared" si="35"/>
        <v>#DIV/0!</v>
      </c>
      <c r="AI23" s="234"/>
      <c r="AJ23" s="44"/>
      <c r="AK23" s="45" t="e">
        <f t="shared" si="36"/>
        <v>#DIV/0!</v>
      </c>
      <c r="AL23" s="234"/>
      <c r="AM23" s="44"/>
      <c r="AN23" s="45" t="e">
        <f t="shared" si="37"/>
        <v>#DIV/0!</v>
      </c>
      <c r="AO23" s="234"/>
      <c r="AP23" s="44"/>
      <c r="AQ23" s="45" t="e">
        <f t="shared" si="38"/>
        <v>#DIV/0!</v>
      </c>
      <c r="AR23" s="12"/>
      <c r="AS23" s="37"/>
      <c r="AT23" s="37"/>
    </row>
    <row r="24" spans="1:46" customFormat="1" ht="45">
      <c r="A24" s="297"/>
      <c r="B24" s="297"/>
      <c r="C24" s="297"/>
      <c r="D24" s="30" t="s">
        <v>32</v>
      </c>
      <c r="E24" s="174">
        <f t="shared" si="39"/>
        <v>0</v>
      </c>
      <c r="F24" s="44">
        <f t="shared" si="40"/>
        <v>0</v>
      </c>
      <c r="G24" s="45" t="e">
        <f t="shared" si="27"/>
        <v>#DIV/0!</v>
      </c>
      <c r="H24" s="234"/>
      <c r="I24" s="44"/>
      <c r="J24" s="45" t="e">
        <f t="shared" si="41"/>
        <v>#DIV/0!</v>
      </c>
      <c r="K24" s="234"/>
      <c r="L24" s="85"/>
      <c r="M24" s="45" t="e">
        <f t="shared" si="28"/>
        <v>#DIV/0!</v>
      </c>
      <c r="N24" s="234"/>
      <c r="O24" s="43"/>
      <c r="P24" s="45" t="e">
        <f t="shared" si="29"/>
        <v>#DIV/0!</v>
      </c>
      <c r="Q24" s="234"/>
      <c r="R24" s="44"/>
      <c r="S24" s="45" t="e">
        <f t="shared" si="30"/>
        <v>#DIV/0!</v>
      </c>
      <c r="T24" s="234"/>
      <c r="U24" s="44"/>
      <c r="V24" s="45" t="e">
        <f t="shared" si="31"/>
        <v>#DIV/0!</v>
      </c>
      <c r="W24" s="234"/>
      <c r="X24" s="44"/>
      <c r="Y24" s="45" t="e">
        <f t="shared" si="32"/>
        <v>#DIV/0!</v>
      </c>
      <c r="Z24" s="234"/>
      <c r="AA24" s="44"/>
      <c r="AB24" s="45" t="e">
        <f t="shared" si="33"/>
        <v>#DIV/0!</v>
      </c>
      <c r="AC24" s="234"/>
      <c r="AD24" s="44"/>
      <c r="AE24" s="45" t="e">
        <f t="shared" si="34"/>
        <v>#DIV/0!</v>
      </c>
      <c r="AF24" s="234"/>
      <c r="AG24" s="44"/>
      <c r="AH24" s="45" t="e">
        <f t="shared" si="35"/>
        <v>#DIV/0!</v>
      </c>
      <c r="AI24" s="234"/>
      <c r="AJ24" s="44"/>
      <c r="AK24" s="45" t="e">
        <f t="shared" si="36"/>
        <v>#DIV/0!</v>
      </c>
      <c r="AL24" s="234"/>
      <c r="AM24" s="44"/>
      <c r="AN24" s="45" t="e">
        <f t="shared" si="37"/>
        <v>#DIV/0!</v>
      </c>
      <c r="AO24" s="234"/>
      <c r="AP24" s="44"/>
      <c r="AQ24" s="45" t="e">
        <f t="shared" si="38"/>
        <v>#DIV/0!</v>
      </c>
      <c r="AR24" s="12"/>
      <c r="AS24" s="37"/>
      <c r="AT24" s="37"/>
    </row>
    <row r="25" spans="1:46" s="208" customFormat="1" ht="27.75" customHeight="1">
      <c r="A25" s="385" t="s">
        <v>156</v>
      </c>
      <c r="B25" s="385"/>
      <c r="C25" s="385"/>
      <c r="D25" s="225" t="s">
        <v>34</v>
      </c>
      <c r="E25" s="204">
        <f>E26+E27+E28+E30+E31</f>
        <v>1602921.1259999997</v>
      </c>
      <c r="F25" s="205">
        <f>F26+F27+F28+F30+F31</f>
        <v>838161.45473999984</v>
      </c>
      <c r="G25" s="205">
        <f>(F25/E25)*100</f>
        <v>52.289625555786699</v>
      </c>
      <c r="H25" s="234">
        <f>H26+H27+H28+H30+H31</f>
        <v>37689.140000000007</v>
      </c>
      <c r="I25" s="205">
        <f>I26+I27+I28+I30+I31</f>
        <v>37689.140000000007</v>
      </c>
      <c r="J25" s="205">
        <f>(I25/H25)*100</f>
        <v>100</v>
      </c>
      <c r="K25" s="234">
        <f>K26+K27+K28+K30+K31</f>
        <v>146114.11000000002</v>
      </c>
      <c r="L25" s="206">
        <f>L26+L27+L28+L30+L31</f>
        <v>146114.12273999999</v>
      </c>
      <c r="M25" s="205">
        <f>(L25/K25)*100</f>
        <v>100.00000871921266</v>
      </c>
      <c r="N25" s="234">
        <f>N26+N27+N28+N30+N31</f>
        <v>127240.16199999998</v>
      </c>
      <c r="O25" s="206">
        <f>O26+O27+O28+O30+O31</f>
        <v>126951.42199999998</v>
      </c>
      <c r="P25" s="205">
        <f>(O25/N25)*100</f>
        <v>99.773074793790343</v>
      </c>
      <c r="Q25" s="234">
        <f>Q26+Q27+Q28+Q30+Q31</f>
        <v>139044</v>
      </c>
      <c r="R25" s="205">
        <f>R26+R27+R28+R30+R31</f>
        <v>139044</v>
      </c>
      <c r="S25" s="205">
        <f>(R25/Q25)*100</f>
        <v>100</v>
      </c>
      <c r="T25" s="234">
        <f>T26+T27+T28+T30+T31</f>
        <v>155947.21999999997</v>
      </c>
      <c r="U25" s="205">
        <f>U26+U27+U28+U30+U31</f>
        <v>155947.21999999997</v>
      </c>
      <c r="V25" s="205">
        <f>(U25/T25)*100</f>
        <v>100</v>
      </c>
      <c r="W25" s="234">
        <f>W26+W27+W28+W30+W31</f>
        <v>233509.11000000002</v>
      </c>
      <c r="X25" s="205">
        <f>X26+X27+X28+X30+X31</f>
        <v>232415.55000000002</v>
      </c>
      <c r="Y25" s="205">
        <f>(X25/W25)*100</f>
        <v>99.531684224225771</v>
      </c>
      <c r="Z25" s="234">
        <f>Z26+Z27+Z28+Z30+Z31</f>
        <v>129215.01000000001</v>
      </c>
      <c r="AA25" s="205">
        <f>AA26+AA27+AA28+AA30+AA31</f>
        <v>0</v>
      </c>
      <c r="AB25" s="205">
        <f>(AA25/Z25)*100</f>
        <v>0</v>
      </c>
      <c r="AC25" s="234">
        <f>AC26+AC27+AC28+AC30+AC31</f>
        <v>70093.123999999996</v>
      </c>
      <c r="AD25" s="205">
        <f>AD26+AD27+AD28+AD30+AD31</f>
        <v>0</v>
      </c>
      <c r="AE25" s="205">
        <f>(AD25/AC25)*100</f>
        <v>0</v>
      </c>
      <c r="AF25" s="234">
        <f>AF26+AF27+AF28+AF30+AF31</f>
        <v>96603.31</v>
      </c>
      <c r="AG25" s="205">
        <f>AG26+AG27+AG28+AG30+AG31</f>
        <v>0</v>
      </c>
      <c r="AH25" s="205">
        <f>(AG25/AF25)*100</f>
        <v>0</v>
      </c>
      <c r="AI25" s="234">
        <f>AI26+AI27+AI28+AI30+AI31</f>
        <v>120699.98</v>
      </c>
      <c r="AJ25" s="205">
        <f>AJ26+AJ27+AJ28+AJ30+AJ31</f>
        <v>0</v>
      </c>
      <c r="AK25" s="205">
        <f>(AJ25/AI25)*100</f>
        <v>0</v>
      </c>
      <c r="AL25" s="234">
        <f>AL26+AL27+AL28+AL30+AL31</f>
        <v>112095.61</v>
      </c>
      <c r="AM25" s="205">
        <f>AM26+AM27+AM28+AM30+AM31</f>
        <v>0</v>
      </c>
      <c r="AN25" s="205">
        <f>(AM25/AL25)*100</f>
        <v>0</v>
      </c>
      <c r="AO25" s="234">
        <f>AO26+AO27+AO28+AO30+AO31</f>
        <v>234670.35000000003</v>
      </c>
      <c r="AP25" s="205">
        <f>AP26+AP27+AP28+AP30+AP31</f>
        <v>0</v>
      </c>
      <c r="AQ25" s="205">
        <f>(AP25/AO25)*100</f>
        <v>0</v>
      </c>
      <c r="AR25" s="216"/>
    </row>
    <row r="26" spans="1:46" customFormat="1" ht="30">
      <c r="A26" s="385"/>
      <c r="B26" s="385"/>
      <c r="C26" s="385"/>
      <c r="D26" s="30" t="s">
        <v>17</v>
      </c>
      <c r="E26" s="174">
        <f>H26+K26+N26+Q26+T26+W26+Z26+AC26+AF26+AI26+AL26+AO26</f>
        <v>308.39999999999998</v>
      </c>
      <c r="F26" s="44">
        <f>I26+L26+O26+R26+U26+X26+AA26+AD26+AG26+AJ26+AM26+AP26</f>
        <v>0</v>
      </c>
      <c r="G26" s="45">
        <f t="shared" ref="G26:G31" si="42">(F26/E26)*100</f>
        <v>0</v>
      </c>
      <c r="H26" s="234">
        <f>H11</f>
        <v>0</v>
      </c>
      <c r="I26" s="45">
        <f>I11</f>
        <v>0</v>
      </c>
      <c r="J26" s="45" t="e">
        <f t="shared" ref="J26:J31" si="43">(I26/H26)*100</f>
        <v>#DIV/0!</v>
      </c>
      <c r="K26" s="234">
        <f>K11</f>
        <v>0</v>
      </c>
      <c r="L26" s="43">
        <f>L11</f>
        <v>0</v>
      </c>
      <c r="M26" s="45" t="e">
        <f t="shared" ref="M26:M31" si="44">(L26/K26)*100</f>
        <v>#DIV/0!</v>
      </c>
      <c r="N26" s="234">
        <f>N11</f>
        <v>0</v>
      </c>
      <c r="O26" s="43">
        <f>O11</f>
        <v>0</v>
      </c>
      <c r="P26" s="45" t="e">
        <f t="shared" ref="P26:P31" si="45">(O26/N26)*100</f>
        <v>#DIV/0!</v>
      </c>
      <c r="Q26" s="234">
        <f>Q11</f>
        <v>0</v>
      </c>
      <c r="R26" s="45">
        <f>R11</f>
        <v>0</v>
      </c>
      <c r="S26" s="45" t="e">
        <f t="shared" ref="S26:S31" si="46">(R26/Q26)*100</f>
        <v>#DIV/0!</v>
      </c>
      <c r="T26" s="234">
        <f>T11</f>
        <v>0</v>
      </c>
      <c r="U26" s="45">
        <f>U11</f>
        <v>0</v>
      </c>
      <c r="V26" s="45" t="e">
        <f t="shared" ref="V26:V31" si="47">(U26/T26)*100</f>
        <v>#DIV/0!</v>
      </c>
      <c r="W26" s="234">
        <f>W11</f>
        <v>0</v>
      </c>
      <c r="X26" s="45">
        <f>X11</f>
        <v>0</v>
      </c>
      <c r="Y26" s="45" t="e">
        <f t="shared" ref="Y26:Y31" si="48">(X26/W26)*100</f>
        <v>#DIV/0!</v>
      </c>
      <c r="Z26" s="234">
        <f>Z11</f>
        <v>0</v>
      </c>
      <c r="AA26" s="45">
        <f>AA11</f>
        <v>0</v>
      </c>
      <c r="AB26" s="45" t="e">
        <f t="shared" ref="AB26:AB31" si="49">(AA26/Z26)*100</f>
        <v>#DIV/0!</v>
      </c>
      <c r="AC26" s="234">
        <f>AC11</f>
        <v>0</v>
      </c>
      <c r="AD26" s="45">
        <f>AD11</f>
        <v>0</v>
      </c>
      <c r="AE26" s="45" t="e">
        <f t="shared" ref="AE26:AE31" si="50">(AD26/AC26)*100</f>
        <v>#DIV/0!</v>
      </c>
      <c r="AF26" s="234">
        <f>AF11</f>
        <v>0</v>
      </c>
      <c r="AG26" s="45">
        <f>AG11</f>
        <v>0</v>
      </c>
      <c r="AH26" s="45" t="e">
        <f t="shared" ref="AH26:AH31" si="51">(AG26/AF26)*100</f>
        <v>#DIV/0!</v>
      </c>
      <c r="AI26" s="234">
        <f>AI11</f>
        <v>0</v>
      </c>
      <c r="AJ26" s="45">
        <f>AJ11</f>
        <v>0</v>
      </c>
      <c r="AK26" s="45" t="e">
        <f t="shared" ref="AK26:AK31" si="52">(AJ26/AI26)*100</f>
        <v>#DIV/0!</v>
      </c>
      <c r="AL26" s="234">
        <f>AL11</f>
        <v>0</v>
      </c>
      <c r="AM26" s="45">
        <f>AM11</f>
        <v>0</v>
      </c>
      <c r="AN26" s="45" t="e">
        <f t="shared" ref="AN26:AN31" si="53">(AM26/AL26)*100</f>
        <v>#DIV/0!</v>
      </c>
      <c r="AO26" s="234">
        <f>AO11</f>
        <v>308.39999999999998</v>
      </c>
      <c r="AP26" s="45">
        <f>AP11</f>
        <v>0</v>
      </c>
      <c r="AQ26" s="45">
        <f t="shared" ref="AQ26:AQ31" si="54">(AP26/AO26)*100</f>
        <v>0</v>
      </c>
      <c r="AR26" s="12"/>
      <c r="AS26" s="37"/>
      <c r="AT26" s="37"/>
    </row>
    <row r="27" spans="1:46" customFormat="1" ht="47.25" customHeight="1">
      <c r="A27" s="385"/>
      <c r="B27" s="385"/>
      <c r="C27" s="385"/>
      <c r="D27" s="30" t="s">
        <v>18</v>
      </c>
      <c r="E27" s="174">
        <f>H27+K27+N27+Q27+T27+W27+Z27+AC27+AF27+AI27+AL27+AO27</f>
        <v>1161674.5999999999</v>
      </c>
      <c r="F27" s="44">
        <f>I27+L27+O27+R27+U27+X27+AA27+AD27+AG27+AJ27+AM27+AP27</f>
        <v>620527.55999999994</v>
      </c>
      <c r="G27" s="45">
        <f t="shared" si="42"/>
        <v>53.416641803134887</v>
      </c>
      <c r="H27" s="234">
        <f>H12</f>
        <v>19839.330000000002</v>
      </c>
      <c r="I27" s="45">
        <f t="shared" ref="H27:I31" si="55">I12</f>
        <v>19839.330000000002</v>
      </c>
      <c r="J27" s="45">
        <f t="shared" si="43"/>
        <v>100</v>
      </c>
      <c r="K27" s="234">
        <f t="shared" ref="K27" si="56">K12</f>
        <v>99389.58</v>
      </c>
      <c r="L27" s="43">
        <f>L12</f>
        <v>99389.58</v>
      </c>
      <c r="M27" s="45">
        <f t="shared" si="44"/>
        <v>100</v>
      </c>
      <c r="N27" s="234">
        <f t="shared" ref="N27:O27" si="57">N12</f>
        <v>89309.919999999984</v>
      </c>
      <c r="O27" s="43">
        <f t="shared" si="57"/>
        <v>89059.919999999984</v>
      </c>
      <c r="P27" s="45">
        <f t="shared" si="45"/>
        <v>99.720075888546305</v>
      </c>
      <c r="Q27" s="234">
        <f t="shared" ref="Q27:R27" si="58">Q12</f>
        <v>95349.330000000016</v>
      </c>
      <c r="R27" s="45">
        <f t="shared" si="58"/>
        <v>95349.330000000016</v>
      </c>
      <c r="S27" s="45">
        <f t="shared" si="46"/>
        <v>100</v>
      </c>
      <c r="T27" s="234">
        <f t="shared" ref="T27:U27" si="59">T12</f>
        <v>122539.31999999998</v>
      </c>
      <c r="U27" s="45">
        <f t="shared" si="59"/>
        <v>122539.31999999998</v>
      </c>
      <c r="V27" s="45">
        <f t="shared" si="47"/>
        <v>100</v>
      </c>
      <c r="W27" s="234">
        <f t="shared" ref="W27:X27" si="60">W12</f>
        <v>194600.08</v>
      </c>
      <c r="X27" s="45">
        <f t="shared" si="60"/>
        <v>194350.07999999999</v>
      </c>
      <c r="Y27" s="45">
        <f t="shared" si="48"/>
        <v>99.871531399164894</v>
      </c>
      <c r="Z27" s="234">
        <f t="shared" ref="Z27:AA27" si="61">Z12</f>
        <v>93224.91</v>
      </c>
      <c r="AA27" s="45">
        <f t="shared" si="61"/>
        <v>0</v>
      </c>
      <c r="AB27" s="45">
        <f t="shared" si="49"/>
        <v>0</v>
      </c>
      <c r="AC27" s="234">
        <f t="shared" ref="AC27:AD27" si="62">AC12</f>
        <v>44146</v>
      </c>
      <c r="AD27" s="45">
        <f t="shared" si="62"/>
        <v>0</v>
      </c>
      <c r="AE27" s="45">
        <f t="shared" si="50"/>
        <v>0</v>
      </c>
      <c r="AF27" s="234">
        <f t="shared" ref="AF27:AG27" si="63">AF12</f>
        <v>59133.82</v>
      </c>
      <c r="AG27" s="45">
        <f t="shared" si="63"/>
        <v>0</v>
      </c>
      <c r="AH27" s="45">
        <f t="shared" si="51"/>
        <v>0</v>
      </c>
      <c r="AI27" s="234">
        <f t="shared" ref="AI27:AJ27" si="64">AI12</f>
        <v>84418</v>
      </c>
      <c r="AJ27" s="45">
        <f t="shared" si="64"/>
        <v>0</v>
      </c>
      <c r="AK27" s="45">
        <f t="shared" si="52"/>
        <v>0</v>
      </c>
      <c r="AL27" s="234">
        <f t="shared" ref="AL27:AM27" si="65">AL12</f>
        <v>83500.63</v>
      </c>
      <c r="AM27" s="45">
        <f t="shared" si="65"/>
        <v>0</v>
      </c>
      <c r="AN27" s="45">
        <f t="shared" si="53"/>
        <v>0</v>
      </c>
      <c r="AO27" s="234">
        <f t="shared" ref="AO27:AP27" si="66">AO12</f>
        <v>176223.68000000002</v>
      </c>
      <c r="AP27" s="45">
        <f t="shared" si="66"/>
        <v>0</v>
      </c>
      <c r="AQ27" s="45">
        <f t="shared" si="54"/>
        <v>0</v>
      </c>
      <c r="AR27" s="12"/>
      <c r="AS27" s="37"/>
      <c r="AT27" s="37"/>
    </row>
    <row r="28" spans="1:46" customFormat="1" ht="23.25" customHeight="1">
      <c r="A28" s="385"/>
      <c r="B28" s="385"/>
      <c r="C28" s="385"/>
      <c r="D28" s="30" t="s">
        <v>26</v>
      </c>
      <c r="E28" s="174">
        <f t="shared" ref="E28:E31" si="67">H28+K28+N28+Q28+T28+W28+Z28+AC28+AF28+AI28+AL28+AO28</f>
        <v>377296.78200000001</v>
      </c>
      <c r="F28" s="44">
        <f>I28+L28+O28+R28+U28+X28+AA28+AD28+AG28+AJ28+AM28+AP28</f>
        <v>193022.41704999999</v>
      </c>
      <c r="G28" s="45">
        <f t="shared" si="42"/>
        <v>51.159306481972585</v>
      </c>
      <c r="H28" s="234">
        <f t="shared" si="55"/>
        <v>16064.350000000002</v>
      </c>
      <c r="I28" s="45">
        <f>I13</f>
        <v>16064.350000000002</v>
      </c>
      <c r="J28" s="45">
        <f t="shared" si="43"/>
        <v>100</v>
      </c>
      <c r="K28" s="234">
        <f t="shared" ref="K28:L28" si="68">K13</f>
        <v>41976.679999999993</v>
      </c>
      <c r="L28" s="43">
        <f t="shared" si="68"/>
        <v>41976.685049999993</v>
      </c>
      <c r="M28" s="45">
        <f t="shared" si="44"/>
        <v>100.00001203048932</v>
      </c>
      <c r="N28" s="234">
        <f t="shared" ref="N28:O28" si="69">N13</f>
        <v>32616.042000000001</v>
      </c>
      <c r="O28" s="43">
        <f t="shared" si="69"/>
        <v>32594.802</v>
      </c>
      <c r="P28" s="45">
        <f t="shared" si="45"/>
        <v>99.934878671053951</v>
      </c>
      <c r="Q28" s="234">
        <f t="shared" ref="Q28:R28" si="70">Q13</f>
        <v>39006.78</v>
      </c>
      <c r="R28" s="45">
        <f t="shared" si="70"/>
        <v>39006.78</v>
      </c>
      <c r="S28" s="45">
        <f t="shared" si="46"/>
        <v>100</v>
      </c>
      <c r="T28" s="234">
        <f t="shared" ref="T28:U28" si="71">T13</f>
        <v>28967.56</v>
      </c>
      <c r="U28" s="45">
        <f t="shared" si="71"/>
        <v>28967.56</v>
      </c>
      <c r="V28" s="45">
        <f t="shared" si="47"/>
        <v>100</v>
      </c>
      <c r="W28" s="234">
        <f t="shared" ref="W28:X28" si="72">W13</f>
        <v>35255.800000000003</v>
      </c>
      <c r="X28" s="45">
        <f t="shared" si="72"/>
        <v>34412.240000000005</v>
      </c>
      <c r="Y28" s="45">
        <f t="shared" si="48"/>
        <v>97.60731567571861</v>
      </c>
      <c r="Z28" s="234">
        <f t="shared" ref="Z28:AA28" si="73">Z13</f>
        <v>30244.55</v>
      </c>
      <c r="AA28" s="45">
        <f t="shared" si="73"/>
        <v>0</v>
      </c>
      <c r="AB28" s="45">
        <f t="shared" si="49"/>
        <v>0</v>
      </c>
      <c r="AC28" s="234">
        <f t="shared" ref="AC28:AD28" si="74">AC13</f>
        <v>23282.289999999997</v>
      </c>
      <c r="AD28" s="45">
        <f t="shared" si="74"/>
        <v>0</v>
      </c>
      <c r="AE28" s="45">
        <f t="shared" si="50"/>
        <v>0</v>
      </c>
      <c r="AF28" s="234">
        <f t="shared" ref="AF28:AG28" si="75">AF13</f>
        <v>33253.9</v>
      </c>
      <c r="AG28" s="45">
        <f t="shared" si="75"/>
        <v>0</v>
      </c>
      <c r="AH28" s="45">
        <f t="shared" si="51"/>
        <v>0</v>
      </c>
      <c r="AI28" s="234">
        <f t="shared" ref="AI28:AJ28" si="76">AI13</f>
        <v>31427.759999999998</v>
      </c>
      <c r="AJ28" s="45">
        <f t="shared" si="76"/>
        <v>0</v>
      </c>
      <c r="AK28" s="45">
        <f t="shared" si="52"/>
        <v>0</v>
      </c>
      <c r="AL28" s="234">
        <f t="shared" ref="AL28:AM28" si="77">AL13</f>
        <v>23951.37</v>
      </c>
      <c r="AM28" s="45">
        <f t="shared" si="77"/>
        <v>0</v>
      </c>
      <c r="AN28" s="45">
        <f t="shared" si="53"/>
        <v>0</v>
      </c>
      <c r="AO28" s="234">
        <f t="shared" ref="AO28:AP28" si="78">AO13</f>
        <v>41249.700000000004</v>
      </c>
      <c r="AP28" s="45">
        <f t="shared" si="78"/>
        <v>0</v>
      </c>
      <c r="AQ28" s="45">
        <f t="shared" si="54"/>
        <v>0</v>
      </c>
      <c r="AR28" s="12"/>
      <c r="AS28" s="37"/>
      <c r="AT28" s="37"/>
    </row>
    <row r="29" spans="1:46" customFormat="1" ht="80.25" customHeight="1">
      <c r="A29" s="385"/>
      <c r="B29" s="385"/>
      <c r="C29" s="385"/>
      <c r="D29" s="32" t="s">
        <v>154</v>
      </c>
      <c r="E29" s="174">
        <f t="shared" si="67"/>
        <v>0</v>
      </c>
      <c r="F29" s="44">
        <f t="shared" ref="F29:F31" si="79">I29+L29+O29+R29+U29+X29+AA29+AD29+AG29+AJ29+AM29+AP29</f>
        <v>0</v>
      </c>
      <c r="G29" s="45" t="e">
        <f t="shared" si="42"/>
        <v>#DIV/0!</v>
      </c>
      <c r="H29" s="234">
        <f t="shared" si="55"/>
        <v>0</v>
      </c>
      <c r="I29" s="45">
        <f t="shared" si="55"/>
        <v>0</v>
      </c>
      <c r="J29" s="45" t="e">
        <f t="shared" si="43"/>
        <v>#DIV/0!</v>
      </c>
      <c r="K29" s="234">
        <f t="shared" ref="K29:L29" si="80">K14</f>
        <v>0</v>
      </c>
      <c r="L29" s="43">
        <f t="shared" si="80"/>
        <v>0</v>
      </c>
      <c r="M29" s="45" t="e">
        <f t="shared" si="44"/>
        <v>#DIV/0!</v>
      </c>
      <c r="N29" s="234">
        <f t="shared" ref="N29:O29" si="81">N14</f>
        <v>0</v>
      </c>
      <c r="O29" s="43">
        <f t="shared" si="81"/>
        <v>0</v>
      </c>
      <c r="P29" s="45" t="e">
        <f t="shared" si="45"/>
        <v>#DIV/0!</v>
      </c>
      <c r="Q29" s="234">
        <f t="shared" ref="Q29:R29" si="82">Q14</f>
        <v>0</v>
      </c>
      <c r="R29" s="45">
        <f t="shared" si="82"/>
        <v>0</v>
      </c>
      <c r="S29" s="45" t="e">
        <f t="shared" si="46"/>
        <v>#DIV/0!</v>
      </c>
      <c r="T29" s="234">
        <f t="shared" ref="T29:U29" si="83">T14</f>
        <v>0</v>
      </c>
      <c r="U29" s="45">
        <f t="shared" si="83"/>
        <v>0</v>
      </c>
      <c r="V29" s="45" t="e">
        <f t="shared" si="47"/>
        <v>#DIV/0!</v>
      </c>
      <c r="W29" s="234">
        <f t="shared" ref="W29:X29" si="84">W14</f>
        <v>0</v>
      </c>
      <c r="X29" s="45">
        <f t="shared" si="84"/>
        <v>0</v>
      </c>
      <c r="Y29" s="45" t="e">
        <f t="shared" si="48"/>
        <v>#DIV/0!</v>
      </c>
      <c r="Z29" s="234">
        <f t="shared" ref="Z29:AA29" si="85">Z14</f>
        <v>0</v>
      </c>
      <c r="AA29" s="45">
        <f t="shared" si="85"/>
        <v>0</v>
      </c>
      <c r="AB29" s="45" t="e">
        <f t="shared" si="49"/>
        <v>#DIV/0!</v>
      </c>
      <c r="AC29" s="234">
        <f t="shared" ref="AC29:AD29" si="86">AC14</f>
        <v>0</v>
      </c>
      <c r="AD29" s="45">
        <f t="shared" si="86"/>
        <v>0</v>
      </c>
      <c r="AE29" s="45" t="e">
        <f t="shared" si="50"/>
        <v>#DIV/0!</v>
      </c>
      <c r="AF29" s="234">
        <f t="shared" ref="AF29:AG29" si="87">AF14</f>
        <v>0</v>
      </c>
      <c r="AG29" s="45">
        <f t="shared" si="87"/>
        <v>0</v>
      </c>
      <c r="AH29" s="45" t="e">
        <f t="shared" si="51"/>
        <v>#DIV/0!</v>
      </c>
      <c r="AI29" s="234">
        <f t="shared" ref="AI29:AJ29" si="88">AI14</f>
        <v>0</v>
      </c>
      <c r="AJ29" s="45">
        <f t="shared" si="88"/>
        <v>0</v>
      </c>
      <c r="AK29" s="45" t="e">
        <f t="shared" si="52"/>
        <v>#DIV/0!</v>
      </c>
      <c r="AL29" s="234">
        <f t="shared" ref="AL29:AM29" si="89">AL14</f>
        <v>0</v>
      </c>
      <c r="AM29" s="45">
        <f t="shared" si="89"/>
        <v>0</v>
      </c>
      <c r="AN29" s="45" t="e">
        <f t="shared" si="53"/>
        <v>#DIV/0!</v>
      </c>
      <c r="AO29" s="234">
        <f t="shared" ref="AO29:AP29" si="90">AO14</f>
        <v>0</v>
      </c>
      <c r="AP29" s="45">
        <f t="shared" si="90"/>
        <v>0</v>
      </c>
      <c r="AQ29" s="45" t="e">
        <f t="shared" si="54"/>
        <v>#DIV/0!</v>
      </c>
      <c r="AR29" s="12"/>
      <c r="AS29" s="37"/>
      <c r="AT29" s="37"/>
    </row>
    <row r="30" spans="1:46" customFormat="1" ht="35.25" customHeight="1">
      <c r="A30" s="385"/>
      <c r="B30" s="385"/>
      <c r="C30" s="385"/>
      <c r="D30" s="30" t="s">
        <v>37</v>
      </c>
      <c r="E30" s="174">
        <f t="shared" si="67"/>
        <v>12</v>
      </c>
      <c r="F30" s="44">
        <f t="shared" si="79"/>
        <v>12</v>
      </c>
      <c r="G30" s="45">
        <f t="shared" si="42"/>
        <v>100</v>
      </c>
      <c r="H30" s="234">
        <f t="shared" si="55"/>
        <v>0</v>
      </c>
      <c r="I30" s="45">
        <f t="shared" si="55"/>
        <v>0</v>
      </c>
      <c r="J30" s="45" t="e">
        <f t="shared" si="43"/>
        <v>#DIV/0!</v>
      </c>
      <c r="K30" s="234">
        <f t="shared" ref="K30:L30" si="91">K15</f>
        <v>0</v>
      </c>
      <c r="L30" s="43">
        <f t="shared" si="91"/>
        <v>0</v>
      </c>
      <c r="M30" s="45" t="e">
        <f t="shared" si="44"/>
        <v>#DIV/0!</v>
      </c>
      <c r="N30" s="234">
        <f t="shared" ref="N30:O30" si="92">N15</f>
        <v>0</v>
      </c>
      <c r="O30" s="43">
        <f t="shared" si="92"/>
        <v>0</v>
      </c>
      <c r="P30" s="45" t="e">
        <f t="shared" si="45"/>
        <v>#DIV/0!</v>
      </c>
      <c r="Q30" s="234">
        <f t="shared" ref="Q30:R30" si="93">Q15</f>
        <v>0</v>
      </c>
      <c r="R30" s="45">
        <f t="shared" si="93"/>
        <v>0</v>
      </c>
      <c r="S30" s="45" t="e">
        <f t="shared" si="46"/>
        <v>#DIV/0!</v>
      </c>
      <c r="T30" s="234">
        <f t="shared" ref="T30:U30" si="94">T15</f>
        <v>0</v>
      </c>
      <c r="U30" s="45">
        <f t="shared" si="94"/>
        <v>0</v>
      </c>
      <c r="V30" s="45" t="e">
        <f t="shared" si="47"/>
        <v>#DIV/0!</v>
      </c>
      <c r="W30" s="234">
        <f t="shared" ref="W30:X30" si="95">W15</f>
        <v>12</v>
      </c>
      <c r="X30" s="45">
        <f t="shared" si="95"/>
        <v>12</v>
      </c>
      <c r="Y30" s="45">
        <f t="shared" si="48"/>
        <v>100</v>
      </c>
      <c r="Z30" s="234">
        <f t="shared" ref="Z30:AA30" si="96">Z15</f>
        <v>0</v>
      </c>
      <c r="AA30" s="45">
        <f t="shared" si="96"/>
        <v>0</v>
      </c>
      <c r="AB30" s="45" t="e">
        <f t="shared" si="49"/>
        <v>#DIV/0!</v>
      </c>
      <c r="AC30" s="234">
        <f t="shared" ref="AC30:AD30" si="97">AC15</f>
        <v>0</v>
      </c>
      <c r="AD30" s="45">
        <f t="shared" si="97"/>
        <v>0</v>
      </c>
      <c r="AE30" s="45" t="e">
        <f t="shared" si="50"/>
        <v>#DIV/0!</v>
      </c>
      <c r="AF30" s="234">
        <f t="shared" ref="AF30:AG30" si="98">AF15</f>
        <v>0</v>
      </c>
      <c r="AG30" s="45">
        <f t="shared" si="98"/>
        <v>0</v>
      </c>
      <c r="AH30" s="45" t="e">
        <f t="shared" si="51"/>
        <v>#DIV/0!</v>
      </c>
      <c r="AI30" s="234">
        <f t="shared" ref="AI30:AJ30" si="99">AI15</f>
        <v>0</v>
      </c>
      <c r="AJ30" s="45">
        <f t="shared" si="99"/>
        <v>0</v>
      </c>
      <c r="AK30" s="45" t="e">
        <f t="shared" si="52"/>
        <v>#DIV/0!</v>
      </c>
      <c r="AL30" s="234">
        <f t="shared" ref="AL30:AM30" si="100">AL15</f>
        <v>0</v>
      </c>
      <c r="AM30" s="45">
        <f t="shared" si="100"/>
        <v>0</v>
      </c>
      <c r="AN30" s="45" t="e">
        <f t="shared" si="53"/>
        <v>#DIV/0!</v>
      </c>
      <c r="AO30" s="234">
        <f t="shared" ref="AO30:AP30" si="101">AO15</f>
        <v>0</v>
      </c>
      <c r="AP30" s="45">
        <f t="shared" si="101"/>
        <v>0</v>
      </c>
      <c r="AQ30" s="45" t="e">
        <f t="shared" si="54"/>
        <v>#DIV/0!</v>
      </c>
      <c r="AR30" s="12"/>
      <c r="AS30" s="37"/>
      <c r="AT30" s="37"/>
    </row>
    <row r="31" spans="1:46" customFormat="1" ht="45">
      <c r="A31" s="385"/>
      <c r="B31" s="385"/>
      <c r="C31" s="385"/>
      <c r="D31" s="30" t="s">
        <v>32</v>
      </c>
      <c r="E31" s="174">
        <f t="shared" si="67"/>
        <v>63629.344000000005</v>
      </c>
      <c r="F31" s="44">
        <f t="shared" si="79"/>
        <v>24599.47769</v>
      </c>
      <c r="G31" s="45">
        <f t="shared" si="42"/>
        <v>38.660586678372795</v>
      </c>
      <c r="H31" s="234">
        <f t="shared" si="55"/>
        <v>1785.46</v>
      </c>
      <c r="I31" s="45">
        <f t="shared" si="55"/>
        <v>1785.46</v>
      </c>
      <c r="J31" s="45">
        <f t="shared" si="43"/>
        <v>100</v>
      </c>
      <c r="K31" s="234">
        <f t="shared" ref="K31:L31" si="102">K16</f>
        <v>4747.8500000000004</v>
      </c>
      <c r="L31" s="43">
        <f t="shared" si="102"/>
        <v>4747.8576899999998</v>
      </c>
      <c r="M31" s="45">
        <f t="shared" si="44"/>
        <v>100.00016196804869</v>
      </c>
      <c r="N31" s="234">
        <f t="shared" ref="N31:O31" si="103">N16</f>
        <v>5314.2</v>
      </c>
      <c r="O31" s="43">
        <f t="shared" si="103"/>
        <v>5296.7</v>
      </c>
      <c r="P31" s="45">
        <f t="shared" si="45"/>
        <v>99.670693613337846</v>
      </c>
      <c r="Q31" s="234">
        <f t="shared" ref="Q31:R31" si="104">Q16</f>
        <v>4687.8899999999994</v>
      </c>
      <c r="R31" s="45">
        <f t="shared" si="104"/>
        <v>4687.8899999999994</v>
      </c>
      <c r="S31" s="45">
        <f t="shared" si="46"/>
        <v>100</v>
      </c>
      <c r="T31" s="234">
        <f t="shared" ref="T31:U31" si="105">T16</f>
        <v>4440.34</v>
      </c>
      <c r="U31" s="45">
        <f t="shared" si="105"/>
        <v>4440.34</v>
      </c>
      <c r="V31" s="45">
        <f t="shared" si="47"/>
        <v>100</v>
      </c>
      <c r="W31" s="234">
        <f t="shared" ref="W31:X31" si="106">W16</f>
        <v>3641.23</v>
      </c>
      <c r="X31" s="45">
        <f t="shared" si="106"/>
        <v>3641.23</v>
      </c>
      <c r="Y31" s="45">
        <f t="shared" si="48"/>
        <v>100</v>
      </c>
      <c r="Z31" s="234">
        <f t="shared" ref="Z31:AA31" si="107">Z16</f>
        <v>5745.55</v>
      </c>
      <c r="AA31" s="45">
        <f t="shared" si="107"/>
        <v>0</v>
      </c>
      <c r="AB31" s="45">
        <f t="shared" si="49"/>
        <v>0</v>
      </c>
      <c r="AC31" s="234">
        <f t="shared" ref="AC31:AD31" si="108">AC16</f>
        <v>2664.8340000000003</v>
      </c>
      <c r="AD31" s="45">
        <f t="shared" si="108"/>
        <v>0</v>
      </c>
      <c r="AE31" s="45">
        <f t="shared" si="50"/>
        <v>0</v>
      </c>
      <c r="AF31" s="234">
        <f t="shared" ref="AF31:AG31" si="109">AF16</f>
        <v>4215.59</v>
      </c>
      <c r="AG31" s="45">
        <f t="shared" si="109"/>
        <v>0</v>
      </c>
      <c r="AH31" s="45">
        <f t="shared" si="51"/>
        <v>0</v>
      </c>
      <c r="AI31" s="234">
        <f t="shared" ref="AI31:AJ31" si="110">AI16</f>
        <v>4854.2199999999993</v>
      </c>
      <c r="AJ31" s="45">
        <f t="shared" si="110"/>
        <v>0</v>
      </c>
      <c r="AK31" s="45">
        <f t="shared" si="52"/>
        <v>0</v>
      </c>
      <c r="AL31" s="234">
        <f t="shared" ref="AL31:AM31" si="111">AL16</f>
        <v>4643.6100000000006</v>
      </c>
      <c r="AM31" s="45">
        <f t="shared" si="111"/>
        <v>0</v>
      </c>
      <c r="AN31" s="45">
        <f t="shared" si="53"/>
        <v>0</v>
      </c>
      <c r="AO31" s="234">
        <f t="shared" ref="AO31:AP31" si="112">AO16</f>
        <v>16888.57</v>
      </c>
      <c r="AP31" s="45">
        <f t="shared" si="112"/>
        <v>0</v>
      </c>
      <c r="AQ31" s="45">
        <f t="shared" si="54"/>
        <v>0</v>
      </c>
      <c r="AR31" s="12"/>
      <c r="AS31" s="37"/>
      <c r="AT31" s="37"/>
    </row>
    <row r="32" spans="1:46" s="13" customFormat="1" ht="34.5" customHeight="1">
      <c r="A32" s="386" t="s">
        <v>103</v>
      </c>
      <c r="B32" s="387"/>
      <c r="C32" s="387"/>
      <c r="D32" s="387"/>
      <c r="E32" s="387"/>
      <c r="F32" s="388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149"/>
      <c r="AT32" s="149"/>
    </row>
    <row r="33" spans="1:46" s="13" customFormat="1" ht="63.75" customHeight="1">
      <c r="A33" s="294" t="s">
        <v>221</v>
      </c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296"/>
      <c r="AN33" s="296"/>
      <c r="AO33" s="296"/>
      <c r="AP33" s="296"/>
      <c r="AQ33" s="296"/>
      <c r="AR33" s="296"/>
      <c r="AS33" s="149"/>
      <c r="AT33" s="149"/>
    </row>
    <row r="34" spans="1:46" s="13" customFormat="1" ht="30.75" customHeight="1">
      <c r="A34" s="294" t="s">
        <v>222</v>
      </c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149"/>
      <c r="AT34" s="149"/>
    </row>
    <row r="35" spans="1:46" s="214" customFormat="1" ht="30" customHeight="1">
      <c r="A35" s="283" t="s">
        <v>28</v>
      </c>
      <c r="B35" s="275" t="s">
        <v>223</v>
      </c>
      <c r="C35" s="318" t="s">
        <v>104</v>
      </c>
      <c r="D35" s="217" t="s">
        <v>34</v>
      </c>
      <c r="E35" s="210">
        <f>E36+E37+E38+E40+E41</f>
        <v>1530624.801</v>
      </c>
      <c r="F35" s="206">
        <f>F36+F37+F38+F40+F41</f>
        <v>817310.16474000004</v>
      </c>
      <c r="G35" s="206">
        <f>(F35/E35)*100</f>
        <v>53.397159395694395</v>
      </c>
      <c r="H35" s="233">
        <f>H36+H37+H38+H40+H41</f>
        <v>37446.140000000007</v>
      </c>
      <c r="I35" s="206">
        <f>I36+I37+I38+I40+I41</f>
        <v>37446.140000000007</v>
      </c>
      <c r="J35" s="206">
        <f>(I35/H35)*100</f>
        <v>100</v>
      </c>
      <c r="K35" s="233">
        <f>K36+K37+K38+K40+K41</f>
        <v>144228.78</v>
      </c>
      <c r="L35" s="206">
        <f>L36+L37+L38+L40+L41</f>
        <v>144228.79274</v>
      </c>
      <c r="M35" s="206">
        <f>(L35/K35)*100</f>
        <v>100.00000883318849</v>
      </c>
      <c r="N35" s="233">
        <f>N36+N37+N38+N40+N41</f>
        <v>121313.821</v>
      </c>
      <c r="O35" s="206">
        <f>O36+O37+O38+O40+O41</f>
        <v>121281.33199999999</v>
      </c>
      <c r="P35" s="206">
        <f>(O35/N35)*100</f>
        <v>99.973219044844029</v>
      </c>
      <c r="Q35" s="233">
        <f>Q36+Q37+Q38+Q40+Q41</f>
        <v>137205.5</v>
      </c>
      <c r="R35" s="206">
        <f>R36+R37+R38+R40+R41</f>
        <v>137205.5</v>
      </c>
      <c r="S35" s="206">
        <f>(R35/Q35)*100</f>
        <v>100</v>
      </c>
      <c r="T35" s="233">
        <f>T36+T37+T38+T40+T41</f>
        <v>152150.43999999997</v>
      </c>
      <c r="U35" s="206">
        <f>U36+U37+U38+U40+U41</f>
        <v>152150.43999999997</v>
      </c>
      <c r="V35" s="206">
        <f>(U35/T35)*100</f>
        <v>100</v>
      </c>
      <c r="W35" s="233">
        <f>W36+W37+W38+W40+W41</f>
        <v>224995.51999999996</v>
      </c>
      <c r="X35" s="206">
        <f>X36+X37+X38+X40+X41</f>
        <v>224997.95999999996</v>
      </c>
      <c r="Y35" s="206">
        <f>(X35/W35)*100</f>
        <v>100.00108446603737</v>
      </c>
      <c r="Z35" s="233">
        <f>Z36+Z37+Z38+Z40+Z41</f>
        <v>114572.54000000001</v>
      </c>
      <c r="AA35" s="206">
        <f>AA36+AA37+AA38+AA40+AA41</f>
        <v>0</v>
      </c>
      <c r="AB35" s="206">
        <f>(AA35/Z35)*100</f>
        <v>0</v>
      </c>
      <c r="AC35" s="233">
        <f>AC36+AC37+AC38+AC40+AC41</f>
        <v>64757.82</v>
      </c>
      <c r="AD35" s="206">
        <f>AD36+AD37+AD38+AD40+AD41</f>
        <v>0</v>
      </c>
      <c r="AE35" s="206">
        <f>(AD35/AC35)*100</f>
        <v>0</v>
      </c>
      <c r="AF35" s="233">
        <f>AF36+AF37+AF38+AF40+AF41</f>
        <v>81628.69</v>
      </c>
      <c r="AG35" s="206">
        <f>AG36+AG37+AG38+AG40+AG41</f>
        <v>0</v>
      </c>
      <c r="AH35" s="206">
        <f>(AG35/AF35)*100</f>
        <v>0</v>
      </c>
      <c r="AI35" s="233">
        <f>AI36+AI37+AI38+AI40+AI41</f>
        <v>115305.33</v>
      </c>
      <c r="AJ35" s="206">
        <f>AJ36+AJ37+AJ38+AJ40+AJ41</f>
        <v>0</v>
      </c>
      <c r="AK35" s="206">
        <f>(AJ35/AI35)*100</f>
        <v>0</v>
      </c>
      <c r="AL35" s="233">
        <f>AL36+AL37+AL38+AL40+AL41</f>
        <v>110840.61</v>
      </c>
      <c r="AM35" s="206">
        <f>AM36+AM37+AM38+AM40+AM41</f>
        <v>0</v>
      </c>
      <c r="AN35" s="206">
        <f>(AM35/AL35)*100</f>
        <v>0</v>
      </c>
      <c r="AO35" s="233">
        <f>AO36+AO37+AO38+AO40+AO41</f>
        <v>226179.61000000002</v>
      </c>
      <c r="AP35" s="206">
        <f>AP36+AP37+AP38+AP40+AP41</f>
        <v>0</v>
      </c>
      <c r="AQ35" s="206">
        <f>(AP35/AO35)*100</f>
        <v>0</v>
      </c>
      <c r="AR35" s="218"/>
    </row>
    <row r="36" spans="1:46" s="90" customFormat="1" ht="31.5" customHeight="1">
      <c r="A36" s="283"/>
      <c r="B36" s="276"/>
      <c r="C36" s="319"/>
      <c r="D36" s="49" t="s">
        <v>17</v>
      </c>
      <c r="E36" s="173">
        <f>H36+K36+N36+Q36+T36+W36+Z36+AC36+AF36+AI36+AL36+AO36</f>
        <v>0</v>
      </c>
      <c r="F36" s="43">
        <f>I36+L36+O36+R36+U36+X36+AA36+AD36+AG36+AJ36+AM36+AP36</f>
        <v>0</v>
      </c>
      <c r="G36" s="43" t="e">
        <f t="shared" ref="G36:G41" si="113">(F36/E36)*100</f>
        <v>#DIV/0!</v>
      </c>
      <c r="H36" s="233">
        <f>H43+H78+H155+H176+H183+H190+H197+H204+H211+H218+H225+H260+H295+H323+H358+H365+H372</f>
        <v>0</v>
      </c>
      <c r="I36" s="43">
        <f>I43+I78+I155+I176+I183+I190+I197+I204+I211+I218+I225+I260+I295+I323+I358+I365+I372</f>
        <v>0</v>
      </c>
      <c r="J36" s="43" t="e">
        <f t="shared" ref="J36:J41" si="114">(I36/H36)*100</f>
        <v>#DIV/0!</v>
      </c>
      <c r="K36" s="233">
        <f>K43+K78+K155+K176+K183+K190+K197+K204+K211+K218+K225+K260+K295+K323+K358+K365+K372</f>
        <v>0</v>
      </c>
      <c r="L36" s="43">
        <f>L43+L78+L155+L176+L183+L190+L197+L204+L211+L218+L225+L260+L295+L323+L358+L365+L372</f>
        <v>0</v>
      </c>
      <c r="M36" s="43" t="e">
        <f t="shared" ref="M36:M41" si="115">(L36/K36)*100</f>
        <v>#DIV/0!</v>
      </c>
      <c r="N36" s="233">
        <f>N43+N78+N155+N176+N183+N190+N197+N204+N211+N218+N225+N260+N295+N323+N358+N365+N372</f>
        <v>0</v>
      </c>
      <c r="O36" s="43">
        <f>O43+O78+O155+O176+O183+O190+O197+O204+O211+O218+O225+O260+O295+O323+O358+O365+O372</f>
        <v>0</v>
      </c>
      <c r="P36" s="43" t="e">
        <f t="shared" ref="P36:P41" si="116">(O36/N36)*100</f>
        <v>#DIV/0!</v>
      </c>
      <c r="Q36" s="233">
        <f>Q43+Q78+Q155+Q176+Q183+Q190+Q197+Q204+Q211+Q218+Q225+Q260+Q295+Q323+Q358+Q365+Q372</f>
        <v>0</v>
      </c>
      <c r="R36" s="43">
        <f>R43+R78+R155+R176+R183+R190+R197+R204+R211+R218+R225+R260+R295+R323+R358+R365+R372</f>
        <v>0</v>
      </c>
      <c r="S36" s="43" t="e">
        <f t="shared" ref="S36:S41" si="117">(R36/Q36)*100</f>
        <v>#DIV/0!</v>
      </c>
      <c r="T36" s="233">
        <f>T43+T78+T155+T176+T183+T190+T197+T204+T211+T218+T225+T260+T295+T323+T358+T365+T372</f>
        <v>0</v>
      </c>
      <c r="U36" s="43">
        <f>U43+U78+U155+U176+U183+U190+U197+U204+U211+U218+U225+U260+U295+U323+U358+U365+U372</f>
        <v>0</v>
      </c>
      <c r="V36" s="43" t="e">
        <f t="shared" ref="V36:V41" si="118">(U36/T36)*100</f>
        <v>#DIV/0!</v>
      </c>
      <c r="W36" s="233">
        <f>W43+W78+W155+W176+W183+W190+W197+W204+W211+W218+W225+W260+W295+W323+W358+W365+W372</f>
        <v>0</v>
      </c>
      <c r="X36" s="43">
        <f>X43+X78+X155+X176+X183+X190+X197+X204+X211+X218+X225+X260+X295+X323+X358+X365+X372</f>
        <v>0</v>
      </c>
      <c r="Y36" s="43" t="e">
        <f t="shared" ref="Y36:Y41" si="119">(X36/W36)*100</f>
        <v>#DIV/0!</v>
      </c>
      <c r="Z36" s="233">
        <f>Z43+Z78+Z155+Z176+Z183+Z190+Z197+Z204+Z211+Z218+Z225+Z260+Z295+Z323+Z358+Z365+Z372</f>
        <v>0</v>
      </c>
      <c r="AA36" s="43">
        <f>AA43+AA78+AA155+AA176+AA183+AA190+AA197+AA204+AA211+AA218+AA225+AA260+AA295+AA323+AA358+AA365+AA372</f>
        <v>0</v>
      </c>
      <c r="AB36" s="43" t="e">
        <f t="shared" ref="AB36:AB41" si="120">(AA36/Z36)*100</f>
        <v>#DIV/0!</v>
      </c>
      <c r="AC36" s="233">
        <f>AC43+AC78+AC155+AC176+AC183+AC190+AC197+AC204+AC211+AC218+AC225+AC260+AC295+AC323+AC358+AC365+AC372</f>
        <v>0</v>
      </c>
      <c r="AD36" s="43">
        <f>AD43+AD78+AD155+AD176+AD183+AD190+AD197+AD204+AD211+AD218+AD225+AD260+AD295+AD323+AD358+AD365+AD372</f>
        <v>0</v>
      </c>
      <c r="AE36" s="43" t="e">
        <f t="shared" ref="AE36:AE41" si="121">(AD36/AC36)*100</f>
        <v>#DIV/0!</v>
      </c>
      <c r="AF36" s="233">
        <f>AF43+AF78+AF155+AF176+AF183+AF190+AF197+AF204+AF211+AF218+AF225+AF260+AF295+AF323+AF358+AF365+AF372</f>
        <v>0</v>
      </c>
      <c r="AG36" s="43">
        <f>AG43+AG78+AG155+AG176+AG183+AG190+AG197+AG204+AG211+AG218+AG225+AG260+AG295+AG323+AG358+AG365+AG372</f>
        <v>0</v>
      </c>
      <c r="AH36" s="43" t="e">
        <f t="shared" ref="AH36:AH41" si="122">(AG36/AF36)*100</f>
        <v>#DIV/0!</v>
      </c>
      <c r="AI36" s="233">
        <f>AI43+AI78+AI155+AI176+AI183+AI190+AI197+AI204+AI211+AI218+AI225+AI260+AI295+AI323+AI358+AI365+AI372</f>
        <v>0</v>
      </c>
      <c r="AJ36" s="43">
        <f>AJ43+AJ78+AJ155+AJ176+AJ183+AJ190+AJ197+AJ204+AJ211+AJ218+AJ225+AJ260+AJ295+AJ323+AJ358+AJ365+AJ372</f>
        <v>0</v>
      </c>
      <c r="AK36" s="43" t="e">
        <f t="shared" ref="AK36:AK41" si="123">(AJ36/AI36)*100</f>
        <v>#DIV/0!</v>
      </c>
      <c r="AL36" s="233">
        <f>AL43+AL78+AL155+AL176+AL183+AL190+AL197+AL204+AL211+AL218+AL225+AL260+AL295+AL323+AL358+AL365+AL372</f>
        <v>0</v>
      </c>
      <c r="AM36" s="43">
        <f>AM43+AM78+AM155+AM176+AM183+AM190+AM197+AM204+AM211+AM218+AM225+AM260+AM295+AM323+AM358+AM365+AM372</f>
        <v>0</v>
      </c>
      <c r="AN36" s="43" t="e">
        <f t="shared" ref="AN36:AN41" si="124">(AM36/AL36)*100</f>
        <v>#DIV/0!</v>
      </c>
      <c r="AO36" s="233">
        <f>AO43+AO78+AO155+AO176+AO183+AO190+AO197+AO204+AO211+AO218+AO225+AO260+AO295+AO323+AO358+AO365+AO372</f>
        <v>0</v>
      </c>
      <c r="AP36" s="43">
        <f>AP43+AP78+AP155+AP176+AP183+AP190+AP197+AP204+AP211+AP218+AP225+AP260+AP295+AP323+AP358+AP365+AP372</f>
        <v>0</v>
      </c>
      <c r="AQ36" s="43" t="e">
        <f t="shared" ref="AQ36:AQ41" si="125">(AP36/AO36)*100</f>
        <v>#DIV/0!</v>
      </c>
      <c r="AR36" s="89"/>
    </row>
    <row r="37" spans="1:46" s="90" customFormat="1" ht="51" customHeight="1">
      <c r="A37" s="283"/>
      <c r="B37" s="276"/>
      <c r="C37" s="319"/>
      <c r="D37" s="49" t="s">
        <v>18</v>
      </c>
      <c r="E37" s="249">
        <f>H37+K37+N37+Q37+T37+W37+Z37+AC37+AF37+AI37+AL37+AO37</f>
        <v>1147306.5999999999</v>
      </c>
      <c r="F37" s="43">
        <f t="shared" ref="F37:F40" si="126">I37+L37+O37+R37+U37+X37+AA37+AD37+AG37+AJ37+AM37+AP37</f>
        <v>615817.1</v>
      </c>
      <c r="G37" s="43">
        <f t="shared" si="113"/>
        <v>53.675024618528298</v>
      </c>
      <c r="H37" s="233">
        <f>H44+H79+H156+H177+H184+H191+H198+H205+H212+H219+H226+H261+H296+H324+H359+H366+H373</f>
        <v>19839.330000000002</v>
      </c>
      <c r="I37" s="43">
        <f t="shared" ref="H37:I41" si="127">I44+I79+I156+I177+I184+I191+I198+I205+I212+I219+I226+I261+I296+I324+I359+I366+I373</f>
        <v>19839.330000000002</v>
      </c>
      <c r="J37" s="43">
        <f t="shared" si="114"/>
        <v>100</v>
      </c>
      <c r="K37" s="233">
        <f t="shared" ref="K37:L37" si="128">K44+K79+K156+K177+K184+K191+K198+K205+K212+K219+K226+K261+K296+K324+K359+K366+K373</f>
        <v>99389.58</v>
      </c>
      <c r="L37" s="43">
        <f t="shared" si="128"/>
        <v>99389.58</v>
      </c>
      <c r="M37" s="43">
        <f t="shared" si="115"/>
        <v>100</v>
      </c>
      <c r="N37" s="233">
        <f t="shared" ref="N37:O37" si="129">N44+N79+N156+N177+N184+N191+N198+N205+N212+N219+N226+N261+N296+N324+N359+N366+N373</f>
        <v>88599.919999999984</v>
      </c>
      <c r="O37" s="43">
        <f t="shared" si="129"/>
        <v>88599.919999999984</v>
      </c>
      <c r="P37" s="43">
        <f t="shared" si="116"/>
        <v>100</v>
      </c>
      <c r="Q37" s="233">
        <f t="shared" ref="Q37:R37" si="130">Q44+Q79+Q156+Q177+Q184+Q191+Q198+Q205+Q212+Q219+Q226+Q261+Q296+Q324+Q359+Q366+Q373</f>
        <v>95109.330000000016</v>
      </c>
      <c r="R37" s="43">
        <f t="shared" si="130"/>
        <v>95109.330000000016</v>
      </c>
      <c r="S37" s="43">
        <f t="shared" si="117"/>
        <v>100</v>
      </c>
      <c r="T37" s="233">
        <f t="shared" ref="T37:U37" si="131">T44+T79+T156+T177+T184+T191+T198+T205+T212+T219+T226+T261+T296+T324+T359+T366+T373</f>
        <v>121715.27999999998</v>
      </c>
      <c r="U37" s="43">
        <f t="shared" si="131"/>
        <v>121715.27999999998</v>
      </c>
      <c r="V37" s="43">
        <f t="shared" si="118"/>
        <v>100</v>
      </c>
      <c r="W37" s="233">
        <f t="shared" ref="W37:X37" si="132">W44+W79+W156+W177+W184+W191+W198+W205+W212+W219+W226+W261+W296+W324+W359+W366+W373</f>
        <v>191163.65999999997</v>
      </c>
      <c r="X37" s="43">
        <f t="shared" si="132"/>
        <v>191163.65999999997</v>
      </c>
      <c r="Y37" s="43">
        <f t="shared" si="119"/>
        <v>100</v>
      </c>
      <c r="Z37" s="233">
        <f t="shared" ref="Z37:AA37" si="133">Z44+Z79+Z156+Z177+Z184+Z191+Z198+Z205+Z212+Z219+Z226+Z261+Z296+Z324+Z359+Z366+Z373</f>
        <v>86125.85</v>
      </c>
      <c r="AA37" s="43">
        <f t="shared" si="133"/>
        <v>0</v>
      </c>
      <c r="AB37" s="43">
        <f t="shared" si="120"/>
        <v>0</v>
      </c>
      <c r="AC37" s="233">
        <f t="shared" ref="AC37:AD37" si="134">AC44+AC79+AC156+AC177+AC184+AC191+AC198+AC205+AC212+AC219+AC226+AC261+AC296+AC324+AC359+AC366+AC373</f>
        <v>44068</v>
      </c>
      <c r="AD37" s="43">
        <f t="shared" si="134"/>
        <v>0</v>
      </c>
      <c r="AE37" s="43">
        <f t="shared" si="121"/>
        <v>0</v>
      </c>
      <c r="AF37" s="233">
        <f t="shared" ref="AF37:AG37" si="135">AF44+AF79+AF156+AF177+AF184+AF191+AF198+AF205+AF212+AF219+AF226+AF261+AF296+AF324+AF359+AF366+AF373</f>
        <v>59121.599999999999</v>
      </c>
      <c r="AG37" s="43">
        <f t="shared" si="135"/>
        <v>0</v>
      </c>
      <c r="AH37" s="43">
        <f t="shared" si="122"/>
        <v>0</v>
      </c>
      <c r="AI37" s="233">
        <f t="shared" ref="AI37:AJ37" si="136">AI44+AI79+AI156+AI177+AI184+AI191+AI198+AI205+AI212+AI219+AI226+AI261+AI296+AI324+AI359+AI366+AI373</f>
        <v>84418</v>
      </c>
      <c r="AJ37" s="43">
        <f t="shared" si="136"/>
        <v>0</v>
      </c>
      <c r="AK37" s="43">
        <f t="shared" si="123"/>
        <v>0</v>
      </c>
      <c r="AL37" s="233">
        <f t="shared" ref="AL37:AM37" si="137">AL44+AL79+AL156+AL177+AL184+AL191+AL198+AL205+AL212+AL219+AL226+AL261+AL296+AL324+AL359+AL366+AL373</f>
        <v>83500.63</v>
      </c>
      <c r="AM37" s="43">
        <f t="shared" si="137"/>
        <v>0</v>
      </c>
      <c r="AN37" s="43">
        <f t="shared" si="124"/>
        <v>0</v>
      </c>
      <c r="AO37" s="233">
        <f t="shared" ref="AO37:AP37" si="138">AO44+AO79+AO156+AO177+AO184+AO191+AO198+AO205+AO212+AO219+AO226+AO261+AO296+AO324+AO359+AO366+AO373</f>
        <v>174255.42</v>
      </c>
      <c r="AP37" s="43">
        <f t="shared" si="138"/>
        <v>0</v>
      </c>
      <c r="AQ37" s="43">
        <f t="shared" si="125"/>
        <v>0</v>
      </c>
      <c r="AR37" s="89"/>
    </row>
    <row r="38" spans="1:46" s="90" customFormat="1" ht="33.75" customHeight="1">
      <c r="A38" s="283"/>
      <c r="B38" s="276"/>
      <c r="C38" s="319"/>
      <c r="D38" s="49" t="s">
        <v>26</v>
      </c>
      <c r="E38" s="249">
        <f t="shared" ref="E38:E41" si="139">H38+K38+N38+Q38+T38+W38+Z38+AC38+AF38+AI38+AL38+AO38</f>
        <v>320768.86100000003</v>
      </c>
      <c r="F38" s="43">
        <f t="shared" si="126"/>
        <v>177034.54704999999</v>
      </c>
      <c r="G38" s="43">
        <f t="shared" si="113"/>
        <v>55.190689800154878</v>
      </c>
      <c r="H38" s="233">
        <f t="shared" si="127"/>
        <v>15821.350000000002</v>
      </c>
      <c r="I38" s="43">
        <f t="shared" si="127"/>
        <v>15821.350000000002</v>
      </c>
      <c r="J38" s="43">
        <f t="shared" si="114"/>
        <v>100</v>
      </c>
      <c r="K38" s="233">
        <f t="shared" ref="K38:L38" si="140">K45+K80+K157+K178+K185+K192+K199+K206+K213+K220+K227+K262+K297+K325+K360+K367+K374</f>
        <v>40091.35</v>
      </c>
      <c r="L38" s="43">
        <f t="shared" si="140"/>
        <v>40091.355049999998</v>
      </c>
      <c r="M38" s="43">
        <f t="shared" si="115"/>
        <v>100.00001259623335</v>
      </c>
      <c r="N38" s="233">
        <f t="shared" ref="N38:O38" si="141">N45+N80+N157+N178+N185+N192+N199+N206+N213+N220+N227+N262+N297+N325+N360+N367+N374</f>
        <v>27401.741000000002</v>
      </c>
      <c r="O38" s="43">
        <f t="shared" si="141"/>
        <v>27386.752</v>
      </c>
      <c r="P38" s="43">
        <f t="shared" si="116"/>
        <v>99.945299096141369</v>
      </c>
      <c r="Q38" s="233">
        <f t="shared" ref="Q38:R38" si="142">Q45+Q80+Q157+Q178+Q185+Q192+Q199+Q206+Q213+Q220+Q227+Q262+Q297+Q325+Q360+Q367+Q374</f>
        <v>37408.28</v>
      </c>
      <c r="R38" s="43">
        <f t="shared" si="142"/>
        <v>37408.28</v>
      </c>
      <c r="S38" s="43">
        <f t="shared" si="117"/>
        <v>100</v>
      </c>
      <c r="T38" s="233">
        <f t="shared" ref="T38:U38" si="143">T45+T80+T157+T178+T185+T192+T199+T206+T213+T220+T227+T262+T297+T325+T360+T367+T374</f>
        <v>25994.820000000003</v>
      </c>
      <c r="U38" s="43">
        <f t="shared" si="143"/>
        <v>25994.820000000003</v>
      </c>
      <c r="V38" s="43">
        <f t="shared" si="118"/>
        <v>100</v>
      </c>
      <c r="W38" s="233">
        <f t="shared" ref="W38:X38" si="144">W45+W80+W157+W178+W185+W192+W199+W206+W213+W220+W227+W262+W297+W325+W360+W367+W374</f>
        <v>30329.550000000003</v>
      </c>
      <c r="X38" s="43">
        <f t="shared" si="144"/>
        <v>30331.989999999998</v>
      </c>
      <c r="Y38" s="43">
        <f t="shared" si="119"/>
        <v>100.00804495945373</v>
      </c>
      <c r="Z38" s="233">
        <f t="shared" ref="Z38:AA38" si="145">Z45+Z80+Z157+Z178+Z185+Z192+Z199+Z206+Z213+Z220+Z227+Z262+Z297+Z325+Z360+Z367+Z374</f>
        <v>22801.14</v>
      </c>
      <c r="AA38" s="43">
        <f t="shared" si="145"/>
        <v>0</v>
      </c>
      <c r="AB38" s="43">
        <f t="shared" si="120"/>
        <v>0</v>
      </c>
      <c r="AC38" s="233">
        <f t="shared" ref="AC38:AD38" si="146">AC45+AC80+AC157+AC178+AC185+AC192+AC199+AC206+AC213+AC220+AC227+AC262+AC297+AC325+AC360+AC367+AC374</f>
        <v>18107</v>
      </c>
      <c r="AD38" s="43">
        <f t="shared" si="146"/>
        <v>0</v>
      </c>
      <c r="AE38" s="43">
        <f t="shared" si="121"/>
        <v>0</v>
      </c>
      <c r="AF38" s="233">
        <f t="shared" ref="AF38:AG38" si="147">AF45+AF80+AF157+AF178+AF185+AF192+AF199+AF206+AF213+AF220+AF227+AF262+AF297+AF325+AF360+AF367+AF374</f>
        <v>18291.5</v>
      </c>
      <c r="AG38" s="43">
        <f t="shared" si="147"/>
        <v>0</v>
      </c>
      <c r="AH38" s="43">
        <f t="shared" si="122"/>
        <v>0</v>
      </c>
      <c r="AI38" s="233">
        <f t="shared" ref="AI38:AJ38" si="148">AI45+AI80+AI157+AI178+AI185+AI192+AI199+AI206+AI213+AI220+AI227+AI262+AI297+AI325+AI360+AI367+AI374</f>
        <v>26033.11</v>
      </c>
      <c r="AJ38" s="43">
        <f t="shared" si="148"/>
        <v>0</v>
      </c>
      <c r="AK38" s="43">
        <f t="shared" si="123"/>
        <v>0</v>
      </c>
      <c r="AL38" s="233">
        <f t="shared" ref="AL38:AM38" si="149">AL45+AL80+AL157+AL178+AL185+AL192+AL199+AL206+AL213+AL220+AL227+AL262+AL297+AL325+AL360+AL367+AL374</f>
        <v>22696.37</v>
      </c>
      <c r="AM38" s="43">
        <f t="shared" si="149"/>
        <v>0</v>
      </c>
      <c r="AN38" s="43">
        <f t="shared" si="124"/>
        <v>0</v>
      </c>
      <c r="AO38" s="233">
        <f t="shared" ref="AO38:AP38" si="150">AO45+AO80+AO157+AO178+AO185+AO192+AO199+AO206+AO213+AO220+AO227+AO262+AO297+AO325+AO360+AO367+AO374</f>
        <v>35792.65</v>
      </c>
      <c r="AP38" s="43">
        <f t="shared" si="150"/>
        <v>0</v>
      </c>
      <c r="AQ38" s="43">
        <f t="shared" si="125"/>
        <v>0</v>
      </c>
      <c r="AR38" s="89"/>
    </row>
    <row r="39" spans="1:46" s="90" customFormat="1" ht="84" customHeight="1">
      <c r="A39" s="283"/>
      <c r="B39" s="276"/>
      <c r="C39" s="319"/>
      <c r="D39" s="49" t="s">
        <v>154</v>
      </c>
      <c r="E39" s="173">
        <f t="shared" si="139"/>
        <v>0</v>
      </c>
      <c r="F39" s="43">
        <f t="shared" si="126"/>
        <v>0</v>
      </c>
      <c r="G39" s="43" t="e">
        <f t="shared" si="113"/>
        <v>#DIV/0!</v>
      </c>
      <c r="H39" s="233">
        <f t="shared" si="127"/>
        <v>0</v>
      </c>
      <c r="I39" s="43">
        <f t="shared" si="127"/>
        <v>0</v>
      </c>
      <c r="J39" s="43" t="e">
        <f t="shared" si="114"/>
        <v>#DIV/0!</v>
      </c>
      <c r="K39" s="233">
        <f t="shared" ref="K39:L39" si="151">K46+K81+K158+K179+K186+K193+K200+K207+K214+K221+K228+K263+K298+K326+K361+K368+K375</f>
        <v>0</v>
      </c>
      <c r="L39" s="43">
        <f t="shared" si="151"/>
        <v>0</v>
      </c>
      <c r="M39" s="43" t="e">
        <f t="shared" si="115"/>
        <v>#DIV/0!</v>
      </c>
      <c r="N39" s="233">
        <f t="shared" ref="N39:O39" si="152">N46+N81+N158+N179+N186+N193+N200+N207+N214+N221+N228+N263+N298+N326+N361+N368+N375</f>
        <v>0</v>
      </c>
      <c r="O39" s="43">
        <f t="shared" si="152"/>
        <v>0</v>
      </c>
      <c r="P39" s="43" t="e">
        <f t="shared" si="116"/>
        <v>#DIV/0!</v>
      </c>
      <c r="Q39" s="233">
        <f t="shared" ref="Q39:R39" si="153">Q46+Q81+Q158+Q179+Q186+Q193+Q200+Q207+Q214+Q221+Q228+Q263+Q298+Q326+Q361+Q368+Q375</f>
        <v>0</v>
      </c>
      <c r="R39" s="43">
        <f t="shared" si="153"/>
        <v>0</v>
      </c>
      <c r="S39" s="43" t="e">
        <f t="shared" si="117"/>
        <v>#DIV/0!</v>
      </c>
      <c r="T39" s="233">
        <f t="shared" ref="T39:U39" si="154">T46+T81+T158+T179+T186+T193+T200+T207+T214+T221+T228+T263+T298+T326+T361+T368+T375</f>
        <v>0</v>
      </c>
      <c r="U39" s="43">
        <f t="shared" si="154"/>
        <v>0</v>
      </c>
      <c r="V39" s="43" t="e">
        <f t="shared" si="118"/>
        <v>#DIV/0!</v>
      </c>
      <c r="W39" s="233">
        <f t="shared" ref="W39:X39" si="155">W46+W81+W158+W179+W186+W193+W200+W207+W214+W221+W228+W263+W298+W326+W361+W368+W375</f>
        <v>0</v>
      </c>
      <c r="X39" s="43">
        <f t="shared" si="155"/>
        <v>0</v>
      </c>
      <c r="Y39" s="43" t="e">
        <f t="shared" si="119"/>
        <v>#DIV/0!</v>
      </c>
      <c r="Z39" s="233">
        <f t="shared" ref="Z39:AA39" si="156">Z46+Z81+Z158+Z179+Z186+Z193+Z200+Z207+Z214+Z221+Z228+Z263+Z298+Z326+Z361+Z368+Z375</f>
        <v>0</v>
      </c>
      <c r="AA39" s="43">
        <f t="shared" si="156"/>
        <v>0</v>
      </c>
      <c r="AB39" s="43" t="e">
        <f t="shared" si="120"/>
        <v>#DIV/0!</v>
      </c>
      <c r="AC39" s="233">
        <f t="shared" ref="AC39:AD39" si="157">AC46+AC81+AC158+AC179+AC186+AC193+AC200+AC207+AC214+AC221+AC228+AC263+AC298+AC326+AC361+AC368+AC375</f>
        <v>0</v>
      </c>
      <c r="AD39" s="43">
        <f t="shared" si="157"/>
        <v>0</v>
      </c>
      <c r="AE39" s="43" t="e">
        <f t="shared" si="121"/>
        <v>#DIV/0!</v>
      </c>
      <c r="AF39" s="233">
        <f t="shared" ref="AF39:AG39" si="158">AF46+AF81+AF158+AF179+AF186+AF193+AF200+AF207+AF214+AF221+AF228+AF263+AF298+AF326+AF361+AF368+AF375</f>
        <v>0</v>
      </c>
      <c r="AG39" s="43">
        <f t="shared" si="158"/>
        <v>0</v>
      </c>
      <c r="AH39" s="43" t="e">
        <f t="shared" si="122"/>
        <v>#DIV/0!</v>
      </c>
      <c r="AI39" s="233">
        <f t="shared" ref="AI39:AJ39" si="159">AI46+AI81+AI158+AI179+AI186+AI193+AI200+AI207+AI214+AI221+AI228+AI263+AI298+AI326+AI361+AI368+AI375</f>
        <v>0</v>
      </c>
      <c r="AJ39" s="43">
        <f t="shared" si="159"/>
        <v>0</v>
      </c>
      <c r="AK39" s="43" t="e">
        <f t="shared" si="123"/>
        <v>#DIV/0!</v>
      </c>
      <c r="AL39" s="233">
        <f t="shared" ref="AL39:AM39" si="160">AL46+AL81+AL158+AL179+AL186+AL193+AL200+AL207+AL214+AL221+AL228+AL263+AL298+AL326+AL361+AL368+AL375</f>
        <v>0</v>
      </c>
      <c r="AM39" s="43">
        <f t="shared" si="160"/>
        <v>0</v>
      </c>
      <c r="AN39" s="43" t="e">
        <f t="shared" si="124"/>
        <v>#DIV/0!</v>
      </c>
      <c r="AO39" s="233">
        <f t="shared" ref="AO39:AP39" si="161">AO46+AO81+AO158+AO179+AO186+AO193+AO200+AO207+AO214+AO221+AO228+AO263+AO298+AO326+AO361+AO368+AO375</f>
        <v>0</v>
      </c>
      <c r="AP39" s="43">
        <f t="shared" si="161"/>
        <v>0</v>
      </c>
      <c r="AQ39" s="43" t="e">
        <f t="shared" si="125"/>
        <v>#DIV/0!</v>
      </c>
      <c r="AR39" s="89"/>
    </row>
    <row r="40" spans="1:46" s="90" customFormat="1" ht="33" customHeight="1">
      <c r="A40" s="283"/>
      <c r="B40" s="276"/>
      <c r="C40" s="319"/>
      <c r="D40" s="49" t="s">
        <v>37</v>
      </c>
      <c r="E40" s="173">
        <f t="shared" si="139"/>
        <v>0</v>
      </c>
      <c r="F40" s="43">
        <f t="shared" si="126"/>
        <v>0</v>
      </c>
      <c r="G40" s="43" t="e">
        <f t="shared" si="113"/>
        <v>#DIV/0!</v>
      </c>
      <c r="H40" s="233">
        <f t="shared" si="127"/>
        <v>0</v>
      </c>
      <c r="I40" s="43">
        <f t="shared" si="127"/>
        <v>0</v>
      </c>
      <c r="J40" s="43" t="e">
        <f t="shared" si="114"/>
        <v>#DIV/0!</v>
      </c>
      <c r="K40" s="233">
        <f t="shared" ref="K40:L40" si="162">K47+K82+K159+K180+K187+K194+K201+K208+K215+K222+K229+K264+K299+K327+K362+K369+K376</f>
        <v>0</v>
      </c>
      <c r="L40" s="43">
        <f t="shared" si="162"/>
        <v>0</v>
      </c>
      <c r="M40" s="43" t="e">
        <f t="shared" si="115"/>
        <v>#DIV/0!</v>
      </c>
      <c r="N40" s="233">
        <f t="shared" ref="N40:O40" si="163">N47+N82+N159+N180+N187+N194+N201+N208+N215+N222+N229+N264+N299+N327+N362+N369+N376</f>
        <v>0</v>
      </c>
      <c r="O40" s="43">
        <f t="shared" si="163"/>
        <v>0</v>
      </c>
      <c r="P40" s="43" t="e">
        <f t="shared" si="116"/>
        <v>#DIV/0!</v>
      </c>
      <c r="Q40" s="233">
        <f t="shared" ref="Q40:R40" si="164">Q47+Q82+Q159+Q180+Q187+Q194+Q201+Q208+Q215+Q222+Q229+Q264+Q299+Q327+Q362+Q369+Q376</f>
        <v>0</v>
      </c>
      <c r="R40" s="43">
        <f t="shared" si="164"/>
        <v>0</v>
      </c>
      <c r="S40" s="43" t="e">
        <f t="shared" si="117"/>
        <v>#DIV/0!</v>
      </c>
      <c r="T40" s="233">
        <f t="shared" ref="T40:U40" si="165">T47+T82+T159+T180+T187+T194+T201+T208+T215+T222+T229+T264+T299+T327+T362+T369+T376</f>
        <v>0</v>
      </c>
      <c r="U40" s="43">
        <f t="shared" si="165"/>
        <v>0</v>
      </c>
      <c r="V40" s="43" t="e">
        <f t="shared" si="118"/>
        <v>#DIV/0!</v>
      </c>
      <c r="W40" s="233">
        <f t="shared" ref="W40:X40" si="166">W47+W82+W159+W180+W187+W194+W201+W208+W215+W222+W229+W264+W299+W327+W362+W369+W376</f>
        <v>0</v>
      </c>
      <c r="X40" s="43">
        <f t="shared" si="166"/>
        <v>0</v>
      </c>
      <c r="Y40" s="43" t="e">
        <f t="shared" si="119"/>
        <v>#DIV/0!</v>
      </c>
      <c r="Z40" s="233">
        <f t="shared" ref="Z40:AA40" si="167">Z47+Z82+Z159+Z180+Z187+Z194+Z201+Z208+Z215+Z222+Z229+Z264+Z299+Z327+Z362+Z369+Z376</f>
        <v>0</v>
      </c>
      <c r="AA40" s="43">
        <f t="shared" si="167"/>
        <v>0</v>
      </c>
      <c r="AB40" s="43" t="e">
        <f t="shared" si="120"/>
        <v>#DIV/0!</v>
      </c>
      <c r="AC40" s="233">
        <f t="shared" ref="AC40:AD40" si="168">AC47+AC82+AC159+AC180+AC187+AC194+AC201+AC208+AC215+AC222+AC229+AC264+AC299+AC327+AC362+AC369+AC376</f>
        <v>0</v>
      </c>
      <c r="AD40" s="43">
        <f t="shared" si="168"/>
        <v>0</v>
      </c>
      <c r="AE40" s="43" t="e">
        <f t="shared" si="121"/>
        <v>#DIV/0!</v>
      </c>
      <c r="AF40" s="233">
        <f t="shared" ref="AF40:AG40" si="169">AF47+AF82+AF159+AF180+AF187+AF194+AF201+AF208+AF215+AF222+AF229+AF264+AF299+AF327+AF362+AF369+AF376</f>
        <v>0</v>
      </c>
      <c r="AG40" s="43">
        <f t="shared" si="169"/>
        <v>0</v>
      </c>
      <c r="AH40" s="43" t="e">
        <f t="shared" si="122"/>
        <v>#DIV/0!</v>
      </c>
      <c r="AI40" s="233">
        <f t="shared" ref="AI40:AJ40" si="170">AI47+AI82+AI159+AI180+AI187+AI194+AI201+AI208+AI215+AI222+AI229+AI264+AI299+AI327+AI362+AI369+AI376</f>
        <v>0</v>
      </c>
      <c r="AJ40" s="43">
        <f t="shared" si="170"/>
        <v>0</v>
      </c>
      <c r="AK40" s="43" t="e">
        <f t="shared" si="123"/>
        <v>#DIV/0!</v>
      </c>
      <c r="AL40" s="233">
        <f t="shared" ref="AL40:AM40" si="171">AL47+AL82+AL159+AL180+AL187+AL194+AL201+AL208+AL215+AL222+AL229+AL264+AL299+AL327+AL362+AL369+AL376</f>
        <v>0</v>
      </c>
      <c r="AM40" s="43">
        <f t="shared" si="171"/>
        <v>0</v>
      </c>
      <c r="AN40" s="43" t="e">
        <f t="shared" si="124"/>
        <v>#DIV/0!</v>
      </c>
      <c r="AO40" s="233">
        <f t="shared" ref="AO40:AP40" si="172">AO47+AO82+AO159+AO180+AO187+AO194+AO201+AO208+AO215+AO222+AO229+AO264+AO299+AO327+AO362+AO369+AO376</f>
        <v>0</v>
      </c>
      <c r="AP40" s="43">
        <f t="shared" si="172"/>
        <v>0</v>
      </c>
      <c r="AQ40" s="43" t="e">
        <f t="shared" si="125"/>
        <v>#DIV/0!</v>
      </c>
      <c r="AR40" s="89"/>
    </row>
    <row r="41" spans="1:46" s="90" customFormat="1" ht="52.5" customHeight="1">
      <c r="A41" s="283"/>
      <c r="B41" s="277"/>
      <c r="C41" s="320"/>
      <c r="D41" s="49" t="s">
        <v>32</v>
      </c>
      <c r="E41" s="173">
        <f t="shared" si="139"/>
        <v>62549.34</v>
      </c>
      <c r="F41" s="43">
        <f>I41+L41+O41+R41+U41+X41+AA41+AD41+AG41+AJ41+AM41+AP41</f>
        <v>24458.517690000001</v>
      </c>
      <c r="G41" s="43">
        <f t="shared" si="113"/>
        <v>39.102759021917741</v>
      </c>
      <c r="H41" s="233">
        <f t="shared" si="127"/>
        <v>1785.46</v>
      </c>
      <c r="I41" s="43">
        <f t="shared" si="127"/>
        <v>1785.46</v>
      </c>
      <c r="J41" s="43">
        <f t="shared" si="114"/>
        <v>100</v>
      </c>
      <c r="K41" s="233">
        <f t="shared" ref="K41:L41" si="173">K48+K83+K160+K181+K188+K195+K202+K209+K216+K223+K230+K265+K300+K328+K363+K370+K377</f>
        <v>4747.8500000000004</v>
      </c>
      <c r="L41" s="43">
        <f t="shared" si="173"/>
        <v>4747.8576899999998</v>
      </c>
      <c r="M41" s="43">
        <f t="shared" si="115"/>
        <v>100.00016196804869</v>
      </c>
      <c r="N41" s="233">
        <f t="shared" ref="N41:O41" si="174">N48+N83+N160+N181+N188+N195+N202+N209+N216+N223+N230+N265+N300+N328+N363+N370+N377</f>
        <v>5312.16</v>
      </c>
      <c r="O41" s="43">
        <f t="shared" si="174"/>
        <v>5294.66</v>
      </c>
      <c r="P41" s="43">
        <f t="shared" si="116"/>
        <v>99.670567151591811</v>
      </c>
      <c r="Q41" s="233">
        <f t="shared" ref="Q41:R41" si="175">Q48+Q83+Q160+Q181+Q188+Q195+Q202+Q209+Q216+Q223+Q230+Q265+Q300+Q328+Q363+Q370+Q377</f>
        <v>4687.8899999999994</v>
      </c>
      <c r="R41" s="43">
        <f t="shared" si="175"/>
        <v>4687.8899999999994</v>
      </c>
      <c r="S41" s="43">
        <f t="shared" si="117"/>
        <v>100</v>
      </c>
      <c r="T41" s="233">
        <f t="shared" ref="T41:U41" si="176">T48+T83+T160+T181+T188+T195+T202+T209+T216+T223+T230+T265+T300+T328+T363+T370+T377</f>
        <v>4440.34</v>
      </c>
      <c r="U41" s="43">
        <f t="shared" si="176"/>
        <v>4440.34</v>
      </c>
      <c r="V41" s="43">
        <f t="shared" si="118"/>
        <v>100</v>
      </c>
      <c r="W41" s="233">
        <f t="shared" ref="W41:X41" si="177">W48+W83+W160+W181+W188+W195+W202+W209+W216+W223+W230+W265+W300+W328+W363+W370+W377</f>
        <v>3502.31</v>
      </c>
      <c r="X41" s="43">
        <f t="shared" si="177"/>
        <v>3502.31</v>
      </c>
      <c r="Y41" s="43">
        <f t="shared" si="119"/>
        <v>100</v>
      </c>
      <c r="Z41" s="233">
        <f t="shared" ref="Z41:AA41" si="178">Z48+Z83+Z160+Z181+Z188+Z195+Z202+Z209+Z216+Z223+Z230+Z265+Z300+Z328+Z363+Z370+Z377</f>
        <v>5645.55</v>
      </c>
      <c r="AA41" s="43">
        <f t="shared" si="178"/>
        <v>0</v>
      </c>
      <c r="AB41" s="43">
        <f t="shared" si="120"/>
        <v>0</v>
      </c>
      <c r="AC41" s="233">
        <f t="shared" ref="AC41:AD41" si="179">AC48+AC83+AC160+AC181+AC188+AC195+AC202+AC209+AC216+AC223+AC230+AC265+AC300+AC328+AC363+AC370+AC377</f>
        <v>2582.8200000000002</v>
      </c>
      <c r="AD41" s="43">
        <f t="shared" si="179"/>
        <v>0</v>
      </c>
      <c r="AE41" s="43">
        <f t="shared" si="121"/>
        <v>0</v>
      </c>
      <c r="AF41" s="233">
        <f t="shared" ref="AF41:AG41" si="180">AF48+AF83+AF160+AF181+AF188+AF195+AF202+AF209+AF216+AF223+AF230+AF265+AF300+AF328+AF363+AF370+AF377</f>
        <v>4215.59</v>
      </c>
      <c r="AG41" s="43">
        <f t="shared" si="180"/>
        <v>0</v>
      </c>
      <c r="AH41" s="43">
        <f t="shared" si="122"/>
        <v>0</v>
      </c>
      <c r="AI41" s="233">
        <f t="shared" ref="AI41:AJ41" si="181">AI48+AI83+AI160+AI181+AI188+AI195+AI202+AI209+AI216+AI223+AI230+AI265+AI300+AI328+AI363+AI370+AI377</f>
        <v>4854.2199999999993</v>
      </c>
      <c r="AJ41" s="43">
        <f t="shared" si="181"/>
        <v>0</v>
      </c>
      <c r="AK41" s="43">
        <f t="shared" si="123"/>
        <v>0</v>
      </c>
      <c r="AL41" s="233">
        <f t="shared" ref="AL41:AM41" si="182">AL48+AL83+AL160+AL181+AL188+AL195+AL202+AL209+AL216+AL223+AL230+AL265+AL300+AL328+AL363+AL370+AL377</f>
        <v>4643.6100000000006</v>
      </c>
      <c r="AM41" s="43">
        <f t="shared" si="182"/>
        <v>0</v>
      </c>
      <c r="AN41" s="43">
        <f t="shared" si="124"/>
        <v>0</v>
      </c>
      <c r="AO41" s="233">
        <f t="shared" ref="AO41:AP41" si="183">AO48+AO83+AO160+AO181+AO188+AO195+AO202+AO209+AO216+AO223+AO230+AO265+AO300+AO328+AO363+AO370+AO377</f>
        <v>16131.539999999997</v>
      </c>
      <c r="AP41" s="43">
        <f t="shared" si="183"/>
        <v>0</v>
      </c>
      <c r="AQ41" s="43">
        <f t="shared" si="125"/>
        <v>0</v>
      </c>
      <c r="AR41" s="89"/>
    </row>
    <row r="42" spans="1:46" s="214" customFormat="1" ht="45" customHeight="1">
      <c r="A42" s="283" t="s">
        <v>16</v>
      </c>
      <c r="B42" s="275" t="s">
        <v>36</v>
      </c>
      <c r="C42" s="435" t="s">
        <v>104</v>
      </c>
      <c r="D42" s="217" t="s">
        <v>153</v>
      </c>
      <c r="E42" s="211">
        <f>E43+E44+E45+E47+E48</f>
        <v>405</v>
      </c>
      <c r="F42" s="212">
        <f>F43+F44+F45+F47+F48</f>
        <v>0</v>
      </c>
      <c r="G42" s="212">
        <f>(F42/E42)*100</f>
        <v>0</v>
      </c>
      <c r="H42" s="235">
        <f>H43+H44+H45+H47+H48</f>
        <v>0</v>
      </c>
      <c r="I42" s="212">
        <f>I43+I44+I45+I47+I48</f>
        <v>0</v>
      </c>
      <c r="J42" s="212" t="e">
        <f>(I42/H42)*100</f>
        <v>#DIV/0!</v>
      </c>
      <c r="K42" s="235">
        <f>K43+K44+K45+K47+K48</f>
        <v>0</v>
      </c>
      <c r="L42" s="212">
        <f>L43+L44+L45+L47+L48</f>
        <v>0</v>
      </c>
      <c r="M42" s="212" t="e">
        <f>(L42/K42)*100</f>
        <v>#DIV/0!</v>
      </c>
      <c r="N42" s="235">
        <f>N43+N44+N45+N47+N48</f>
        <v>0</v>
      </c>
      <c r="O42" s="212">
        <f>O43+O44+O45+O47+O48</f>
        <v>0</v>
      </c>
      <c r="P42" s="212" t="e">
        <f>(O42/N42)*100</f>
        <v>#DIV/0!</v>
      </c>
      <c r="Q42" s="235">
        <f>Q43+Q44+Q45+Q47+Q48</f>
        <v>0</v>
      </c>
      <c r="R42" s="212">
        <f>R43+R44+R45+R47+R48</f>
        <v>0</v>
      </c>
      <c r="S42" s="212" t="e">
        <f>(R42/Q42)*100</f>
        <v>#DIV/0!</v>
      </c>
      <c r="T42" s="235">
        <f>T43+T44+T45+T47+T48</f>
        <v>0</v>
      </c>
      <c r="U42" s="212">
        <f>U43+U44+U45+U47+U48</f>
        <v>0</v>
      </c>
      <c r="V42" s="212" t="e">
        <f>(U42/T42)*100</f>
        <v>#DIV/0!</v>
      </c>
      <c r="W42" s="235">
        <f>W43+W44+W45+W47+W48</f>
        <v>0</v>
      </c>
      <c r="X42" s="212">
        <f>X43+X44+X45+X47+X48</f>
        <v>0</v>
      </c>
      <c r="Y42" s="212" t="e">
        <f>(X42/W42)*100</f>
        <v>#DIV/0!</v>
      </c>
      <c r="Z42" s="235">
        <f>Z43+Z44+Z45+Z47+Z48</f>
        <v>0</v>
      </c>
      <c r="AA42" s="212">
        <f>AA43+AA44+AA45+AA47+AA48</f>
        <v>0</v>
      </c>
      <c r="AB42" s="212" t="e">
        <f>(AA42/Z42)*100</f>
        <v>#DIV/0!</v>
      </c>
      <c r="AC42" s="235">
        <f>AC43+AC44+AC45+AC47+AC48</f>
        <v>150</v>
      </c>
      <c r="AD42" s="212">
        <f>AD43+AD44+AD45+AD47+AD48</f>
        <v>0</v>
      </c>
      <c r="AE42" s="212">
        <f>(AD42/AC42)*100</f>
        <v>0</v>
      </c>
      <c r="AF42" s="235">
        <f>AF43+AF44+AF45+AF47+AF48</f>
        <v>15</v>
      </c>
      <c r="AG42" s="212">
        <f>AG43+AG44+AG45+AG47+AG48</f>
        <v>0</v>
      </c>
      <c r="AH42" s="212">
        <f>(AG42/AF42)*100</f>
        <v>0</v>
      </c>
      <c r="AI42" s="235">
        <f>AI43+AI44+AI45+AI47+AI48</f>
        <v>0</v>
      </c>
      <c r="AJ42" s="212">
        <f>AJ43+AJ44+AJ45+AJ47+AJ48</f>
        <v>0</v>
      </c>
      <c r="AK42" s="212" t="e">
        <f>(AJ42/AI42)*100</f>
        <v>#DIV/0!</v>
      </c>
      <c r="AL42" s="235">
        <f>AL43+AL44+AL45+AL47+AL48</f>
        <v>240</v>
      </c>
      <c r="AM42" s="212">
        <f>AM43+AM44+AM45+AM47+AM48</f>
        <v>0</v>
      </c>
      <c r="AN42" s="212">
        <f>(AM42/AL42)*100</f>
        <v>0</v>
      </c>
      <c r="AO42" s="235">
        <f>AO43+AO44+AO45+AO47+AO48</f>
        <v>0</v>
      </c>
      <c r="AP42" s="212">
        <f>AP43+AP44+AP45+AP47+AP48</f>
        <v>0</v>
      </c>
      <c r="AQ42" s="212" t="e">
        <f>(AP42/AO42)*100</f>
        <v>#DIV/0!</v>
      </c>
      <c r="AR42" s="218"/>
    </row>
    <row r="43" spans="1:46" s="91" customFormat="1" ht="37.5" customHeight="1">
      <c r="A43" s="283"/>
      <c r="B43" s="276"/>
      <c r="C43" s="435"/>
      <c r="D43" s="87" t="s">
        <v>17</v>
      </c>
      <c r="E43" s="176">
        <f>H43+K43+N43+Q43+T43+W43+Z43+AC43+AF43+AI43+AL43+AO43</f>
        <v>0</v>
      </c>
      <c r="F43" s="47">
        <f>I43+L43+O43+R43+U43+X43+AA43+AD43+AG43+AJ43+AM43+AP43</f>
        <v>0</v>
      </c>
      <c r="G43" s="48" t="e">
        <f t="shared" ref="G43:G48" si="184">(F43/E43)*100</f>
        <v>#DIV/0!</v>
      </c>
      <c r="H43" s="235">
        <f>H50+H57+H64+H71</f>
        <v>0</v>
      </c>
      <c r="I43" s="48">
        <f>I50+I57+I64+I71</f>
        <v>0</v>
      </c>
      <c r="J43" s="48" t="e">
        <f t="shared" ref="J43:J48" si="185">(I43/H43)*100</f>
        <v>#DIV/0!</v>
      </c>
      <c r="K43" s="235">
        <f>K50+K57+K64+K71</f>
        <v>0</v>
      </c>
      <c r="L43" s="48">
        <f>L50+L57+L64+L71</f>
        <v>0</v>
      </c>
      <c r="M43" s="48" t="e">
        <f t="shared" ref="M43:M48" si="186">(L43/K43)*100</f>
        <v>#DIV/0!</v>
      </c>
      <c r="N43" s="235">
        <f>N50+N57+N64+N71</f>
        <v>0</v>
      </c>
      <c r="O43" s="48">
        <f>O50+O57+O64+O71</f>
        <v>0</v>
      </c>
      <c r="P43" s="48" t="e">
        <f t="shared" ref="P43:P48" si="187">(O43/N43)*100</f>
        <v>#DIV/0!</v>
      </c>
      <c r="Q43" s="235">
        <f>Q50+Q57+Q64+Q71</f>
        <v>0</v>
      </c>
      <c r="R43" s="48">
        <f>R50+R57+R64+R71</f>
        <v>0</v>
      </c>
      <c r="S43" s="48" t="e">
        <f t="shared" ref="S43:S48" si="188">(R43/Q43)*100</f>
        <v>#DIV/0!</v>
      </c>
      <c r="T43" s="235">
        <f>T50+T57+T64+T71</f>
        <v>0</v>
      </c>
      <c r="U43" s="48">
        <f>U50+U57+U64+U71</f>
        <v>0</v>
      </c>
      <c r="V43" s="48" t="e">
        <f t="shared" ref="V43:V48" si="189">(U43/T43)*100</f>
        <v>#DIV/0!</v>
      </c>
      <c r="W43" s="235">
        <f>W50+W57+W64+W71</f>
        <v>0</v>
      </c>
      <c r="X43" s="48">
        <f>X50+X57+X64+X71</f>
        <v>0</v>
      </c>
      <c r="Y43" s="48" t="e">
        <f t="shared" ref="Y43:Y48" si="190">(X43/W43)*100</f>
        <v>#DIV/0!</v>
      </c>
      <c r="Z43" s="235">
        <f>Z50+Z57+Z64+Z71</f>
        <v>0</v>
      </c>
      <c r="AA43" s="48">
        <f>AA50+AA57+AA64+AA71</f>
        <v>0</v>
      </c>
      <c r="AB43" s="48" t="e">
        <f t="shared" ref="AB43:AB48" si="191">(AA43/Z43)*100</f>
        <v>#DIV/0!</v>
      </c>
      <c r="AC43" s="235">
        <f>AC50+AC57+AC64+AC71</f>
        <v>0</v>
      </c>
      <c r="AD43" s="48">
        <f>AD50+AD57+AD64+AD71</f>
        <v>0</v>
      </c>
      <c r="AE43" s="48" t="e">
        <f t="shared" ref="AE43:AE48" si="192">(AD43/AC43)*100</f>
        <v>#DIV/0!</v>
      </c>
      <c r="AF43" s="235">
        <f>AF50+AF57+AF64+AF71</f>
        <v>0</v>
      </c>
      <c r="AG43" s="48">
        <f>AG50+AG57+AG64+AG71</f>
        <v>0</v>
      </c>
      <c r="AH43" s="48" t="e">
        <f t="shared" ref="AH43:AH48" si="193">(AG43/AF43)*100</f>
        <v>#DIV/0!</v>
      </c>
      <c r="AI43" s="235">
        <f>AI50+AI57+AI64+AI71</f>
        <v>0</v>
      </c>
      <c r="AJ43" s="48">
        <f>AJ50+AJ57+AJ64+AJ71</f>
        <v>0</v>
      </c>
      <c r="AK43" s="48" t="e">
        <f t="shared" ref="AK43:AK48" si="194">(AJ43/AI43)*100</f>
        <v>#DIV/0!</v>
      </c>
      <c r="AL43" s="235">
        <f>AL50+AL57+AL64+AL71</f>
        <v>0</v>
      </c>
      <c r="AM43" s="48">
        <f>AM50+AM57+AM64+AM71</f>
        <v>0</v>
      </c>
      <c r="AN43" s="48" t="e">
        <f t="shared" ref="AN43:AN48" si="195">(AM43/AL43)*100</f>
        <v>#DIV/0!</v>
      </c>
      <c r="AO43" s="235">
        <f>AO50+AO57+AO64+AO71</f>
        <v>0</v>
      </c>
      <c r="AP43" s="48">
        <f>AP50+AP57+AP64+AP71</f>
        <v>0</v>
      </c>
      <c r="AQ43" s="48" t="e">
        <f t="shared" ref="AQ43:AQ48" si="196">(AP43/AO43)*100</f>
        <v>#DIV/0!</v>
      </c>
      <c r="AR43" s="92"/>
      <c r="AS43" s="90"/>
      <c r="AT43" s="90"/>
    </row>
    <row r="44" spans="1:46" s="91" customFormat="1" ht="50.25" customHeight="1">
      <c r="A44" s="283"/>
      <c r="B44" s="276"/>
      <c r="C44" s="435"/>
      <c r="D44" s="87" t="s">
        <v>18</v>
      </c>
      <c r="E44" s="176">
        <f t="shared" ref="E44:E48" si="197">H44+K44+N44+Q44+T44+W44+Z44+AC44+AF44+AI44+AL44+AO44</f>
        <v>0</v>
      </c>
      <c r="F44" s="47">
        <f t="shared" ref="F44:F48" si="198">I44+L44+O44+R44+U44+X44+AA44+AD44+AG44+AJ44+AM44+AP44</f>
        <v>0</v>
      </c>
      <c r="G44" s="48" t="e">
        <f t="shared" si="184"/>
        <v>#DIV/0!</v>
      </c>
      <c r="H44" s="235">
        <f t="shared" ref="H44:I48" si="199">H51+H58+H65+H72</f>
        <v>0</v>
      </c>
      <c r="I44" s="48">
        <f t="shared" si="199"/>
        <v>0</v>
      </c>
      <c r="J44" s="48" t="e">
        <f t="shared" si="185"/>
        <v>#DIV/0!</v>
      </c>
      <c r="K44" s="235">
        <f t="shared" ref="K44:L44" si="200">K51+K58+K65+K72</f>
        <v>0</v>
      </c>
      <c r="L44" s="48">
        <f t="shared" si="200"/>
        <v>0</v>
      </c>
      <c r="M44" s="48" t="e">
        <f t="shared" si="186"/>
        <v>#DIV/0!</v>
      </c>
      <c r="N44" s="235">
        <f t="shared" ref="N44:O44" si="201">N51+N58+N65+N72</f>
        <v>0</v>
      </c>
      <c r="O44" s="48">
        <f t="shared" si="201"/>
        <v>0</v>
      </c>
      <c r="P44" s="48" t="e">
        <f t="shared" si="187"/>
        <v>#DIV/0!</v>
      </c>
      <c r="Q44" s="235">
        <f t="shared" ref="Q44:R44" si="202">Q51+Q58+Q65+Q72</f>
        <v>0</v>
      </c>
      <c r="R44" s="48">
        <f t="shared" si="202"/>
        <v>0</v>
      </c>
      <c r="S44" s="48" t="e">
        <f t="shared" si="188"/>
        <v>#DIV/0!</v>
      </c>
      <c r="T44" s="235">
        <f t="shared" ref="T44:U44" si="203">T51+T58+T65+T72</f>
        <v>0</v>
      </c>
      <c r="U44" s="48">
        <f t="shared" si="203"/>
        <v>0</v>
      </c>
      <c r="V44" s="48" t="e">
        <f t="shared" si="189"/>
        <v>#DIV/0!</v>
      </c>
      <c r="W44" s="235">
        <f t="shared" ref="W44:X44" si="204">W51+W58+W65+W72</f>
        <v>0</v>
      </c>
      <c r="X44" s="48">
        <f t="shared" si="204"/>
        <v>0</v>
      </c>
      <c r="Y44" s="48" t="e">
        <f t="shared" si="190"/>
        <v>#DIV/0!</v>
      </c>
      <c r="Z44" s="235">
        <f t="shared" ref="Z44:AA44" si="205">Z51+Z58+Z65+Z72</f>
        <v>0</v>
      </c>
      <c r="AA44" s="48">
        <f t="shared" si="205"/>
        <v>0</v>
      </c>
      <c r="AB44" s="48" t="e">
        <f t="shared" si="191"/>
        <v>#DIV/0!</v>
      </c>
      <c r="AC44" s="235">
        <f t="shared" ref="AC44:AD44" si="206">AC51+AC58+AC65+AC72</f>
        <v>0</v>
      </c>
      <c r="AD44" s="48">
        <f t="shared" si="206"/>
        <v>0</v>
      </c>
      <c r="AE44" s="48" t="e">
        <f t="shared" si="192"/>
        <v>#DIV/0!</v>
      </c>
      <c r="AF44" s="235">
        <f t="shared" ref="AF44:AG44" si="207">AF51+AF58+AF65+AF72</f>
        <v>0</v>
      </c>
      <c r="AG44" s="48">
        <f t="shared" si="207"/>
        <v>0</v>
      </c>
      <c r="AH44" s="48" t="e">
        <f t="shared" si="193"/>
        <v>#DIV/0!</v>
      </c>
      <c r="AI44" s="235">
        <f t="shared" ref="AI44:AJ44" si="208">AI51+AI58+AI65+AI72</f>
        <v>0</v>
      </c>
      <c r="AJ44" s="48">
        <f t="shared" si="208"/>
        <v>0</v>
      </c>
      <c r="AK44" s="48" t="e">
        <f t="shared" si="194"/>
        <v>#DIV/0!</v>
      </c>
      <c r="AL44" s="235">
        <f t="shared" ref="AL44:AM44" si="209">AL51+AL58+AL65+AL72</f>
        <v>0</v>
      </c>
      <c r="AM44" s="48">
        <f t="shared" si="209"/>
        <v>0</v>
      </c>
      <c r="AN44" s="48" t="e">
        <f t="shared" si="195"/>
        <v>#DIV/0!</v>
      </c>
      <c r="AO44" s="235">
        <f t="shared" ref="AO44:AP44" si="210">AO51+AO58+AO65+AO72</f>
        <v>0</v>
      </c>
      <c r="AP44" s="48">
        <f t="shared" si="210"/>
        <v>0</v>
      </c>
      <c r="AQ44" s="48" t="e">
        <f t="shared" si="196"/>
        <v>#DIV/0!</v>
      </c>
      <c r="AR44" s="92"/>
      <c r="AS44" s="90"/>
      <c r="AT44" s="90"/>
    </row>
    <row r="45" spans="1:46" customFormat="1" ht="39.75" customHeight="1">
      <c r="A45" s="283"/>
      <c r="B45" s="276"/>
      <c r="C45" s="435"/>
      <c r="D45" s="10" t="s">
        <v>26</v>
      </c>
      <c r="E45" s="177">
        <f>H45+K45+N45+Q45+T45+W45+Z45+AC45+AF45+AI45+AL45+AO45</f>
        <v>405</v>
      </c>
      <c r="F45" s="41">
        <f t="shared" si="198"/>
        <v>0</v>
      </c>
      <c r="G45" s="42">
        <f t="shared" si="184"/>
        <v>0</v>
      </c>
      <c r="H45" s="236">
        <f t="shared" si="199"/>
        <v>0</v>
      </c>
      <c r="I45" s="42">
        <f t="shared" si="199"/>
        <v>0</v>
      </c>
      <c r="J45" s="42" t="e">
        <f t="shared" si="185"/>
        <v>#DIV/0!</v>
      </c>
      <c r="K45" s="236">
        <f t="shared" ref="K45:L45" si="211">K52+K59+K66+K73</f>
        <v>0</v>
      </c>
      <c r="L45" s="48">
        <f t="shared" si="211"/>
        <v>0</v>
      </c>
      <c r="M45" s="42" t="e">
        <f t="shared" si="186"/>
        <v>#DIV/0!</v>
      </c>
      <c r="N45" s="236">
        <f t="shared" ref="N45:O45" si="212">N52+N59+N66+N73</f>
        <v>0</v>
      </c>
      <c r="O45" s="48">
        <f t="shared" si="212"/>
        <v>0</v>
      </c>
      <c r="P45" s="42" t="e">
        <f t="shared" si="187"/>
        <v>#DIV/0!</v>
      </c>
      <c r="Q45" s="236">
        <f t="shared" ref="Q45:R45" si="213">Q52+Q59+Q66+Q73</f>
        <v>0</v>
      </c>
      <c r="R45" s="42">
        <f t="shared" si="213"/>
        <v>0</v>
      </c>
      <c r="S45" s="42" t="e">
        <f t="shared" si="188"/>
        <v>#DIV/0!</v>
      </c>
      <c r="T45" s="236">
        <f t="shared" ref="T45:U45" si="214">T52+T59+T66+T73</f>
        <v>0</v>
      </c>
      <c r="U45" s="42">
        <f t="shared" si="214"/>
        <v>0</v>
      </c>
      <c r="V45" s="42" t="e">
        <f t="shared" si="189"/>
        <v>#DIV/0!</v>
      </c>
      <c r="W45" s="236">
        <f t="shared" ref="W45:X45" si="215">W52+W59+W66+W73</f>
        <v>0</v>
      </c>
      <c r="X45" s="42">
        <f t="shared" si="215"/>
        <v>0</v>
      </c>
      <c r="Y45" s="42" t="e">
        <f t="shared" si="190"/>
        <v>#DIV/0!</v>
      </c>
      <c r="Z45" s="236">
        <f t="shared" ref="Z45:AA45" si="216">Z52+Z59+Z66+Z73</f>
        <v>0</v>
      </c>
      <c r="AA45" s="42">
        <f t="shared" si="216"/>
        <v>0</v>
      </c>
      <c r="AB45" s="42" t="e">
        <f t="shared" si="191"/>
        <v>#DIV/0!</v>
      </c>
      <c r="AC45" s="236">
        <f t="shared" ref="AC45:AD45" si="217">AC52+AC59+AC66+AC73</f>
        <v>150</v>
      </c>
      <c r="AD45" s="42">
        <f t="shared" si="217"/>
        <v>0</v>
      </c>
      <c r="AE45" s="42">
        <f t="shared" si="192"/>
        <v>0</v>
      </c>
      <c r="AF45" s="236">
        <f t="shared" ref="AF45:AG45" si="218">AF52+AF59+AF66+AF73</f>
        <v>15</v>
      </c>
      <c r="AG45" s="42">
        <f t="shared" si="218"/>
        <v>0</v>
      </c>
      <c r="AH45" s="42">
        <f t="shared" si="193"/>
        <v>0</v>
      </c>
      <c r="AI45" s="236">
        <f t="shared" ref="AI45:AJ45" si="219">AI52+AI59+AI66+AI73</f>
        <v>0</v>
      </c>
      <c r="AJ45" s="42">
        <f t="shared" si="219"/>
        <v>0</v>
      </c>
      <c r="AK45" s="42" t="e">
        <f t="shared" si="194"/>
        <v>#DIV/0!</v>
      </c>
      <c r="AL45" s="236">
        <f t="shared" ref="AL45:AM45" si="220">AL52+AL59+AL66+AL73</f>
        <v>240</v>
      </c>
      <c r="AM45" s="42">
        <f t="shared" si="220"/>
        <v>0</v>
      </c>
      <c r="AN45" s="42">
        <f t="shared" si="195"/>
        <v>0</v>
      </c>
      <c r="AO45" s="236">
        <f t="shared" ref="AO45:AP45" si="221">AO52+AO59+AO66+AO73</f>
        <v>0</v>
      </c>
      <c r="AP45" s="42">
        <f t="shared" si="221"/>
        <v>0</v>
      </c>
      <c r="AQ45" s="42" t="e">
        <f t="shared" si="196"/>
        <v>#DIV/0!</v>
      </c>
      <c r="AR45" s="12"/>
      <c r="AS45" s="37"/>
      <c r="AT45" s="37"/>
    </row>
    <row r="46" spans="1:46" customFormat="1" ht="79.5" customHeight="1">
      <c r="A46" s="283"/>
      <c r="B46" s="276"/>
      <c r="C46" s="435"/>
      <c r="D46" s="30" t="s">
        <v>154</v>
      </c>
      <c r="E46" s="177">
        <f t="shared" si="197"/>
        <v>0</v>
      </c>
      <c r="F46" s="41">
        <f t="shared" si="198"/>
        <v>0</v>
      </c>
      <c r="G46" s="42" t="e">
        <f t="shared" si="184"/>
        <v>#DIV/0!</v>
      </c>
      <c r="H46" s="236">
        <f t="shared" si="199"/>
        <v>0</v>
      </c>
      <c r="I46" s="42">
        <f>I53+I60+I67+I74</f>
        <v>0</v>
      </c>
      <c r="J46" s="42" t="e">
        <f t="shared" si="185"/>
        <v>#DIV/0!</v>
      </c>
      <c r="K46" s="236">
        <f t="shared" ref="K46" si="222">K53+K60+K67+K74</f>
        <v>0</v>
      </c>
      <c r="L46" s="48">
        <f>L53+L60+L67+L74</f>
        <v>0</v>
      </c>
      <c r="M46" s="42" t="e">
        <f t="shared" si="186"/>
        <v>#DIV/0!</v>
      </c>
      <c r="N46" s="236">
        <f t="shared" ref="N46" si="223">N53+N60+N67+N74</f>
        <v>0</v>
      </c>
      <c r="O46" s="48">
        <f>O53+O60+O67+O74</f>
        <v>0</v>
      </c>
      <c r="P46" s="42" t="e">
        <f t="shared" si="187"/>
        <v>#DIV/0!</v>
      </c>
      <c r="Q46" s="236">
        <f t="shared" ref="Q46" si="224">Q53+Q60+Q67+Q74</f>
        <v>0</v>
      </c>
      <c r="R46" s="42">
        <f>R53+R60+R67+R74</f>
        <v>0</v>
      </c>
      <c r="S46" s="42" t="e">
        <f t="shared" si="188"/>
        <v>#DIV/0!</v>
      </c>
      <c r="T46" s="236">
        <f t="shared" ref="T46" si="225">T53+T60+T67+T74</f>
        <v>0</v>
      </c>
      <c r="U46" s="42">
        <f>U53+U60+U67+U74</f>
        <v>0</v>
      </c>
      <c r="V46" s="42" t="e">
        <f t="shared" si="189"/>
        <v>#DIV/0!</v>
      </c>
      <c r="W46" s="236">
        <f t="shared" ref="W46" si="226">W53+W60+W67+W74</f>
        <v>0</v>
      </c>
      <c r="X46" s="42">
        <f>X53+X60+X67+X74</f>
        <v>0</v>
      </c>
      <c r="Y46" s="42" t="e">
        <f t="shared" si="190"/>
        <v>#DIV/0!</v>
      </c>
      <c r="Z46" s="236">
        <f t="shared" ref="Z46" si="227">Z53+Z60+Z67+Z74</f>
        <v>0</v>
      </c>
      <c r="AA46" s="42">
        <f>AA53+AA60+AA67+AA74</f>
        <v>0</v>
      </c>
      <c r="AB46" s="42" t="e">
        <f t="shared" si="191"/>
        <v>#DIV/0!</v>
      </c>
      <c r="AC46" s="236">
        <f t="shared" ref="AC46" si="228">AC53+AC60+AC67+AC74</f>
        <v>0</v>
      </c>
      <c r="AD46" s="42">
        <f>AD53+AD60+AD67+AD74</f>
        <v>0</v>
      </c>
      <c r="AE46" s="42" t="e">
        <f t="shared" si="192"/>
        <v>#DIV/0!</v>
      </c>
      <c r="AF46" s="236">
        <f t="shared" ref="AF46" si="229">AF53+AF60+AF67+AF74</f>
        <v>0</v>
      </c>
      <c r="AG46" s="42">
        <f>AG53+AG60+AG67+AG74</f>
        <v>0</v>
      </c>
      <c r="AH46" s="42" t="e">
        <f t="shared" si="193"/>
        <v>#DIV/0!</v>
      </c>
      <c r="AI46" s="236">
        <f t="shared" ref="AI46" si="230">AI53+AI60+AI67+AI74</f>
        <v>0</v>
      </c>
      <c r="AJ46" s="42">
        <f>AJ53+AJ60+AJ67+AJ74</f>
        <v>0</v>
      </c>
      <c r="AK46" s="42" t="e">
        <f t="shared" si="194"/>
        <v>#DIV/0!</v>
      </c>
      <c r="AL46" s="236">
        <f t="shared" ref="AL46" si="231">AL53+AL60+AL67+AL74</f>
        <v>0</v>
      </c>
      <c r="AM46" s="42">
        <f>AM53+AM60+AM67+AM74</f>
        <v>0</v>
      </c>
      <c r="AN46" s="42" t="e">
        <f t="shared" si="195"/>
        <v>#DIV/0!</v>
      </c>
      <c r="AO46" s="236">
        <f t="shared" ref="AO46" si="232">AO53+AO60+AO67+AO74</f>
        <v>0</v>
      </c>
      <c r="AP46" s="42">
        <f>AP53+AP60+AP67+AP74</f>
        <v>0</v>
      </c>
      <c r="AQ46" s="42" t="e">
        <f t="shared" si="196"/>
        <v>#DIV/0!</v>
      </c>
      <c r="AR46" s="12"/>
      <c r="AS46" s="37"/>
      <c r="AT46" s="37"/>
    </row>
    <row r="47" spans="1:46" customFormat="1" ht="34.5" customHeight="1">
      <c r="A47" s="283"/>
      <c r="B47" s="276"/>
      <c r="C47" s="435"/>
      <c r="D47" s="10" t="s">
        <v>37</v>
      </c>
      <c r="E47" s="177">
        <f t="shared" si="197"/>
        <v>0</v>
      </c>
      <c r="F47" s="41">
        <f t="shared" si="198"/>
        <v>0</v>
      </c>
      <c r="G47" s="42" t="e">
        <f t="shared" si="184"/>
        <v>#DIV/0!</v>
      </c>
      <c r="H47" s="236">
        <f t="shared" si="199"/>
        <v>0</v>
      </c>
      <c r="I47" s="42">
        <f t="shared" si="199"/>
        <v>0</v>
      </c>
      <c r="J47" s="42" t="e">
        <f t="shared" si="185"/>
        <v>#DIV/0!</v>
      </c>
      <c r="K47" s="236">
        <f t="shared" ref="K47:L47" si="233">K54+K61+K68+K75</f>
        <v>0</v>
      </c>
      <c r="L47" s="48">
        <f t="shared" si="233"/>
        <v>0</v>
      </c>
      <c r="M47" s="42" t="e">
        <f t="shared" si="186"/>
        <v>#DIV/0!</v>
      </c>
      <c r="N47" s="236">
        <f t="shared" ref="N47:O47" si="234">N54+N61+N68+N75</f>
        <v>0</v>
      </c>
      <c r="O47" s="48">
        <f t="shared" si="234"/>
        <v>0</v>
      </c>
      <c r="P47" s="42" t="e">
        <f t="shared" si="187"/>
        <v>#DIV/0!</v>
      </c>
      <c r="Q47" s="236">
        <f t="shared" ref="Q47:R47" si="235">Q54+Q61+Q68+Q75</f>
        <v>0</v>
      </c>
      <c r="R47" s="42">
        <f t="shared" si="235"/>
        <v>0</v>
      </c>
      <c r="S47" s="42" t="e">
        <f t="shared" si="188"/>
        <v>#DIV/0!</v>
      </c>
      <c r="T47" s="236">
        <f t="shared" ref="T47:U47" si="236">T54+T61+T68+T75</f>
        <v>0</v>
      </c>
      <c r="U47" s="42">
        <f t="shared" si="236"/>
        <v>0</v>
      </c>
      <c r="V47" s="42" t="e">
        <f t="shared" si="189"/>
        <v>#DIV/0!</v>
      </c>
      <c r="W47" s="236">
        <f t="shared" ref="W47:X47" si="237">W54+W61+W68+W75</f>
        <v>0</v>
      </c>
      <c r="X47" s="42">
        <f t="shared" si="237"/>
        <v>0</v>
      </c>
      <c r="Y47" s="42" t="e">
        <f t="shared" si="190"/>
        <v>#DIV/0!</v>
      </c>
      <c r="Z47" s="236">
        <f t="shared" ref="Z47:AA47" si="238">Z54+Z61+Z68+Z75</f>
        <v>0</v>
      </c>
      <c r="AA47" s="42">
        <f t="shared" si="238"/>
        <v>0</v>
      </c>
      <c r="AB47" s="42" t="e">
        <f t="shared" si="191"/>
        <v>#DIV/0!</v>
      </c>
      <c r="AC47" s="236">
        <f t="shared" ref="AC47:AD47" si="239">AC54+AC61+AC68+AC75</f>
        <v>0</v>
      </c>
      <c r="AD47" s="42">
        <f t="shared" si="239"/>
        <v>0</v>
      </c>
      <c r="AE47" s="42" t="e">
        <f t="shared" si="192"/>
        <v>#DIV/0!</v>
      </c>
      <c r="AF47" s="236">
        <f t="shared" ref="AF47:AG47" si="240">AF54+AF61+AF68+AF75</f>
        <v>0</v>
      </c>
      <c r="AG47" s="42">
        <f t="shared" si="240"/>
        <v>0</v>
      </c>
      <c r="AH47" s="42" t="e">
        <f t="shared" si="193"/>
        <v>#DIV/0!</v>
      </c>
      <c r="AI47" s="236">
        <f t="shared" ref="AI47:AJ47" si="241">AI54+AI61+AI68+AI75</f>
        <v>0</v>
      </c>
      <c r="AJ47" s="42">
        <f t="shared" si="241"/>
        <v>0</v>
      </c>
      <c r="AK47" s="42" t="e">
        <f t="shared" si="194"/>
        <v>#DIV/0!</v>
      </c>
      <c r="AL47" s="236">
        <f t="shared" ref="AL47:AM47" si="242">AL54+AL61+AL68+AL75</f>
        <v>0</v>
      </c>
      <c r="AM47" s="42">
        <f t="shared" si="242"/>
        <v>0</v>
      </c>
      <c r="AN47" s="42" t="e">
        <f t="shared" si="195"/>
        <v>#DIV/0!</v>
      </c>
      <c r="AO47" s="236">
        <f t="shared" ref="AO47:AP47" si="243">AO54+AO61+AO68+AO75</f>
        <v>0</v>
      </c>
      <c r="AP47" s="42">
        <f t="shared" si="243"/>
        <v>0</v>
      </c>
      <c r="AQ47" s="42" t="e">
        <f t="shared" si="196"/>
        <v>#DIV/0!</v>
      </c>
      <c r="AR47" s="12"/>
      <c r="AS47" s="37"/>
      <c r="AT47" s="37"/>
    </row>
    <row r="48" spans="1:46" customFormat="1" ht="52.5" customHeight="1">
      <c r="A48" s="283"/>
      <c r="B48" s="277"/>
      <c r="C48" s="435"/>
      <c r="D48" s="27" t="s">
        <v>32</v>
      </c>
      <c r="E48" s="177">
        <f t="shared" si="197"/>
        <v>0</v>
      </c>
      <c r="F48" s="41">
        <f t="shared" si="198"/>
        <v>0</v>
      </c>
      <c r="G48" s="42" t="e">
        <f t="shared" si="184"/>
        <v>#DIV/0!</v>
      </c>
      <c r="H48" s="236">
        <f t="shared" si="199"/>
        <v>0</v>
      </c>
      <c r="I48" s="42">
        <f t="shared" si="199"/>
        <v>0</v>
      </c>
      <c r="J48" s="42" t="e">
        <f t="shared" si="185"/>
        <v>#DIV/0!</v>
      </c>
      <c r="K48" s="236">
        <f t="shared" ref="K48:L48" si="244">K55+K62+K69+K76</f>
        <v>0</v>
      </c>
      <c r="L48" s="48">
        <f t="shared" si="244"/>
        <v>0</v>
      </c>
      <c r="M48" s="42" t="e">
        <f t="shared" si="186"/>
        <v>#DIV/0!</v>
      </c>
      <c r="N48" s="236">
        <f t="shared" ref="N48:O48" si="245">N55+N62+N69+N76</f>
        <v>0</v>
      </c>
      <c r="O48" s="48">
        <f t="shared" si="245"/>
        <v>0</v>
      </c>
      <c r="P48" s="42" t="e">
        <f t="shared" si="187"/>
        <v>#DIV/0!</v>
      </c>
      <c r="Q48" s="236">
        <f t="shared" ref="Q48:R48" si="246">Q55+Q62+Q69+Q76</f>
        <v>0</v>
      </c>
      <c r="R48" s="42">
        <f t="shared" si="246"/>
        <v>0</v>
      </c>
      <c r="S48" s="42" t="e">
        <f t="shared" si="188"/>
        <v>#DIV/0!</v>
      </c>
      <c r="T48" s="236">
        <f t="shared" ref="T48:U48" si="247">T55+T62+T69+T76</f>
        <v>0</v>
      </c>
      <c r="U48" s="42">
        <f t="shared" si="247"/>
        <v>0</v>
      </c>
      <c r="V48" s="42" t="e">
        <f t="shared" si="189"/>
        <v>#DIV/0!</v>
      </c>
      <c r="W48" s="236">
        <f t="shared" ref="W48:X48" si="248">W55+W62+W69+W76</f>
        <v>0</v>
      </c>
      <c r="X48" s="42">
        <f t="shared" si="248"/>
        <v>0</v>
      </c>
      <c r="Y48" s="42" t="e">
        <f t="shared" si="190"/>
        <v>#DIV/0!</v>
      </c>
      <c r="Z48" s="236">
        <f t="shared" ref="Z48:AA48" si="249">Z55+Z62+Z69+Z76</f>
        <v>0</v>
      </c>
      <c r="AA48" s="42">
        <f t="shared" si="249"/>
        <v>0</v>
      </c>
      <c r="AB48" s="42" t="e">
        <f t="shared" si="191"/>
        <v>#DIV/0!</v>
      </c>
      <c r="AC48" s="236">
        <f t="shared" ref="AC48:AD48" si="250">AC55+AC62+AC69+AC76</f>
        <v>0</v>
      </c>
      <c r="AD48" s="42">
        <f t="shared" si="250"/>
        <v>0</v>
      </c>
      <c r="AE48" s="42" t="e">
        <f t="shared" si="192"/>
        <v>#DIV/0!</v>
      </c>
      <c r="AF48" s="236">
        <f t="shared" ref="AF48:AG48" si="251">AF55+AF62+AF69+AF76</f>
        <v>0</v>
      </c>
      <c r="AG48" s="42">
        <f t="shared" si="251"/>
        <v>0</v>
      </c>
      <c r="AH48" s="42" t="e">
        <f t="shared" si="193"/>
        <v>#DIV/0!</v>
      </c>
      <c r="AI48" s="236">
        <f t="shared" ref="AI48:AJ48" si="252">AI55+AI62+AI69+AI76</f>
        <v>0</v>
      </c>
      <c r="AJ48" s="42">
        <f t="shared" si="252"/>
        <v>0</v>
      </c>
      <c r="AK48" s="42" t="e">
        <f t="shared" si="194"/>
        <v>#DIV/0!</v>
      </c>
      <c r="AL48" s="236">
        <f t="shared" ref="AL48:AM48" si="253">AL55+AL62+AL69+AL76</f>
        <v>0</v>
      </c>
      <c r="AM48" s="42">
        <f t="shared" si="253"/>
        <v>0</v>
      </c>
      <c r="AN48" s="42" t="e">
        <f t="shared" si="195"/>
        <v>#DIV/0!</v>
      </c>
      <c r="AO48" s="236">
        <f t="shared" ref="AO48:AP48" si="254">AO55+AO62+AO69+AO76</f>
        <v>0</v>
      </c>
      <c r="AP48" s="42">
        <f t="shared" si="254"/>
        <v>0</v>
      </c>
      <c r="AQ48" s="42" t="e">
        <f t="shared" si="196"/>
        <v>#DIV/0!</v>
      </c>
      <c r="AR48" s="12"/>
      <c r="AS48" s="37"/>
      <c r="AT48" s="37"/>
    </row>
    <row r="49" spans="1:46" s="214" customFormat="1" ht="30" customHeight="1">
      <c r="A49" s="283" t="s">
        <v>38</v>
      </c>
      <c r="B49" s="275" t="s">
        <v>39</v>
      </c>
      <c r="C49" s="341" t="s">
        <v>105</v>
      </c>
      <c r="D49" s="217" t="s">
        <v>34</v>
      </c>
      <c r="E49" s="211">
        <f>SUM(E50:E55)</f>
        <v>240</v>
      </c>
      <c r="F49" s="212">
        <f>SUM(F50:F55)</f>
        <v>0</v>
      </c>
      <c r="G49" s="212">
        <f>(F49/E49)*100</f>
        <v>0</v>
      </c>
      <c r="H49" s="235">
        <f>SUM(H50:H55)</f>
        <v>0</v>
      </c>
      <c r="I49" s="212">
        <f>SUM(I50:I55)</f>
        <v>0</v>
      </c>
      <c r="J49" s="212" t="e">
        <f>(I49/H49)*100</f>
        <v>#DIV/0!</v>
      </c>
      <c r="K49" s="235">
        <f>SUM(K50:K55)</f>
        <v>0</v>
      </c>
      <c r="L49" s="212">
        <f>SUM(L50:L55)</f>
        <v>0</v>
      </c>
      <c r="M49" s="212" t="e">
        <f>(L49/K49)*100</f>
        <v>#DIV/0!</v>
      </c>
      <c r="N49" s="235">
        <f>SUM(N50:N55)</f>
        <v>0</v>
      </c>
      <c r="O49" s="212">
        <f>SUM(O50:O55)</f>
        <v>0</v>
      </c>
      <c r="P49" s="212" t="e">
        <f>(O49/N49)*100</f>
        <v>#DIV/0!</v>
      </c>
      <c r="Q49" s="235">
        <f>SUM(Q50:Q55)</f>
        <v>0</v>
      </c>
      <c r="R49" s="212">
        <f>SUM(R50:R55)</f>
        <v>0</v>
      </c>
      <c r="S49" s="212" t="e">
        <f>(R49/Q49)*100</f>
        <v>#DIV/0!</v>
      </c>
      <c r="T49" s="235">
        <f>SUM(T50:T55)</f>
        <v>0</v>
      </c>
      <c r="U49" s="212">
        <f>SUM(U50:U55)</f>
        <v>0</v>
      </c>
      <c r="V49" s="212" t="e">
        <f>(U49/T49)*100</f>
        <v>#DIV/0!</v>
      </c>
      <c r="W49" s="235">
        <f>SUM(W50:W55)</f>
        <v>0</v>
      </c>
      <c r="X49" s="212">
        <f>SUM(X50:X55)</f>
        <v>0</v>
      </c>
      <c r="Y49" s="212" t="e">
        <f>(X49/W49)*100</f>
        <v>#DIV/0!</v>
      </c>
      <c r="Z49" s="235">
        <f>SUM(Z50:Z55)</f>
        <v>0</v>
      </c>
      <c r="AA49" s="212">
        <f>SUM(AA50:AA55)</f>
        <v>0</v>
      </c>
      <c r="AB49" s="212" t="e">
        <f>(AA49/Z49)*100</f>
        <v>#DIV/0!</v>
      </c>
      <c r="AC49" s="235">
        <f>SUM(AC50:AC55)</f>
        <v>0</v>
      </c>
      <c r="AD49" s="212">
        <f>SUM(AD50:AD55)</f>
        <v>0</v>
      </c>
      <c r="AE49" s="212" t="e">
        <f>(AD49/AC49)*100</f>
        <v>#DIV/0!</v>
      </c>
      <c r="AF49" s="235">
        <f>SUM(AF50:AF55)</f>
        <v>0</v>
      </c>
      <c r="AG49" s="212">
        <f>SUM(AG50:AG55)</f>
        <v>0</v>
      </c>
      <c r="AH49" s="212" t="e">
        <f>(AG49/AF49)*100</f>
        <v>#DIV/0!</v>
      </c>
      <c r="AI49" s="235">
        <f>SUM(AI50:AI55)</f>
        <v>0</v>
      </c>
      <c r="AJ49" s="212">
        <f>SUM(AJ50:AJ55)</f>
        <v>0</v>
      </c>
      <c r="AK49" s="212" t="e">
        <f>(AJ49/AI49)*100</f>
        <v>#DIV/0!</v>
      </c>
      <c r="AL49" s="235">
        <f>SUM(AL50:AL55)</f>
        <v>240</v>
      </c>
      <c r="AM49" s="212">
        <f>SUM(AM50:AM55)</f>
        <v>0</v>
      </c>
      <c r="AN49" s="212">
        <f>(AM49/AL49)*100</f>
        <v>0</v>
      </c>
      <c r="AO49" s="235">
        <f>SUM(AO50:AO55)</f>
        <v>0</v>
      </c>
      <c r="AP49" s="212">
        <f>SUM(AP50:AP55)</f>
        <v>0</v>
      </c>
      <c r="AQ49" s="212" t="e">
        <f>(AP49/AO49)*100</f>
        <v>#DIV/0!</v>
      </c>
      <c r="AR49" s="218"/>
    </row>
    <row r="50" spans="1:46" s="91" customFormat="1" ht="35.25" customHeight="1">
      <c r="A50" s="283"/>
      <c r="B50" s="276"/>
      <c r="C50" s="342"/>
      <c r="D50" s="87" t="s">
        <v>17</v>
      </c>
      <c r="E50" s="176">
        <f>H50+K50+N50+Q50+T50+W50+Z50+AC50+AF50+AI50+AL50+AO50</f>
        <v>0</v>
      </c>
      <c r="F50" s="47">
        <f>I50+L50+O50+R50+U50+X50+AA50+AD50+AG50+AJ50+AM50+AP50</f>
        <v>0</v>
      </c>
      <c r="G50" s="48" t="e">
        <f t="shared" ref="G50:G55" si="255">(F50/E50)*100</f>
        <v>#DIV/0!</v>
      </c>
      <c r="H50" s="235"/>
      <c r="I50" s="47"/>
      <c r="J50" s="48" t="e">
        <f t="shared" ref="J50:J55" si="256">(I50/H50)*100</f>
        <v>#DIV/0!</v>
      </c>
      <c r="K50" s="235"/>
      <c r="L50" s="47"/>
      <c r="M50" s="48" t="e">
        <f t="shared" ref="M50:M55" si="257">(L50/K50)*100</f>
        <v>#DIV/0!</v>
      </c>
      <c r="N50" s="235"/>
      <c r="O50" s="48"/>
      <c r="P50" s="48" t="e">
        <f t="shared" ref="P50:P55" si="258">(O50/N50)*100</f>
        <v>#DIV/0!</v>
      </c>
      <c r="Q50" s="235"/>
      <c r="R50" s="47"/>
      <c r="S50" s="48" t="e">
        <f t="shared" ref="S50:S55" si="259">(R50/Q50)*100</f>
        <v>#DIV/0!</v>
      </c>
      <c r="T50" s="235"/>
      <c r="U50" s="47"/>
      <c r="V50" s="48" t="e">
        <f t="shared" ref="V50:V55" si="260">(U50/T50)*100</f>
        <v>#DIV/0!</v>
      </c>
      <c r="W50" s="235"/>
      <c r="X50" s="47"/>
      <c r="Y50" s="48" t="e">
        <f t="shared" ref="Y50:Y55" si="261">(X50/W50)*100</f>
        <v>#DIV/0!</v>
      </c>
      <c r="Z50" s="235"/>
      <c r="AA50" s="47"/>
      <c r="AB50" s="48" t="e">
        <f t="shared" ref="AB50:AB55" si="262">(AA50/Z50)*100</f>
        <v>#DIV/0!</v>
      </c>
      <c r="AC50" s="235"/>
      <c r="AD50" s="47"/>
      <c r="AE50" s="48" t="e">
        <f t="shared" ref="AE50:AE55" si="263">(AD50/AC50)*100</f>
        <v>#DIV/0!</v>
      </c>
      <c r="AF50" s="235"/>
      <c r="AG50" s="47"/>
      <c r="AH50" s="48" t="e">
        <f t="shared" ref="AH50:AH55" si="264">(AG50/AF50)*100</f>
        <v>#DIV/0!</v>
      </c>
      <c r="AI50" s="235"/>
      <c r="AJ50" s="47"/>
      <c r="AK50" s="48" t="e">
        <f t="shared" ref="AK50:AK55" si="265">(AJ50/AI50)*100</f>
        <v>#DIV/0!</v>
      </c>
      <c r="AL50" s="235"/>
      <c r="AM50" s="47"/>
      <c r="AN50" s="48" t="e">
        <f t="shared" ref="AN50:AN55" si="266">(AM50/AL50)*100</f>
        <v>#DIV/0!</v>
      </c>
      <c r="AO50" s="235"/>
      <c r="AP50" s="47"/>
      <c r="AQ50" s="48" t="e">
        <f t="shared" ref="AQ50:AQ55" si="267">(AP50/AO50)*100</f>
        <v>#DIV/0!</v>
      </c>
      <c r="AR50" s="92"/>
      <c r="AS50" s="90"/>
      <c r="AT50" s="90"/>
    </row>
    <row r="51" spans="1:46" s="91" customFormat="1" ht="51" customHeight="1">
      <c r="A51" s="283"/>
      <c r="B51" s="276"/>
      <c r="C51" s="342"/>
      <c r="D51" s="87" t="s">
        <v>18</v>
      </c>
      <c r="E51" s="176">
        <f t="shared" ref="E51:E55" si="268">H51+K51+N51+Q51+T51+W51+Z51+AC51+AF51+AI51+AL51+AO51</f>
        <v>0</v>
      </c>
      <c r="F51" s="47">
        <f t="shared" ref="F51:F55" si="269">I51+L51+O51+R51+U51+X51+AA51+AD51+AG51+AJ51+AM51+AP51</f>
        <v>0</v>
      </c>
      <c r="G51" s="48" t="e">
        <f t="shared" si="255"/>
        <v>#DIV/0!</v>
      </c>
      <c r="H51" s="235"/>
      <c r="I51" s="47"/>
      <c r="J51" s="48" t="e">
        <f t="shared" si="256"/>
        <v>#DIV/0!</v>
      </c>
      <c r="K51" s="235"/>
      <c r="L51" s="47"/>
      <c r="M51" s="48" t="e">
        <f t="shared" si="257"/>
        <v>#DIV/0!</v>
      </c>
      <c r="N51" s="235"/>
      <c r="O51" s="48"/>
      <c r="P51" s="48" t="e">
        <f t="shared" si="258"/>
        <v>#DIV/0!</v>
      </c>
      <c r="Q51" s="235"/>
      <c r="R51" s="47"/>
      <c r="S51" s="48" t="e">
        <f t="shared" si="259"/>
        <v>#DIV/0!</v>
      </c>
      <c r="T51" s="235"/>
      <c r="U51" s="47"/>
      <c r="V51" s="48" t="e">
        <f t="shared" si="260"/>
        <v>#DIV/0!</v>
      </c>
      <c r="W51" s="235"/>
      <c r="X51" s="47"/>
      <c r="Y51" s="48" t="e">
        <f t="shared" si="261"/>
        <v>#DIV/0!</v>
      </c>
      <c r="Z51" s="235"/>
      <c r="AA51" s="47"/>
      <c r="AB51" s="48" t="e">
        <f t="shared" si="262"/>
        <v>#DIV/0!</v>
      </c>
      <c r="AC51" s="235"/>
      <c r="AD51" s="47"/>
      <c r="AE51" s="48" t="e">
        <f t="shared" si="263"/>
        <v>#DIV/0!</v>
      </c>
      <c r="AF51" s="235"/>
      <c r="AG51" s="47"/>
      <c r="AH51" s="48" t="e">
        <f t="shared" si="264"/>
        <v>#DIV/0!</v>
      </c>
      <c r="AI51" s="235"/>
      <c r="AJ51" s="47"/>
      <c r="AK51" s="48" t="e">
        <f t="shared" si="265"/>
        <v>#DIV/0!</v>
      </c>
      <c r="AL51" s="235"/>
      <c r="AM51" s="47"/>
      <c r="AN51" s="48" t="e">
        <f t="shared" si="266"/>
        <v>#DIV/0!</v>
      </c>
      <c r="AO51" s="235"/>
      <c r="AP51" s="47"/>
      <c r="AQ51" s="48" t="e">
        <f t="shared" si="267"/>
        <v>#DIV/0!</v>
      </c>
      <c r="AR51" s="92"/>
      <c r="AS51" s="90"/>
      <c r="AT51" s="90"/>
    </row>
    <row r="52" spans="1:46" s="91" customFormat="1" ht="33.75" customHeight="1">
      <c r="A52" s="283"/>
      <c r="B52" s="276"/>
      <c r="C52" s="342"/>
      <c r="D52" s="87" t="s">
        <v>26</v>
      </c>
      <c r="E52" s="176">
        <f t="shared" si="268"/>
        <v>240</v>
      </c>
      <c r="F52" s="47">
        <f t="shared" si="269"/>
        <v>0</v>
      </c>
      <c r="G52" s="48">
        <f t="shared" si="255"/>
        <v>0</v>
      </c>
      <c r="H52" s="235"/>
      <c r="I52" s="47"/>
      <c r="J52" s="48" t="e">
        <f t="shared" si="256"/>
        <v>#DIV/0!</v>
      </c>
      <c r="K52" s="235"/>
      <c r="L52" s="47"/>
      <c r="M52" s="48" t="e">
        <f t="shared" si="257"/>
        <v>#DIV/0!</v>
      </c>
      <c r="N52" s="235"/>
      <c r="O52" s="48"/>
      <c r="P52" s="48" t="e">
        <f t="shared" si="258"/>
        <v>#DIV/0!</v>
      </c>
      <c r="Q52" s="235"/>
      <c r="R52" s="47"/>
      <c r="S52" s="48" t="e">
        <f t="shared" si="259"/>
        <v>#DIV/0!</v>
      </c>
      <c r="T52" s="235"/>
      <c r="U52" s="47"/>
      <c r="V52" s="48" t="e">
        <f t="shared" si="260"/>
        <v>#DIV/0!</v>
      </c>
      <c r="W52" s="235"/>
      <c r="X52" s="47"/>
      <c r="Y52" s="48" t="e">
        <f t="shared" si="261"/>
        <v>#DIV/0!</v>
      </c>
      <c r="Z52" s="235"/>
      <c r="AA52" s="47"/>
      <c r="AB52" s="48" t="e">
        <f t="shared" si="262"/>
        <v>#DIV/0!</v>
      </c>
      <c r="AC52" s="235"/>
      <c r="AD52" s="47"/>
      <c r="AE52" s="48" t="e">
        <f t="shared" si="263"/>
        <v>#DIV/0!</v>
      </c>
      <c r="AF52" s="235"/>
      <c r="AG52" s="47"/>
      <c r="AH52" s="48" t="e">
        <f t="shared" si="264"/>
        <v>#DIV/0!</v>
      </c>
      <c r="AI52" s="235"/>
      <c r="AJ52" s="47"/>
      <c r="AK52" s="48" t="e">
        <f t="shared" si="265"/>
        <v>#DIV/0!</v>
      </c>
      <c r="AL52" s="235">
        <v>240</v>
      </c>
      <c r="AM52" s="47"/>
      <c r="AN52" s="48">
        <f t="shared" si="266"/>
        <v>0</v>
      </c>
      <c r="AO52" s="235"/>
      <c r="AP52" s="47"/>
      <c r="AQ52" s="48" t="e">
        <f t="shared" si="267"/>
        <v>#DIV/0!</v>
      </c>
      <c r="AR52" s="92"/>
      <c r="AS52" s="90"/>
      <c r="AT52" s="90"/>
    </row>
    <row r="53" spans="1:46" s="91" customFormat="1" ht="84" customHeight="1">
      <c r="A53" s="283"/>
      <c r="B53" s="276"/>
      <c r="C53" s="342"/>
      <c r="D53" s="87" t="s">
        <v>154</v>
      </c>
      <c r="E53" s="176">
        <f t="shared" si="268"/>
        <v>0</v>
      </c>
      <c r="F53" s="47">
        <f t="shared" si="269"/>
        <v>0</v>
      </c>
      <c r="G53" s="48" t="e">
        <f t="shared" si="255"/>
        <v>#DIV/0!</v>
      </c>
      <c r="H53" s="235"/>
      <c r="I53" s="47"/>
      <c r="J53" s="48" t="e">
        <f t="shared" si="256"/>
        <v>#DIV/0!</v>
      </c>
      <c r="K53" s="235"/>
      <c r="L53" s="47"/>
      <c r="M53" s="48" t="e">
        <f t="shared" si="257"/>
        <v>#DIV/0!</v>
      </c>
      <c r="N53" s="235"/>
      <c r="O53" s="48"/>
      <c r="P53" s="48" t="e">
        <f t="shared" si="258"/>
        <v>#DIV/0!</v>
      </c>
      <c r="Q53" s="235"/>
      <c r="R53" s="47"/>
      <c r="S53" s="48" t="e">
        <f t="shared" si="259"/>
        <v>#DIV/0!</v>
      </c>
      <c r="T53" s="235"/>
      <c r="U53" s="47"/>
      <c r="V53" s="48" t="e">
        <f t="shared" si="260"/>
        <v>#DIV/0!</v>
      </c>
      <c r="W53" s="235"/>
      <c r="X53" s="47"/>
      <c r="Y53" s="48" t="e">
        <f t="shared" si="261"/>
        <v>#DIV/0!</v>
      </c>
      <c r="Z53" s="235"/>
      <c r="AA53" s="47"/>
      <c r="AB53" s="48" t="e">
        <f t="shared" si="262"/>
        <v>#DIV/0!</v>
      </c>
      <c r="AC53" s="235"/>
      <c r="AD53" s="47"/>
      <c r="AE53" s="48" t="e">
        <f t="shared" si="263"/>
        <v>#DIV/0!</v>
      </c>
      <c r="AF53" s="235"/>
      <c r="AG53" s="47"/>
      <c r="AH53" s="48" t="e">
        <f t="shared" si="264"/>
        <v>#DIV/0!</v>
      </c>
      <c r="AI53" s="235"/>
      <c r="AJ53" s="47"/>
      <c r="AK53" s="48" t="e">
        <f t="shared" si="265"/>
        <v>#DIV/0!</v>
      </c>
      <c r="AL53" s="235"/>
      <c r="AM53" s="47"/>
      <c r="AN53" s="48" t="e">
        <f t="shared" si="266"/>
        <v>#DIV/0!</v>
      </c>
      <c r="AO53" s="235"/>
      <c r="AP53" s="47"/>
      <c r="AQ53" s="48" t="e">
        <f t="shared" si="267"/>
        <v>#DIV/0!</v>
      </c>
      <c r="AR53" s="92"/>
      <c r="AS53" s="90"/>
      <c r="AT53" s="90"/>
    </row>
    <row r="54" spans="1:46" s="91" customFormat="1" ht="33" customHeight="1">
      <c r="A54" s="283"/>
      <c r="B54" s="276"/>
      <c r="C54" s="342"/>
      <c r="D54" s="87" t="s">
        <v>37</v>
      </c>
      <c r="E54" s="176">
        <f t="shared" si="268"/>
        <v>0</v>
      </c>
      <c r="F54" s="47">
        <f t="shared" si="269"/>
        <v>0</v>
      </c>
      <c r="G54" s="48" t="e">
        <f t="shared" si="255"/>
        <v>#DIV/0!</v>
      </c>
      <c r="H54" s="235"/>
      <c r="I54" s="47"/>
      <c r="J54" s="48" t="e">
        <f t="shared" si="256"/>
        <v>#DIV/0!</v>
      </c>
      <c r="K54" s="235"/>
      <c r="L54" s="47"/>
      <c r="M54" s="48" t="e">
        <f t="shared" si="257"/>
        <v>#DIV/0!</v>
      </c>
      <c r="N54" s="235"/>
      <c r="O54" s="48"/>
      <c r="P54" s="48" t="e">
        <f t="shared" si="258"/>
        <v>#DIV/0!</v>
      </c>
      <c r="Q54" s="235"/>
      <c r="R54" s="47"/>
      <c r="S54" s="48" t="e">
        <f t="shared" si="259"/>
        <v>#DIV/0!</v>
      </c>
      <c r="T54" s="235"/>
      <c r="U54" s="47"/>
      <c r="V54" s="48" t="e">
        <f t="shared" si="260"/>
        <v>#DIV/0!</v>
      </c>
      <c r="W54" s="235"/>
      <c r="X54" s="47"/>
      <c r="Y54" s="48" t="e">
        <f t="shared" si="261"/>
        <v>#DIV/0!</v>
      </c>
      <c r="Z54" s="235"/>
      <c r="AA54" s="47"/>
      <c r="AB54" s="48" t="e">
        <f t="shared" si="262"/>
        <v>#DIV/0!</v>
      </c>
      <c r="AC54" s="235"/>
      <c r="AD54" s="47"/>
      <c r="AE54" s="48" t="e">
        <f t="shared" si="263"/>
        <v>#DIV/0!</v>
      </c>
      <c r="AF54" s="235"/>
      <c r="AG54" s="47"/>
      <c r="AH54" s="48" t="e">
        <f t="shared" si="264"/>
        <v>#DIV/0!</v>
      </c>
      <c r="AI54" s="235"/>
      <c r="AJ54" s="47"/>
      <c r="AK54" s="48" t="e">
        <f t="shared" si="265"/>
        <v>#DIV/0!</v>
      </c>
      <c r="AL54" s="235"/>
      <c r="AM54" s="47"/>
      <c r="AN54" s="48" t="e">
        <f t="shared" si="266"/>
        <v>#DIV/0!</v>
      </c>
      <c r="AO54" s="235"/>
      <c r="AP54" s="47"/>
      <c r="AQ54" s="48" t="e">
        <f t="shared" si="267"/>
        <v>#DIV/0!</v>
      </c>
      <c r="AR54" s="92"/>
      <c r="AS54" s="90"/>
      <c r="AT54" s="90"/>
    </row>
    <row r="55" spans="1:46" s="91" customFormat="1" ht="52.5" customHeight="1">
      <c r="A55" s="283"/>
      <c r="B55" s="277"/>
      <c r="C55" s="343"/>
      <c r="D55" s="87" t="s">
        <v>32</v>
      </c>
      <c r="E55" s="176">
        <f t="shared" si="268"/>
        <v>0</v>
      </c>
      <c r="F55" s="47">
        <f t="shared" si="269"/>
        <v>0</v>
      </c>
      <c r="G55" s="48" t="e">
        <f t="shared" si="255"/>
        <v>#DIV/0!</v>
      </c>
      <c r="H55" s="235"/>
      <c r="I55" s="47"/>
      <c r="J55" s="48" t="e">
        <f t="shared" si="256"/>
        <v>#DIV/0!</v>
      </c>
      <c r="K55" s="235"/>
      <c r="L55" s="47"/>
      <c r="M55" s="48" t="e">
        <f t="shared" si="257"/>
        <v>#DIV/0!</v>
      </c>
      <c r="N55" s="235"/>
      <c r="O55" s="48"/>
      <c r="P55" s="48" t="e">
        <f t="shared" si="258"/>
        <v>#DIV/0!</v>
      </c>
      <c r="Q55" s="235"/>
      <c r="R55" s="47"/>
      <c r="S55" s="48" t="e">
        <f t="shared" si="259"/>
        <v>#DIV/0!</v>
      </c>
      <c r="T55" s="235"/>
      <c r="U55" s="47"/>
      <c r="V55" s="48" t="e">
        <f t="shared" si="260"/>
        <v>#DIV/0!</v>
      </c>
      <c r="W55" s="235"/>
      <c r="X55" s="47"/>
      <c r="Y55" s="48" t="e">
        <f t="shared" si="261"/>
        <v>#DIV/0!</v>
      </c>
      <c r="Z55" s="235"/>
      <c r="AA55" s="47"/>
      <c r="AB55" s="48" t="e">
        <f t="shared" si="262"/>
        <v>#DIV/0!</v>
      </c>
      <c r="AC55" s="235"/>
      <c r="AD55" s="47"/>
      <c r="AE55" s="48" t="e">
        <f t="shared" si="263"/>
        <v>#DIV/0!</v>
      </c>
      <c r="AF55" s="235"/>
      <c r="AG55" s="47"/>
      <c r="AH55" s="48" t="e">
        <f t="shared" si="264"/>
        <v>#DIV/0!</v>
      </c>
      <c r="AI55" s="235"/>
      <c r="AJ55" s="47"/>
      <c r="AK55" s="48" t="e">
        <f t="shared" si="265"/>
        <v>#DIV/0!</v>
      </c>
      <c r="AL55" s="235"/>
      <c r="AM55" s="47"/>
      <c r="AN55" s="48" t="e">
        <f t="shared" si="266"/>
        <v>#DIV/0!</v>
      </c>
      <c r="AO55" s="235"/>
      <c r="AP55" s="47"/>
      <c r="AQ55" s="48" t="e">
        <f t="shared" si="267"/>
        <v>#DIV/0!</v>
      </c>
      <c r="AR55" s="92"/>
      <c r="AS55" s="90"/>
      <c r="AT55" s="90"/>
    </row>
    <row r="56" spans="1:46" s="214" customFormat="1" ht="24.75" customHeight="1">
      <c r="A56" s="283" t="s">
        <v>40</v>
      </c>
      <c r="B56" s="311" t="s">
        <v>41</v>
      </c>
      <c r="C56" s="282" t="s">
        <v>105</v>
      </c>
      <c r="D56" s="217" t="s">
        <v>34</v>
      </c>
      <c r="E56" s="211">
        <f>SUM(E57:E62)</f>
        <v>100</v>
      </c>
      <c r="F56" s="212">
        <f>SUM(F57:F62)</f>
        <v>0</v>
      </c>
      <c r="G56" s="212">
        <f>(F56/E56)*100</f>
        <v>0</v>
      </c>
      <c r="H56" s="235">
        <f>SUM(H57:H62)</f>
        <v>0</v>
      </c>
      <c r="I56" s="212">
        <f>SUM(I57:I62)</f>
        <v>0</v>
      </c>
      <c r="J56" s="212" t="e">
        <f>(I56/H56)*100</f>
        <v>#DIV/0!</v>
      </c>
      <c r="K56" s="235">
        <f>SUM(K57:K62)</f>
        <v>0</v>
      </c>
      <c r="L56" s="212">
        <f>SUM(L57:L62)</f>
        <v>0</v>
      </c>
      <c r="M56" s="212" t="e">
        <f>(L56/K56)*100</f>
        <v>#DIV/0!</v>
      </c>
      <c r="N56" s="235">
        <f>SUM(N57:N62)</f>
        <v>0</v>
      </c>
      <c r="O56" s="212">
        <f>SUM(O57:O62)</f>
        <v>0</v>
      </c>
      <c r="P56" s="212" t="e">
        <f>(O56/N56)*100</f>
        <v>#DIV/0!</v>
      </c>
      <c r="Q56" s="235">
        <f>SUM(Q57:Q62)</f>
        <v>0</v>
      </c>
      <c r="R56" s="212">
        <f>SUM(R57:R62)</f>
        <v>0</v>
      </c>
      <c r="S56" s="212" t="e">
        <f>(R56/Q56)*100</f>
        <v>#DIV/0!</v>
      </c>
      <c r="T56" s="235">
        <f>SUM(T57:T62)</f>
        <v>0</v>
      </c>
      <c r="U56" s="212">
        <f>SUM(U57:U62)</f>
        <v>0</v>
      </c>
      <c r="V56" s="212" t="e">
        <f>(U56/T56)*100</f>
        <v>#DIV/0!</v>
      </c>
      <c r="W56" s="235">
        <f>SUM(W57:W62)</f>
        <v>0</v>
      </c>
      <c r="X56" s="212">
        <f>SUM(X57:X62)</f>
        <v>0</v>
      </c>
      <c r="Y56" s="212" t="e">
        <f>(X56/W56)*100</f>
        <v>#DIV/0!</v>
      </c>
      <c r="Z56" s="235">
        <f>SUM(Z57:Z62)</f>
        <v>0</v>
      </c>
      <c r="AA56" s="212">
        <f>SUM(AA57:AA62)</f>
        <v>0</v>
      </c>
      <c r="AB56" s="212" t="e">
        <f>(AA56/Z56)*100</f>
        <v>#DIV/0!</v>
      </c>
      <c r="AC56" s="235">
        <f>SUM(AC57:AC62)</f>
        <v>100</v>
      </c>
      <c r="AD56" s="212">
        <f>SUM(AD57:AD62)</f>
        <v>0</v>
      </c>
      <c r="AE56" s="212">
        <f>(AD56/AC56)*100</f>
        <v>0</v>
      </c>
      <c r="AF56" s="235">
        <f>SUM(AF57:AF62)</f>
        <v>0</v>
      </c>
      <c r="AG56" s="212">
        <f>SUM(AG57:AG62)</f>
        <v>0</v>
      </c>
      <c r="AH56" s="212" t="e">
        <f>(AG56/AF56)*100</f>
        <v>#DIV/0!</v>
      </c>
      <c r="AI56" s="235">
        <f>SUM(AI57:AI62)</f>
        <v>0</v>
      </c>
      <c r="AJ56" s="212">
        <f>SUM(AJ57:AJ62)</f>
        <v>0</v>
      </c>
      <c r="AK56" s="212" t="e">
        <f>(AJ56/AI56)*100</f>
        <v>#DIV/0!</v>
      </c>
      <c r="AL56" s="235">
        <f>SUM(AL57:AL62)</f>
        <v>0</v>
      </c>
      <c r="AM56" s="212">
        <f>SUM(AM57:AM62)</f>
        <v>0</v>
      </c>
      <c r="AN56" s="212" t="e">
        <f>(AM56/AL56)*100</f>
        <v>#DIV/0!</v>
      </c>
      <c r="AO56" s="235">
        <f>SUM(AO57:AO62)</f>
        <v>0</v>
      </c>
      <c r="AP56" s="212">
        <f>SUM(AP57:AP62)</f>
        <v>0</v>
      </c>
      <c r="AQ56" s="212" t="e">
        <f>(AP56/AO56)*100</f>
        <v>#DIV/0!</v>
      </c>
      <c r="AR56" s="218"/>
    </row>
    <row r="57" spans="1:46" s="91" customFormat="1" ht="35.25" customHeight="1">
      <c r="A57" s="283"/>
      <c r="B57" s="312"/>
      <c r="C57" s="282"/>
      <c r="D57" s="106" t="s">
        <v>17</v>
      </c>
      <c r="E57" s="176">
        <f>H57+K57+N57+Q57+T57+W57+Z57+AC57+AF57+AI57+AL57+AO57</f>
        <v>0</v>
      </c>
      <c r="F57" s="47">
        <f>I57+L57+O57+R57+U57+X57+AA57+AD57+AG57+AJ57+AM57+AP57</f>
        <v>0</v>
      </c>
      <c r="G57" s="48" t="e">
        <f t="shared" ref="G57:G62" si="270">(F57/E57)*100</f>
        <v>#DIV/0!</v>
      </c>
      <c r="H57" s="235"/>
      <c r="I57" s="47"/>
      <c r="J57" s="48" t="e">
        <f t="shared" ref="J57:J62" si="271">(I57/H57)*100</f>
        <v>#DIV/0!</v>
      </c>
      <c r="K57" s="235"/>
      <c r="L57" s="47"/>
      <c r="M57" s="48" t="e">
        <f t="shared" ref="M57:M62" si="272">(L57/K57)*100</f>
        <v>#DIV/0!</v>
      </c>
      <c r="N57" s="235"/>
      <c r="O57" s="48"/>
      <c r="P57" s="48" t="e">
        <f t="shared" ref="P57:P62" si="273">(O57/N57)*100</f>
        <v>#DIV/0!</v>
      </c>
      <c r="Q57" s="235"/>
      <c r="R57" s="47"/>
      <c r="S57" s="48" t="e">
        <f t="shared" ref="S57:S62" si="274">(R57/Q57)*100</f>
        <v>#DIV/0!</v>
      </c>
      <c r="T57" s="235"/>
      <c r="U57" s="47"/>
      <c r="V57" s="48" t="e">
        <f t="shared" ref="V57:V62" si="275">(U57/T57)*100</f>
        <v>#DIV/0!</v>
      </c>
      <c r="W57" s="235"/>
      <c r="X57" s="47"/>
      <c r="Y57" s="48" t="e">
        <f t="shared" ref="Y57:Y62" si="276">(X57/W57)*100</f>
        <v>#DIV/0!</v>
      </c>
      <c r="Z57" s="235"/>
      <c r="AA57" s="47"/>
      <c r="AB57" s="48" t="e">
        <f t="shared" ref="AB57:AB62" si="277">(AA57/Z57)*100</f>
        <v>#DIV/0!</v>
      </c>
      <c r="AC57" s="235"/>
      <c r="AD57" s="47"/>
      <c r="AE57" s="48" t="e">
        <f t="shared" ref="AE57:AE62" si="278">(AD57/AC57)*100</f>
        <v>#DIV/0!</v>
      </c>
      <c r="AF57" s="235"/>
      <c r="AG57" s="47"/>
      <c r="AH57" s="48" t="e">
        <f t="shared" ref="AH57:AH62" si="279">(AG57/AF57)*100</f>
        <v>#DIV/0!</v>
      </c>
      <c r="AI57" s="235"/>
      <c r="AJ57" s="47"/>
      <c r="AK57" s="48" t="e">
        <f t="shared" ref="AK57:AK62" si="280">(AJ57/AI57)*100</f>
        <v>#DIV/0!</v>
      </c>
      <c r="AL57" s="235"/>
      <c r="AM57" s="47"/>
      <c r="AN57" s="48" t="e">
        <f t="shared" ref="AN57:AN62" si="281">(AM57/AL57)*100</f>
        <v>#DIV/0!</v>
      </c>
      <c r="AO57" s="235"/>
      <c r="AP57" s="47"/>
      <c r="AQ57" s="48" t="e">
        <f t="shared" ref="AQ57:AQ62" si="282">(AP57/AO57)*100</f>
        <v>#DIV/0!</v>
      </c>
      <c r="AR57" s="92"/>
      <c r="AS57" s="90"/>
      <c r="AT57" s="90"/>
    </row>
    <row r="58" spans="1:46" s="91" customFormat="1" ht="47.25" customHeight="1">
      <c r="A58" s="283"/>
      <c r="B58" s="312"/>
      <c r="C58" s="282"/>
      <c r="D58" s="106" t="s">
        <v>18</v>
      </c>
      <c r="E58" s="176">
        <f t="shared" ref="E58:E62" si="283">H58+K58+N58+Q58+T58+W58+Z58+AC58+AF58+AI58+AL58+AO58</f>
        <v>0</v>
      </c>
      <c r="F58" s="47">
        <f t="shared" ref="F58:F62" si="284">I58+L58+O58+R58+U58+X58+AA58+AD58+AG58+AJ58+AM58+AP58</f>
        <v>0</v>
      </c>
      <c r="G58" s="48" t="e">
        <f t="shared" si="270"/>
        <v>#DIV/0!</v>
      </c>
      <c r="H58" s="235"/>
      <c r="I58" s="47"/>
      <c r="J58" s="48" t="e">
        <f t="shared" si="271"/>
        <v>#DIV/0!</v>
      </c>
      <c r="K58" s="235"/>
      <c r="L58" s="47"/>
      <c r="M58" s="48" t="e">
        <f t="shared" si="272"/>
        <v>#DIV/0!</v>
      </c>
      <c r="N58" s="235"/>
      <c r="O58" s="48"/>
      <c r="P58" s="48" t="e">
        <f t="shared" si="273"/>
        <v>#DIV/0!</v>
      </c>
      <c r="Q58" s="235"/>
      <c r="R58" s="47"/>
      <c r="S58" s="48" t="e">
        <f t="shared" si="274"/>
        <v>#DIV/0!</v>
      </c>
      <c r="T58" s="235"/>
      <c r="U58" s="47"/>
      <c r="V58" s="48" t="e">
        <f t="shared" si="275"/>
        <v>#DIV/0!</v>
      </c>
      <c r="W58" s="235"/>
      <c r="X58" s="47"/>
      <c r="Y58" s="48" t="e">
        <f t="shared" si="276"/>
        <v>#DIV/0!</v>
      </c>
      <c r="Z58" s="235"/>
      <c r="AA58" s="47"/>
      <c r="AB58" s="48" t="e">
        <f t="shared" si="277"/>
        <v>#DIV/0!</v>
      </c>
      <c r="AC58" s="235"/>
      <c r="AD58" s="47"/>
      <c r="AE58" s="48" t="e">
        <f t="shared" si="278"/>
        <v>#DIV/0!</v>
      </c>
      <c r="AF58" s="235"/>
      <c r="AG58" s="47"/>
      <c r="AH58" s="48" t="e">
        <f t="shared" si="279"/>
        <v>#DIV/0!</v>
      </c>
      <c r="AI58" s="235"/>
      <c r="AJ58" s="47"/>
      <c r="AK58" s="48" t="e">
        <f t="shared" si="280"/>
        <v>#DIV/0!</v>
      </c>
      <c r="AL58" s="235"/>
      <c r="AM58" s="47"/>
      <c r="AN58" s="48" t="e">
        <f t="shared" si="281"/>
        <v>#DIV/0!</v>
      </c>
      <c r="AO58" s="235"/>
      <c r="AP58" s="47"/>
      <c r="AQ58" s="48" t="e">
        <f t="shared" si="282"/>
        <v>#DIV/0!</v>
      </c>
      <c r="AR58" s="92"/>
      <c r="AS58" s="90"/>
      <c r="AT58" s="90"/>
    </row>
    <row r="59" spans="1:46" s="91" customFormat="1" ht="29.25" customHeight="1">
      <c r="A59" s="283"/>
      <c r="B59" s="312"/>
      <c r="C59" s="282"/>
      <c r="D59" s="106" t="s">
        <v>26</v>
      </c>
      <c r="E59" s="176">
        <f t="shared" si="283"/>
        <v>100</v>
      </c>
      <c r="F59" s="47">
        <f t="shared" si="284"/>
        <v>0</v>
      </c>
      <c r="G59" s="48">
        <f t="shared" si="270"/>
        <v>0</v>
      </c>
      <c r="H59" s="235"/>
      <c r="I59" s="47"/>
      <c r="J59" s="48" t="e">
        <f t="shared" si="271"/>
        <v>#DIV/0!</v>
      </c>
      <c r="K59" s="235"/>
      <c r="L59" s="47"/>
      <c r="M59" s="48" t="e">
        <f t="shared" si="272"/>
        <v>#DIV/0!</v>
      </c>
      <c r="N59" s="235"/>
      <c r="O59" s="48"/>
      <c r="P59" s="48" t="e">
        <f t="shared" si="273"/>
        <v>#DIV/0!</v>
      </c>
      <c r="Q59" s="235"/>
      <c r="R59" s="47"/>
      <c r="S59" s="48" t="e">
        <f t="shared" si="274"/>
        <v>#DIV/0!</v>
      </c>
      <c r="T59" s="235"/>
      <c r="U59" s="47"/>
      <c r="V59" s="48" t="e">
        <f t="shared" si="275"/>
        <v>#DIV/0!</v>
      </c>
      <c r="W59" s="235"/>
      <c r="X59" s="47"/>
      <c r="Y59" s="48" t="e">
        <f t="shared" si="276"/>
        <v>#DIV/0!</v>
      </c>
      <c r="Z59" s="235"/>
      <c r="AA59" s="47"/>
      <c r="AB59" s="48" t="e">
        <f t="shared" si="277"/>
        <v>#DIV/0!</v>
      </c>
      <c r="AC59" s="235">
        <v>100</v>
      </c>
      <c r="AD59" s="47"/>
      <c r="AE59" s="48">
        <f t="shared" si="278"/>
        <v>0</v>
      </c>
      <c r="AF59" s="235"/>
      <c r="AG59" s="47"/>
      <c r="AH59" s="48" t="e">
        <f t="shared" si="279"/>
        <v>#DIV/0!</v>
      </c>
      <c r="AI59" s="235"/>
      <c r="AJ59" s="47"/>
      <c r="AK59" s="48" t="e">
        <f t="shared" si="280"/>
        <v>#DIV/0!</v>
      </c>
      <c r="AL59" s="235"/>
      <c r="AM59" s="47"/>
      <c r="AN59" s="48" t="e">
        <f t="shared" si="281"/>
        <v>#DIV/0!</v>
      </c>
      <c r="AO59" s="235"/>
      <c r="AP59" s="47"/>
      <c r="AQ59" s="48" t="e">
        <f t="shared" si="282"/>
        <v>#DIV/0!</v>
      </c>
      <c r="AR59" s="92"/>
      <c r="AS59" s="90"/>
      <c r="AT59" s="90"/>
    </row>
    <row r="60" spans="1:46" s="91" customFormat="1" ht="74.25" customHeight="1">
      <c r="A60" s="283"/>
      <c r="B60" s="312"/>
      <c r="C60" s="282"/>
      <c r="D60" s="106" t="s">
        <v>154</v>
      </c>
      <c r="E60" s="176">
        <f t="shared" si="283"/>
        <v>0</v>
      </c>
      <c r="F60" s="47">
        <f t="shared" si="284"/>
        <v>0</v>
      </c>
      <c r="G60" s="48" t="e">
        <f t="shared" si="270"/>
        <v>#DIV/0!</v>
      </c>
      <c r="H60" s="235"/>
      <c r="I60" s="47"/>
      <c r="J60" s="48" t="e">
        <f t="shared" si="271"/>
        <v>#DIV/0!</v>
      </c>
      <c r="K60" s="235"/>
      <c r="L60" s="47"/>
      <c r="M60" s="48" t="e">
        <f t="shared" si="272"/>
        <v>#DIV/0!</v>
      </c>
      <c r="N60" s="235"/>
      <c r="O60" s="48"/>
      <c r="P60" s="48" t="e">
        <f t="shared" si="273"/>
        <v>#DIV/0!</v>
      </c>
      <c r="Q60" s="235"/>
      <c r="R60" s="47"/>
      <c r="S60" s="48" t="e">
        <f t="shared" si="274"/>
        <v>#DIV/0!</v>
      </c>
      <c r="T60" s="235"/>
      <c r="U60" s="47"/>
      <c r="V60" s="48" t="e">
        <f t="shared" si="275"/>
        <v>#DIV/0!</v>
      </c>
      <c r="W60" s="235"/>
      <c r="X60" s="47"/>
      <c r="Y60" s="48" t="e">
        <f t="shared" si="276"/>
        <v>#DIV/0!</v>
      </c>
      <c r="Z60" s="235"/>
      <c r="AA60" s="47"/>
      <c r="AB60" s="48" t="e">
        <f t="shared" si="277"/>
        <v>#DIV/0!</v>
      </c>
      <c r="AC60" s="235"/>
      <c r="AD60" s="47"/>
      <c r="AE60" s="48" t="e">
        <f t="shared" si="278"/>
        <v>#DIV/0!</v>
      </c>
      <c r="AF60" s="235"/>
      <c r="AG60" s="47"/>
      <c r="AH60" s="48" t="e">
        <f t="shared" si="279"/>
        <v>#DIV/0!</v>
      </c>
      <c r="AI60" s="235"/>
      <c r="AJ60" s="47"/>
      <c r="AK60" s="48" t="e">
        <f t="shared" si="280"/>
        <v>#DIV/0!</v>
      </c>
      <c r="AL60" s="235"/>
      <c r="AM60" s="47"/>
      <c r="AN60" s="48" t="e">
        <f t="shared" si="281"/>
        <v>#DIV/0!</v>
      </c>
      <c r="AO60" s="235"/>
      <c r="AP60" s="47"/>
      <c r="AQ60" s="48" t="e">
        <f t="shared" si="282"/>
        <v>#DIV/0!</v>
      </c>
      <c r="AR60" s="92"/>
      <c r="AS60" s="90"/>
      <c r="AT60" s="90"/>
    </row>
    <row r="61" spans="1:46" s="91" customFormat="1" ht="33.75" customHeight="1">
      <c r="A61" s="283"/>
      <c r="B61" s="312"/>
      <c r="C61" s="282"/>
      <c r="D61" s="106" t="s">
        <v>37</v>
      </c>
      <c r="E61" s="176">
        <f t="shared" si="283"/>
        <v>0</v>
      </c>
      <c r="F61" s="47">
        <f t="shared" si="284"/>
        <v>0</v>
      </c>
      <c r="G61" s="48" t="e">
        <f t="shared" si="270"/>
        <v>#DIV/0!</v>
      </c>
      <c r="H61" s="235"/>
      <c r="I61" s="47"/>
      <c r="J61" s="48" t="e">
        <f t="shared" si="271"/>
        <v>#DIV/0!</v>
      </c>
      <c r="K61" s="235"/>
      <c r="L61" s="47"/>
      <c r="M61" s="48" t="e">
        <f t="shared" si="272"/>
        <v>#DIV/0!</v>
      </c>
      <c r="N61" s="235"/>
      <c r="O61" s="48"/>
      <c r="P61" s="48" t="e">
        <f t="shared" si="273"/>
        <v>#DIV/0!</v>
      </c>
      <c r="Q61" s="235"/>
      <c r="R61" s="47"/>
      <c r="S61" s="48" t="e">
        <f t="shared" si="274"/>
        <v>#DIV/0!</v>
      </c>
      <c r="T61" s="235"/>
      <c r="U61" s="47"/>
      <c r="V61" s="48" t="e">
        <f t="shared" si="275"/>
        <v>#DIV/0!</v>
      </c>
      <c r="W61" s="235"/>
      <c r="X61" s="47"/>
      <c r="Y61" s="48" t="e">
        <f t="shared" si="276"/>
        <v>#DIV/0!</v>
      </c>
      <c r="Z61" s="235"/>
      <c r="AA61" s="47"/>
      <c r="AB61" s="48" t="e">
        <f t="shared" si="277"/>
        <v>#DIV/0!</v>
      </c>
      <c r="AC61" s="235"/>
      <c r="AD61" s="47"/>
      <c r="AE61" s="48" t="e">
        <f t="shared" si="278"/>
        <v>#DIV/0!</v>
      </c>
      <c r="AF61" s="235"/>
      <c r="AG61" s="47"/>
      <c r="AH61" s="48" t="e">
        <f t="shared" si="279"/>
        <v>#DIV/0!</v>
      </c>
      <c r="AI61" s="235"/>
      <c r="AJ61" s="47"/>
      <c r="AK61" s="48" t="e">
        <f t="shared" si="280"/>
        <v>#DIV/0!</v>
      </c>
      <c r="AL61" s="235"/>
      <c r="AM61" s="47"/>
      <c r="AN61" s="48" t="e">
        <f t="shared" si="281"/>
        <v>#DIV/0!</v>
      </c>
      <c r="AO61" s="235"/>
      <c r="AP61" s="47"/>
      <c r="AQ61" s="48" t="e">
        <f t="shared" si="282"/>
        <v>#DIV/0!</v>
      </c>
      <c r="AR61" s="92"/>
      <c r="AS61" s="90"/>
      <c r="AT61" s="90"/>
    </row>
    <row r="62" spans="1:46" s="91" customFormat="1" ht="45">
      <c r="A62" s="283"/>
      <c r="B62" s="313"/>
      <c r="C62" s="282"/>
      <c r="D62" s="106" t="s">
        <v>32</v>
      </c>
      <c r="E62" s="176">
        <f t="shared" si="283"/>
        <v>0</v>
      </c>
      <c r="F62" s="47">
        <f t="shared" si="284"/>
        <v>0</v>
      </c>
      <c r="G62" s="48" t="e">
        <f t="shared" si="270"/>
        <v>#DIV/0!</v>
      </c>
      <c r="H62" s="235"/>
      <c r="I62" s="47"/>
      <c r="J62" s="48" t="e">
        <f t="shared" si="271"/>
        <v>#DIV/0!</v>
      </c>
      <c r="K62" s="235"/>
      <c r="L62" s="47"/>
      <c r="M62" s="48" t="e">
        <f t="shared" si="272"/>
        <v>#DIV/0!</v>
      </c>
      <c r="N62" s="235"/>
      <c r="O62" s="48"/>
      <c r="P62" s="48" t="e">
        <f t="shared" si="273"/>
        <v>#DIV/0!</v>
      </c>
      <c r="Q62" s="235"/>
      <c r="R62" s="47"/>
      <c r="S62" s="48" t="e">
        <f t="shared" si="274"/>
        <v>#DIV/0!</v>
      </c>
      <c r="T62" s="235"/>
      <c r="U62" s="47"/>
      <c r="V62" s="48" t="e">
        <f t="shared" si="275"/>
        <v>#DIV/0!</v>
      </c>
      <c r="W62" s="235"/>
      <c r="X62" s="47"/>
      <c r="Y62" s="48" t="e">
        <f t="shared" si="276"/>
        <v>#DIV/0!</v>
      </c>
      <c r="Z62" s="235"/>
      <c r="AA62" s="47"/>
      <c r="AB62" s="48" t="e">
        <f t="shared" si="277"/>
        <v>#DIV/0!</v>
      </c>
      <c r="AC62" s="235"/>
      <c r="AD62" s="47"/>
      <c r="AE62" s="48" t="e">
        <f t="shared" si="278"/>
        <v>#DIV/0!</v>
      </c>
      <c r="AF62" s="235"/>
      <c r="AG62" s="47"/>
      <c r="AH62" s="48" t="e">
        <f t="shared" si="279"/>
        <v>#DIV/0!</v>
      </c>
      <c r="AI62" s="235"/>
      <c r="AJ62" s="47"/>
      <c r="AK62" s="48" t="e">
        <f t="shared" si="280"/>
        <v>#DIV/0!</v>
      </c>
      <c r="AL62" s="235"/>
      <c r="AM62" s="47"/>
      <c r="AN62" s="48" t="e">
        <f t="shared" si="281"/>
        <v>#DIV/0!</v>
      </c>
      <c r="AO62" s="235"/>
      <c r="AP62" s="47"/>
      <c r="AQ62" s="48" t="e">
        <f t="shared" si="282"/>
        <v>#DIV/0!</v>
      </c>
      <c r="AR62" s="92"/>
      <c r="AS62" s="90"/>
      <c r="AT62" s="90"/>
    </row>
    <row r="63" spans="1:46" s="214" customFormat="1" ht="28.5" customHeight="1">
      <c r="A63" s="283" t="s">
        <v>42</v>
      </c>
      <c r="B63" s="311" t="s">
        <v>43</v>
      </c>
      <c r="C63" s="282" t="s">
        <v>105</v>
      </c>
      <c r="D63" s="217" t="s">
        <v>34</v>
      </c>
      <c r="E63" s="211">
        <f>SUM(E64:E69)</f>
        <v>50</v>
      </c>
      <c r="F63" s="212">
        <f>SUM(F64:F69)</f>
        <v>0</v>
      </c>
      <c r="G63" s="212">
        <f>(F63/E63)*100</f>
        <v>0</v>
      </c>
      <c r="H63" s="235">
        <f>SUM(H64:H69)</f>
        <v>0</v>
      </c>
      <c r="I63" s="212">
        <f>SUM(I64:I69)</f>
        <v>0</v>
      </c>
      <c r="J63" s="212" t="e">
        <f>(I63/H63)*100</f>
        <v>#DIV/0!</v>
      </c>
      <c r="K63" s="235">
        <f>SUM(K64:K69)</f>
        <v>0</v>
      </c>
      <c r="L63" s="212">
        <f>SUM(L64:L69)</f>
        <v>0</v>
      </c>
      <c r="M63" s="212" t="e">
        <f>(L63/K63)*100</f>
        <v>#DIV/0!</v>
      </c>
      <c r="N63" s="235">
        <f>SUM(N64:N69)</f>
        <v>0</v>
      </c>
      <c r="O63" s="212">
        <f>SUM(O64:O69)</f>
        <v>0</v>
      </c>
      <c r="P63" s="212" t="e">
        <f>(O63/N63)*100</f>
        <v>#DIV/0!</v>
      </c>
      <c r="Q63" s="235">
        <f>SUM(Q64:Q69)</f>
        <v>0</v>
      </c>
      <c r="R63" s="212">
        <f>SUM(R64:R69)</f>
        <v>0</v>
      </c>
      <c r="S63" s="212" t="e">
        <f>(R63/Q63)*100</f>
        <v>#DIV/0!</v>
      </c>
      <c r="T63" s="235">
        <f>SUM(T64:T69)</f>
        <v>0</v>
      </c>
      <c r="U63" s="212">
        <f>SUM(U64:U69)</f>
        <v>0</v>
      </c>
      <c r="V63" s="212" t="e">
        <f>(U63/T63)*100</f>
        <v>#DIV/0!</v>
      </c>
      <c r="W63" s="235">
        <f>SUM(W64:W69)</f>
        <v>0</v>
      </c>
      <c r="X63" s="212">
        <f>SUM(X64:X69)</f>
        <v>0</v>
      </c>
      <c r="Y63" s="212" t="e">
        <f>(X63/W63)*100</f>
        <v>#DIV/0!</v>
      </c>
      <c r="Z63" s="235">
        <f>SUM(Z64:Z69)</f>
        <v>0</v>
      </c>
      <c r="AA63" s="212">
        <f>SUM(AA64:AA69)</f>
        <v>0</v>
      </c>
      <c r="AB63" s="212" t="e">
        <f>(AA63/Z63)*100</f>
        <v>#DIV/0!</v>
      </c>
      <c r="AC63" s="235">
        <f>SUM(AC64:AC69)</f>
        <v>50</v>
      </c>
      <c r="AD63" s="212">
        <f>SUM(AD64:AD69)</f>
        <v>0</v>
      </c>
      <c r="AE63" s="212">
        <f>(AD63/AC63)*100</f>
        <v>0</v>
      </c>
      <c r="AF63" s="235">
        <f>SUM(AF64:AF69)</f>
        <v>0</v>
      </c>
      <c r="AG63" s="212">
        <f>SUM(AG64:AG69)</f>
        <v>0</v>
      </c>
      <c r="AH63" s="212" t="e">
        <f>(AG63/AF63)*100</f>
        <v>#DIV/0!</v>
      </c>
      <c r="AI63" s="235">
        <f>SUM(AI64:AI69)</f>
        <v>0</v>
      </c>
      <c r="AJ63" s="212">
        <f>SUM(AJ64:AJ69)</f>
        <v>0</v>
      </c>
      <c r="AK63" s="212" t="e">
        <f>(AJ63/AI63)*100</f>
        <v>#DIV/0!</v>
      </c>
      <c r="AL63" s="235">
        <f>SUM(AL64:AL69)</f>
        <v>0</v>
      </c>
      <c r="AM63" s="212">
        <f>SUM(AM64:AM69)</f>
        <v>0</v>
      </c>
      <c r="AN63" s="212" t="e">
        <f>(AM63/AL63)*100</f>
        <v>#DIV/0!</v>
      </c>
      <c r="AO63" s="235">
        <f>SUM(AO64:AO69)</f>
        <v>0</v>
      </c>
      <c r="AP63" s="212">
        <f>SUM(AP64:AP69)</f>
        <v>0</v>
      </c>
      <c r="AQ63" s="212" t="e">
        <f>(AP63/AO63)*100</f>
        <v>#DIV/0!</v>
      </c>
      <c r="AR63" s="218"/>
    </row>
    <row r="64" spans="1:46" s="91" customFormat="1" ht="35.25" customHeight="1">
      <c r="A64" s="283"/>
      <c r="B64" s="312"/>
      <c r="C64" s="282"/>
      <c r="D64" s="106" t="s">
        <v>17</v>
      </c>
      <c r="E64" s="176">
        <f>H64+K64+N64+Q64+T64+W64+Z64+AC64+AF64+AI64+AL64+AO64</f>
        <v>0</v>
      </c>
      <c r="F64" s="47">
        <f>I64+L64+O64+R64+U64+X64+AA64+AD64+AG64+AJ64+AM64+AP64</f>
        <v>0</v>
      </c>
      <c r="G64" s="48" t="e">
        <f t="shared" ref="G64:G69" si="285">(F64/E64)*100</f>
        <v>#DIV/0!</v>
      </c>
      <c r="H64" s="235"/>
      <c r="I64" s="47"/>
      <c r="J64" s="48" t="e">
        <f t="shared" ref="J64:J69" si="286">(I64/H64)*100</f>
        <v>#DIV/0!</v>
      </c>
      <c r="K64" s="235"/>
      <c r="L64" s="47"/>
      <c r="M64" s="48" t="e">
        <f t="shared" ref="M64:M69" si="287">(L64/K64)*100</f>
        <v>#DIV/0!</v>
      </c>
      <c r="N64" s="235"/>
      <c r="O64" s="48"/>
      <c r="P64" s="48" t="e">
        <f t="shared" ref="P64:P69" si="288">(O64/N64)*100</f>
        <v>#DIV/0!</v>
      </c>
      <c r="Q64" s="235"/>
      <c r="R64" s="47"/>
      <c r="S64" s="48" t="e">
        <f t="shared" ref="S64:S69" si="289">(R64/Q64)*100</f>
        <v>#DIV/0!</v>
      </c>
      <c r="T64" s="235"/>
      <c r="U64" s="47"/>
      <c r="V64" s="48" t="e">
        <f t="shared" ref="V64:V69" si="290">(U64/T64)*100</f>
        <v>#DIV/0!</v>
      </c>
      <c r="W64" s="235"/>
      <c r="X64" s="47"/>
      <c r="Y64" s="48" t="e">
        <f t="shared" ref="Y64:Y69" si="291">(X64/W64)*100</f>
        <v>#DIV/0!</v>
      </c>
      <c r="Z64" s="235"/>
      <c r="AA64" s="47"/>
      <c r="AB64" s="48" t="e">
        <f t="shared" ref="AB64:AB69" si="292">(AA64/Z64)*100</f>
        <v>#DIV/0!</v>
      </c>
      <c r="AC64" s="235"/>
      <c r="AD64" s="47"/>
      <c r="AE64" s="48" t="e">
        <f t="shared" ref="AE64:AE69" si="293">(AD64/AC64)*100</f>
        <v>#DIV/0!</v>
      </c>
      <c r="AF64" s="235"/>
      <c r="AG64" s="47"/>
      <c r="AH64" s="48" t="e">
        <f t="shared" ref="AH64:AH69" si="294">(AG64/AF64)*100</f>
        <v>#DIV/0!</v>
      </c>
      <c r="AI64" s="235"/>
      <c r="AJ64" s="47"/>
      <c r="AK64" s="48" t="e">
        <f t="shared" ref="AK64:AK69" si="295">(AJ64/AI64)*100</f>
        <v>#DIV/0!</v>
      </c>
      <c r="AL64" s="235"/>
      <c r="AM64" s="47"/>
      <c r="AN64" s="48" t="e">
        <f t="shared" ref="AN64:AN69" si="296">(AM64/AL64)*100</f>
        <v>#DIV/0!</v>
      </c>
      <c r="AO64" s="235"/>
      <c r="AP64" s="47"/>
      <c r="AQ64" s="48" t="e">
        <f t="shared" ref="AQ64:AQ69" si="297">(AP64/AO64)*100</f>
        <v>#DIV/0!</v>
      </c>
      <c r="AR64" s="92"/>
      <c r="AS64" s="90"/>
      <c r="AT64" s="90"/>
    </row>
    <row r="65" spans="1:46" s="91" customFormat="1" ht="46.5" customHeight="1">
      <c r="A65" s="283"/>
      <c r="B65" s="312"/>
      <c r="C65" s="282"/>
      <c r="D65" s="106" t="s">
        <v>18</v>
      </c>
      <c r="E65" s="176">
        <f t="shared" ref="E65:E69" si="298">H65+K65+N65+Q65+T65+W65+Z65+AC65+AF65+AI65+AL65+AO65</f>
        <v>0</v>
      </c>
      <c r="F65" s="47">
        <f t="shared" ref="F65:F69" si="299">I65+L65+O65+R65+U65+X65+AA65+AD65+AG65+AJ65+AM65+AP65</f>
        <v>0</v>
      </c>
      <c r="G65" s="48" t="e">
        <f t="shared" si="285"/>
        <v>#DIV/0!</v>
      </c>
      <c r="H65" s="235"/>
      <c r="I65" s="47"/>
      <c r="J65" s="48" t="e">
        <f t="shared" si="286"/>
        <v>#DIV/0!</v>
      </c>
      <c r="K65" s="235"/>
      <c r="L65" s="47"/>
      <c r="M65" s="48" t="e">
        <f t="shared" si="287"/>
        <v>#DIV/0!</v>
      </c>
      <c r="N65" s="235"/>
      <c r="O65" s="48"/>
      <c r="P65" s="48" t="e">
        <f t="shared" si="288"/>
        <v>#DIV/0!</v>
      </c>
      <c r="Q65" s="235"/>
      <c r="R65" s="47"/>
      <c r="S65" s="48" t="e">
        <f t="shared" si="289"/>
        <v>#DIV/0!</v>
      </c>
      <c r="T65" s="235"/>
      <c r="U65" s="47"/>
      <c r="V65" s="48" t="e">
        <f t="shared" si="290"/>
        <v>#DIV/0!</v>
      </c>
      <c r="W65" s="235"/>
      <c r="X65" s="47"/>
      <c r="Y65" s="48" t="e">
        <f t="shared" si="291"/>
        <v>#DIV/0!</v>
      </c>
      <c r="Z65" s="235"/>
      <c r="AA65" s="47"/>
      <c r="AB65" s="48" t="e">
        <f t="shared" si="292"/>
        <v>#DIV/0!</v>
      </c>
      <c r="AC65" s="235"/>
      <c r="AD65" s="47"/>
      <c r="AE65" s="48" t="e">
        <f t="shared" si="293"/>
        <v>#DIV/0!</v>
      </c>
      <c r="AF65" s="235"/>
      <c r="AG65" s="47"/>
      <c r="AH65" s="48" t="e">
        <f t="shared" si="294"/>
        <v>#DIV/0!</v>
      </c>
      <c r="AI65" s="235"/>
      <c r="AJ65" s="47"/>
      <c r="AK65" s="48" t="e">
        <f t="shared" si="295"/>
        <v>#DIV/0!</v>
      </c>
      <c r="AL65" s="235"/>
      <c r="AM65" s="47"/>
      <c r="AN65" s="48" t="e">
        <f t="shared" si="296"/>
        <v>#DIV/0!</v>
      </c>
      <c r="AO65" s="235"/>
      <c r="AP65" s="47"/>
      <c r="AQ65" s="48" t="e">
        <f t="shared" si="297"/>
        <v>#DIV/0!</v>
      </c>
      <c r="AR65" s="92"/>
      <c r="AS65" s="90"/>
      <c r="AT65" s="90"/>
    </row>
    <row r="66" spans="1:46" s="91" customFormat="1" ht="27" customHeight="1">
      <c r="A66" s="283"/>
      <c r="B66" s="312"/>
      <c r="C66" s="282"/>
      <c r="D66" s="106" t="s">
        <v>26</v>
      </c>
      <c r="E66" s="176">
        <f t="shared" si="298"/>
        <v>50</v>
      </c>
      <c r="F66" s="47">
        <f t="shared" si="299"/>
        <v>0</v>
      </c>
      <c r="G66" s="48">
        <f t="shared" si="285"/>
        <v>0</v>
      </c>
      <c r="H66" s="235"/>
      <c r="I66" s="47"/>
      <c r="J66" s="48" t="e">
        <f t="shared" si="286"/>
        <v>#DIV/0!</v>
      </c>
      <c r="K66" s="235"/>
      <c r="L66" s="47"/>
      <c r="M66" s="48" t="e">
        <f t="shared" si="287"/>
        <v>#DIV/0!</v>
      </c>
      <c r="N66" s="235"/>
      <c r="O66" s="48"/>
      <c r="P66" s="48" t="e">
        <f t="shared" si="288"/>
        <v>#DIV/0!</v>
      </c>
      <c r="Q66" s="235"/>
      <c r="R66" s="47"/>
      <c r="S66" s="48" t="e">
        <f t="shared" si="289"/>
        <v>#DIV/0!</v>
      </c>
      <c r="T66" s="235"/>
      <c r="U66" s="47"/>
      <c r="V66" s="48" t="e">
        <f t="shared" si="290"/>
        <v>#DIV/0!</v>
      </c>
      <c r="W66" s="235"/>
      <c r="X66" s="47"/>
      <c r="Y66" s="48" t="e">
        <f t="shared" si="291"/>
        <v>#DIV/0!</v>
      </c>
      <c r="Z66" s="235"/>
      <c r="AA66" s="47"/>
      <c r="AB66" s="48" t="e">
        <f t="shared" si="292"/>
        <v>#DIV/0!</v>
      </c>
      <c r="AC66" s="235">
        <v>50</v>
      </c>
      <c r="AD66" s="47"/>
      <c r="AE66" s="48">
        <f t="shared" si="293"/>
        <v>0</v>
      </c>
      <c r="AF66" s="235"/>
      <c r="AG66" s="47"/>
      <c r="AH66" s="48" t="e">
        <f t="shared" si="294"/>
        <v>#DIV/0!</v>
      </c>
      <c r="AI66" s="235"/>
      <c r="AJ66" s="47"/>
      <c r="AK66" s="48" t="e">
        <f t="shared" si="295"/>
        <v>#DIV/0!</v>
      </c>
      <c r="AL66" s="235"/>
      <c r="AM66" s="47"/>
      <c r="AN66" s="48" t="e">
        <f t="shared" si="296"/>
        <v>#DIV/0!</v>
      </c>
      <c r="AO66" s="235"/>
      <c r="AP66" s="47"/>
      <c r="AQ66" s="48" t="e">
        <f t="shared" si="297"/>
        <v>#DIV/0!</v>
      </c>
      <c r="AR66" s="92"/>
      <c r="AS66" s="90"/>
      <c r="AT66" s="90"/>
    </row>
    <row r="67" spans="1:46" s="91" customFormat="1" ht="87.75" customHeight="1">
      <c r="A67" s="283"/>
      <c r="B67" s="312"/>
      <c r="C67" s="282"/>
      <c r="D67" s="106" t="s">
        <v>154</v>
      </c>
      <c r="E67" s="176">
        <f t="shared" si="298"/>
        <v>0</v>
      </c>
      <c r="F67" s="47">
        <f t="shared" si="299"/>
        <v>0</v>
      </c>
      <c r="G67" s="48" t="e">
        <f t="shared" si="285"/>
        <v>#DIV/0!</v>
      </c>
      <c r="H67" s="235"/>
      <c r="I67" s="47"/>
      <c r="J67" s="48" t="e">
        <f t="shared" si="286"/>
        <v>#DIV/0!</v>
      </c>
      <c r="K67" s="235"/>
      <c r="L67" s="47"/>
      <c r="M67" s="48" t="e">
        <f t="shared" si="287"/>
        <v>#DIV/0!</v>
      </c>
      <c r="N67" s="235"/>
      <c r="O67" s="48"/>
      <c r="P67" s="48" t="e">
        <f t="shared" si="288"/>
        <v>#DIV/0!</v>
      </c>
      <c r="Q67" s="235"/>
      <c r="R67" s="47"/>
      <c r="S67" s="48" t="e">
        <f t="shared" si="289"/>
        <v>#DIV/0!</v>
      </c>
      <c r="T67" s="235"/>
      <c r="U67" s="47"/>
      <c r="V67" s="48" t="e">
        <f t="shared" si="290"/>
        <v>#DIV/0!</v>
      </c>
      <c r="W67" s="235"/>
      <c r="X67" s="47"/>
      <c r="Y67" s="48" t="e">
        <f t="shared" si="291"/>
        <v>#DIV/0!</v>
      </c>
      <c r="Z67" s="235"/>
      <c r="AA67" s="47"/>
      <c r="AB67" s="48" t="e">
        <f t="shared" si="292"/>
        <v>#DIV/0!</v>
      </c>
      <c r="AC67" s="235"/>
      <c r="AD67" s="47"/>
      <c r="AE67" s="48" t="e">
        <f t="shared" si="293"/>
        <v>#DIV/0!</v>
      </c>
      <c r="AF67" s="235"/>
      <c r="AG67" s="47"/>
      <c r="AH67" s="48" t="e">
        <f t="shared" si="294"/>
        <v>#DIV/0!</v>
      </c>
      <c r="AI67" s="235"/>
      <c r="AJ67" s="47"/>
      <c r="AK67" s="48" t="e">
        <f t="shared" si="295"/>
        <v>#DIV/0!</v>
      </c>
      <c r="AL67" s="235"/>
      <c r="AM67" s="47"/>
      <c r="AN67" s="48" t="e">
        <f t="shared" si="296"/>
        <v>#DIV/0!</v>
      </c>
      <c r="AO67" s="235"/>
      <c r="AP67" s="47"/>
      <c r="AQ67" s="48" t="e">
        <f t="shared" si="297"/>
        <v>#DIV/0!</v>
      </c>
      <c r="AR67" s="92"/>
      <c r="AS67" s="90"/>
      <c r="AT67" s="90"/>
    </row>
    <row r="68" spans="1:46" customFormat="1" ht="33" customHeight="1">
      <c r="A68" s="283"/>
      <c r="B68" s="312"/>
      <c r="C68" s="282"/>
      <c r="D68" s="106" t="s">
        <v>37</v>
      </c>
      <c r="E68" s="176">
        <f t="shared" si="298"/>
        <v>0</v>
      </c>
      <c r="F68" s="47">
        <f t="shared" si="299"/>
        <v>0</v>
      </c>
      <c r="G68" s="48" t="e">
        <f t="shared" si="285"/>
        <v>#DIV/0!</v>
      </c>
      <c r="H68" s="236"/>
      <c r="I68" s="41"/>
      <c r="J68" s="42" t="e">
        <f t="shared" si="286"/>
        <v>#DIV/0!</v>
      </c>
      <c r="K68" s="236"/>
      <c r="L68" s="47"/>
      <c r="M68" s="42" t="e">
        <f t="shared" si="287"/>
        <v>#DIV/0!</v>
      </c>
      <c r="N68" s="236"/>
      <c r="O68" s="48"/>
      <c r="P68" s="42" t="e">
        <f t="shared" si="288"/>
        <v>#DIV/0!</v>
      </c>
      <c r="Q68" s="236"/>
      <c r="R68" s="41"/>
      <c r="S68" s="42" t="e">
        <f t="shared" si="289"/>
        <v>#DIV/0!</v>
      </c>
      <c r="T68" s="236"/>
      <c r="U68" s="41"/>
      <c r="V68" s="42" t="e">
        <f t="shared" si="290"/>
        <v>#DIV/0!</v>
      </c>
      <c r="W68" s="236"/>
      <c r="X68" s="41"/>
      <c r="Y68" s="42" t="e">
        <f t="shared" si="291"/>
        <v>#DIV/0!</v>
      </c>
      <c r="Z68" s="236"/>
      <c r="AA68" s="41"/>
      <c r="AB68" s="42" t="e">
        <f t="shared" si="292"/>
        <v>#DIV/0!</v>
      </c>
      <c r="AC68" s="236"/>
      <c r="AD68" s="41"/>
      <c r="AE68" s="42" t="e">
        <f t="shared" si="293"/>
        <v>#DIV/0!</v>
      </c>
      <c r="AF68" s="236"/>
      <c r="AG68" s="41"/>
      <c r="AH68" s="42" t="e">
        <f t="shared" si="294"/>
        <v>#DIV/0!</v>
      </c>
      <c r="AI68" s="236"/>
      <c r="AJ68" s="41"/>
      <c r="AK68" s="42" t="e">
        <f t="shared" si="295"/>
        <v>#DIV/0!</v>
      </c>
      <c r="AL68" s="236"/>
      <c r="AM68" s="41"/>
      <c r="AN68" s="42" t="e">
        <f t="shared" si="296"/>
        <v>#DIV/0!</v>
      </c>
      <c r="AO68" s="236"/>
      <c r="AP68" s="41"/>
      <c r="AQ68" s="42" t="e">
        <f t="shared" si="297"/>
        <v>#DIV/0!</v>
      </c>
      <c r="AR68" s="12"/>
      <c r="AS68" s="37"/>
      <c r="AT68" s="37"/>
    </row>
    <row r="69" spans="1:46" customFormat="1" ht="51.75" customHeight="1">
      <c r="A69" s="283"/>
      <c r="B69" s="313"/>
      <c r="C69" s="282"/>
      <c r="D69" s="106" t="s">
        <v>32</v>
      </c>
      <c r="E69" s="176">
        <f t="shared" si="298"/>
        <v>0</v>
      </c>
      <c r="F69" s="47">
        <f t="shared" si="299"/>
        <v>0</v>
      </c>
      <c r="G69" s="48" t="e">
        <f t="shared" si="285"/>
        <v>#DIV/0!</v>
      </c>
      <c r="H69" s="236"/>
      <c r="I69" s="41"/>
      <c r="J69" s="42" t="e">
        <f t="shared" si="286"/>
        <v>#DIV/0!</v>
      </c>
      <c r="K69" s="236"/>
      <c r="L69" s="47"/>
      <c r="M69" s="42" t="e">
        <f t="shared" si="287"/>
        <v>#DIV/0!</v>
      </c>
      <c r="N69" s="236"/>
      <c r="O69" s="48"/>
      <c r="P69" s="42" t="e">
        <f t="shared" si="288"/>
        <v>#DIV/0!</v>
      </c>
      <c r="Q69" s="236"/>
      <c r="R69" s="41"/>
      <c r="S69" s="42" t="e">
        <f t="shared" si="289"/>
        <v>#DIV/0!</v>
      </c>
      <c r="T69" s="236"/>
      <c r="U69" s="41"/>
      <c r="V69" s="42" t="e">
        <f t="shared" si="290"/>
        <v>#DIV/0!</v>
      </c>
      <c r="W69" s="236"/>
      <c r="X69" s="41"/>
      <c r="Y69" s="42" t="e">
        <f t="shared" si="291"/>
        <v>#DIV/0!</v>
      </c>
      <c r="Z69" s="236"/>
      <c r="AA69" s="41"/>
      <c r="AB69" s="42" t="e">
        <f t="shared" si="292"/>
        <v>#DIV/0!</v>
      </c>
      <c r="AC69" s="236"/>
      <c r="AD69" s="41"/>
      <c r="AE69" s="42" t="e">
        <f t="shared" si="293"/>
        <v>#DIV/0!</v>
      </c>
      <c r="AF69" s="236"/>
      <c r="AG69" s="41"/>
      <c r="AH69" s="42" t="e">
        <f t="shared" si="294"/>
        <v>#DIV/0!</v>
      </c>
      <c r="AI69" s="236"/>
      <c r="AJ69" s="41"/>
      <c r="AK69" s="42" t="e">
        <f t="shared" si="295"/>
        <v>#DIV/0!</v>
      </c>
      <c r="AL69" s="236"/>
      <c r="AM69" s="41"/>
      <c r="AN69" s="42" t="e">
        <f t="shared" si="296"/>
        <v>#DIV/0!</v>
      </c>
      <c r="AO69" s="236"/>
      <c r="AP69" s="41"/>
      <c r="AQ69" s="42" t="e">
        <f t="shared" si="297"/>
        <v>#DIV/0!</v>
      </c>
      <c r="AR69" s="12"/>
      <c r="AS69" s="37"/>
      <c r="AT69" s="37"/>
    </row>
    <row r="70" spans="1:46" s="214" customFormat="1" ht="26.25" customHeight="1">
      <c r="A70" s="283" t="s">
        <v>44</v>
      </c>
      <c r="B70" s="297" t="s">
        <v>335</v>
      </c>
      <c r="C70" s="282" t="s">
        <v>107</v>
      </c>
      <c r="D70" s="217" t="s">
        <v>34</v>
      </c>
      <c r="E70" s="211">
        <f>SUM(E71:E76)</f>
        <v>15</v>
      </c>
      <c r="F70" s="212">
        <f>SUM(F71:F76)</f>
        <v>0</v>
      </c>
      <c r="G70" s="212">
        <f>(F70/E70)*100</f>
        <v>0</v>
      </c>
      <c r="H70" s="235">
        <f>SUM(H71:H76)</f>
        <v>0</v>
      </c>
      <c r="I70" s="212">
        <f>SUM(I71:I76)</f>
        <v>0</v>
      </c>
      <c r="J70" s="212" t="e">
        <f>(I70/H70)*100</f>
        <v>#DIV/0!</v>
      </c>
      <c r="K70" s="235">
        <f>SUM(K71:K76)</f>
        <v>0</v>
      </c>
      <c r="L70" s="212">
        <f>SUM(L71:L76)</f>
        <v>0</v>
      </c>
      <c r="M70" s="212" t="e">
        <f>(L70/K70)*100</f>
        <v>#DIV/0!</v>
      </c>
      <c r="N70" s="235">
        <f>SUM(N71:N76)</f>
        <v>0</v>
      </c>
      <c r="O70" s="212">
        <f>SUM(O71:O76)</f>
        <v>0</v>
      </c>
      <c r="P70" s="212" t="e">
        <f>(O70/N70)*100</f>
        <v>#DIV/0!</v>
      </c>
      <c r="Q70" s="235">
        <f>SUM(Q71:Q76)</f>
        <v>0</v>
      </c>
      <c r="R70" s="212">
        <f>SUM(R71:R76)</f>
        <v>0</v>
      </c>
      <c r="S70" s="212" t="e">
        <f>(R70/Q70)*100</f>
        <v>#DIV/0!</v>
      </c>
      <c r="T70" s="235">
        <f>SUM(T71:T76)</f>
        <v>0</v>
      </c>
      <c r="U70" s="212">
        <f>SUM(U71:U76)</f>
        <v>0</v>
      </c>
      <c r="V70" s="212" t="e">
        <f>(U70/T70)*100</f>
        <v>#DIV/0!</v>
      </c>
      <c r="W70" s="235">
        <f>SUM(W71:W76)</f>
        <v>0</v>
      </c>
      <c r="X70" s="212">
        <f>SUM(X71:X76)</f>
        <v>0</v>
      </c>
      <c r="Y70" s="212" t="e">
        <f>(X70/W70)*100</f>
        <v>#DIV/0!</v>
      </c>
      <c r="Z70" s="235">
        <f>SUM(Z71:Z76)</f>
        <v>0</v>
      </c>
      <c r="AA70" s="212">
        <f>SUM(AA71:AA76)</f>
        <v>0</v>
      </c>
      <c r="AB70" s="212" t="e">
        <f>(AA70/Z70)*100</f>
        <v>#DIV/0!</v>
      </c>
      <c r="AC70" s="235">
        <f>SUM(AC71:AC76)</f>
        <v>0</v>
      </c>
      <c r="AD70" s="212">
        <f>SUM(AD71:AD76)</f>
        <v>0</v>
      </c>
      <c r="AE70" s="212" t="e">
        <f>(AD70/AC70)*100</f>
        <v>#DIV/0!</v>
      </c>
      <c r="AF70" s="235">
        <f>SUM(AF71:AF76)</f>
        <v>15</v>
      </c>
      <c r="AG70" s="212">
        <f>SUM(AG71:AG76)</f>
        <v>0</v>
      </c>
      <c r="AH70" s="212">
        <f>(AG70/AF70)*100</f>
        <v>0</v>
      </c>
      <c r="AI70" s="235">
        <f>SUM(AI71:AI76)</f>
        <v>0</v>
      </c>
      <c r="AJ70" s="212">
        <f>SUM(AJ71:AJ76)</f>
        <v>0</v>
      </c>
      <c r="AK70" s="212" t="e">
        <f>(AJ70/AI70)*100</f>
        <v>#DIV/0!</v>
      </c>
      <c r="AL70" s="235">
        <f>SUM(AL71:AL76)</f>
        <v>0</v>
      </c>
      <c r="AM70" s="212">
        <f>SUM(AM71:AM76)</f>
        <v>0</v>
      </c>
      <c r="AN70" s="212" t="e">
        <f>(AM70/AL70)*100</f>
        <v>#DIV/0!</v>
      </c>
      <c r="AO70" s="235">
        <f>SUM(AO71:AO76)</f>
        <v>0</v>
      </c>
      <c r="AP70" s="212">
        <f>SUM(AP71:AP76)</f>
        <v>0</v>
      </c>
      <c r="AQ70" s="212" t="e">
        <f>(AP70/AO70)*100</f>
        <v>#DIV/0!</v>
      </c>
      <c r="AR70" s="218"/>
    </row>
    <row r="71" spans="1:46" s="91" customFormat="1" ht="30">
      <c r="A71" s="283"/>
      <c r="B71" s="297"/>
      <c r="C71" s="282"/>
      <c r="D71" s="87" t="s">
        <v>17</v>
      </c>
      <c r="E71" s="176">
        <f>H71+K71+N71+Q71+T71+W71+Z71+AC71+AF71+AI71+AL71+AO71</f>
        <v>0</v>
      </c>
      <c r="F71" s="47">
        <f>I71+L71+O71+R71+U71+X71+AA71+AD71+AG71+AJ71+AM71+AP71</f>
        <v>0</v>
      </c>
      <c r="G71" s="48" t="e">
        <f t="shared" ref="G71:G76" si="300">(F71/E71)*100</f>
        <v>#DIV/0!</v>
      </c>
      <c r="H71" s="235"/>
      <c r="I71" s="47"/>
      <c r="J71" s="48" t="e">
        <f t="shared" ref="J71:J76" si="301">(I71/H71)*100</f>
        <v>#DIV/0!</v>
      </c>
      <c r="K71" s="235"/>
      <c r="L71" s="47"/>
      <c r="M71" s="48" t="e">
        <f t="shared" ref="M71:M76" si="302">(L71/K71)*100</f>
        <v>#DIV/0!</v>
      </c>
      <c r="N71" s="235"/>
      <c r="O71" s="48"/>
      <c r="P71" s="48" t="e">
        <f t="shared" ref="P71:P76" si="303">(O71/N71)*100</f>
        <v>#DIV/0!</v>
      </c>
      <c r="Q71" s="235"/>
      <c r="R71" s="47"/>
      <c r="S71" s="48" t="e">
        <f t="shared" ref="S71:S76" si="304">(R71/Q71)*100</f>
        <v>#DIV/0!</v>
      </c>
      <c r="T71" s="235"/>
      <c r="U71" s="47"/>
      <c r="V71" s="48" t="e">
        <f t="shared" ref="V71:V76" si="305">(U71/T71)*100</f>
        <v>#DIV/0!</v>
      </c>
      <c r="W71" s="235"/>
      <c r="X71" s="47"/>
      <c r="Y71" s="48" t="e">
        <f t="shared" ref="Y71:Y76" si="306">(X71/W71)*100</f>
        <v>#DIV/0!</v>
      </c>
      <c r="Z71" s="235"/>
      <c r="AA71" s="47"/>
      <c r="AB71" s="48" t="e">
        <f t="shared" ref="AB71:AB76" si="307">(AA71/Z71)*100</f>
        <v>#DIV/0!</v>
      </c>
      <c r="AC71" s="235"/>
      <c r="AD71" s="47"/>
      <c r="AE71" s="48" t="e">
        <f t="shared" ref="AE71:AE76" si="308">(AD71/AC71)*100</f>
        <v>#DIV/0!</v>
      </c>
      <c r="AF71" s="235"/>
      <c r="AG71" s="47"/>
      <c r="AH71" s="48" t="e">
        <f t="shared" ref="AH71:AH76" si="309">(AG71/AF71)*100</f>
        <v>#DIV/0!</v>
      </c>
      <c r="AI71" s="235"/>
      <c r="AJ71" s="47"/>
      <c r="AK71" s="48" t="e">
        <f t="shared" ref="AK71:AK76" si="310">(AJ71/AI71)*100</f>
        <v>#DIV/0!</v>
      </c>
      <c r="AL71" s="235"/>
      <c r="AM71" s="47"/>
      <c r="AN71" s="48" t="e">
        <f t="shared" ref="AN71:AN76" si="311">(AM71/AL71)*100</f>
        <v>#DIV/0!</v>
      </c>
      <c r="AO71" s="235"/>
      <c r="AP71" s="47"/>
      <c r="AQ71" s="48" t="e">
        <f t="shared" ref="AQ71:AQ76" si="312">(AP71/AO71)*100</f>
        <v>#DIV/0!</v>
      </c>
      <c r="AR71" s="92"/>
      <c r="AS71" s="90"/>
      <c r="AT71" s="90"/>
    </row>
    <row r="72" spans="1:46" s="91" customFormat="1" ht="46.5" customHeight="1">
      <c r="A72" s="283"/>
      <c r="B72" s="297"/>
      <c r="C72" s="282"/>
      <c r="D72" s="87" t="s">
        <v>18</v>
      </c>
      <c r="E72" s="176">
        <f t="shared" ref="E72:E76" si="313">H72+K72+N72+Q72+T72+W72+Z72+AC72+AF72+AI72+AL72+AO72</f>
        <v>0</v>
      </c>
      <c r="F72" s="47">
        <f t="shared" ref="F72:F76" si="314">I72+L72+O72+R72+U72+X72+AA72+AD72+AG72+AJ72+AM72+AP72</f>
        <v>0</v>
      </c>
      <c r="G72" s="48" t="e">
        <f t="shared" si="300"/>
        <v>#DIV/0!</v>
      </c>
      <c r="H72" s="235"/>
      <c r="I72" s="47"/>
      <c r="J72" s="48" t="e">
        <f t="shared" si="301"/>
        <v>#DIV/0!</v>
      </c>
      <c r="K72" s="235"/>
      <c r="L72" s="47"/>
      <c r="M72" s="48" t="e">
        <f t="shared" si="302"/>
        <v>#DIV/0!</v>
      </c>
      <c r="N72" s="235"/>
      <c r="O72" s="48"/>
      <c r="P72" s="48" t="e">
        <f t="shared" si="303"/>
        <v>#DIV/0!</v>
      </c>
      <c r="Q72" s="235"/>
      <c r="R72" s="47"/>
      <c r="S72" s="48" t="e">
        <f t="shared" si="304"/>
        <v>#DIV/0!</v>
      </c>
      <c r="T72" s="235"/>
      <c r="U72" s="47"/>
      <c r="V72" s="48" t="e">
        <f t="shared" si="305"/>
        <v>#DIV/0!</v>
      </c>
      <c r="W72" s="235"/>
      <c r="X72" s="47"/>
      <c r="Y72" s="48" t="e">
        <f t="shared" si="306"/>
        <v>#DIV/0!</v>
      </c>
      <c r="Z72" s="235"/>
      <c r="AA72" s="47"/>
      <c r="AB72" s="48" t="e">
        <f t="shared" si="307"/>
        <v>#DIV/0!</v>
      </c>
      <c r="AC72" s="235"/>
      <c r="AD72" s="47"/>
      <c r="AE72" s="48" t="e">
        <f t="shared" si="308"/>
        <v>#DIV/0!</v>
      </c>
      <c r="AF72" s="235"/>
      <c r="AG72" s="47"/>
      <c r="AH72" s="48" t="e">
        <f t="shared" si="309"/>
        <v>#DIV/0!</v>
      </c>
      <c r="AI72" s="235"/>
      <c r="AJ72" s="47"/>
      <c r="AK72" s="48" t="e">
        <f t="shared" si="310"/>
        <v>#DIV/0!</v>
      </c>
      <c r="AL72" s="235"/>
      <c r="AM72" s="47"/>
      <c r="AN72" s="48" t="e">
        <f t="shared" si="311"/>
        <v>#DIV/0!</v>
      </c>
      <c r="AO72" s="235"/>
      <c r="AP72" s="47"/>
      <c r="AQ72" s="48" t="e">
        <f t="shared" si="312"/>
        <v>#DIV/0!</v>
      </c>
      <c r="AR72" s="92"/>
      <c r="AS72" s="90"/>
      <c r="AT72" s="90"/>
    </row>
    <row r="73" spans="1:46" s="91" customFormat="1" ht="29.25" customHeight="1">
      <c r="A73" s="283"/>
      <c r="B73" s="297"/>
      <c r="C73" s="282"/>
      <c r="D73" s="87" t="s">
        <v>26</v>
      </c>
      <c r="E73" s="176">
        <f t="shared" si="313"/>
        <v>15</v>
      </c>
      <c r="F73" s="47">
        <f t="shared" si="314"/>
        <v>0</v>
      </c>
      <c r="G73" s="48">
        <f t="shared" si="300"/>
        <v>0</v>
      </c>
      <c r="H73" s="235"/>
      <c r="I73" s="47"/>
      <c r="J73" s="48" t="e">
        <f t="shared" si="301"/>
        <v>#DIV/0!</v>
      </c>
      <c r="K73" s="235"/>
      <c r="L73" s="47"/>
      <c r="M73" s="48" t="e">
        <f t="shared" si="302"/>
        <v>#DIV/0!</v>
      </c>
      <c r="N73" s="235"/>
      <c r="O73" s="48"/>
      <c r="P73" s="48" t="e">
        <f t="shared" si="303"/>
        <v>#DIV/0!</v>
      </c>
      <c r="Q73" s="235"/>
      <c r="R73" s="47"/>
      <c r="S73" s="48" t="e">
        <f t="shared" si="304"/>
        <v>#DIV/0!</v>
      </c>
      <c r="T73" s="235"/>
      <c r="U73" s="47"/>
      <c r="V73" s="48" t="e">
        <f t="shared" si="305"/>
        <v>#DIV/0!</v>
      </c>
      <c r="W73" s="235"/>
      <c r="X73" s="47"/>
      <c r="Y73" s="48" t="e">
        <f t="shared" si="306"/>
        <v>#DIV/0!</v>
      </c>
      <c r="Z73" s="235"/>
      <c r="AA73" s="47"/>
      <c r="AB73" s="48" t="e">
        <f t="shared" si="307"/>
        <v>#DIV/0!</v>
      </c>
      <c r="AC73" s="235"/>
      <c r="AD73" s="47"/>
      <c r="AE73" s="48" t="e">
        <f t="shared" si="308"/>
        <v>#DIV/0!</v>
      </c>
      <c r="AF73" s="235">
        <v>15</v>
      </c>
      <c r="AG73" s="47"/>
      <c r="AH73" s="48">
        <f t="shared" si="309"/>
        <v>0</v>
      </c>
      <c r="AI73" s="235"/>
      <c r="AJ73" s="47"/>
      <c r="AK73" s="48" t="e">
        <f t="shared" si="310"/>
        <v>#DIV/0!</v>
      </c>
      <c r="AL73" s="235"/>
      <c r="AM73" s="47"/>
      <c r="AN73" s="48" t="e">
        <f t="shared" si="311"/>
        <v>#DIV/0!</v>
      </c>
      <c r="AO73" s="235"/>
      <c r="AP73" s="47"/>
      <c r="AQ73" s="48" t="e">
        <f t="shared" si="312"/>
        <v>#DIV/0!</v>
      </c>
      <c r="AR73" s="92"/>
      <c r="AS73" s="90"/>
      <c r="AT73" s="90"/>
    </row>
    <row r="74" spans="1:46" s="91" customFormat="1" ht="76.5" customHeight="1">
      <c r="A74" s="283"/>
      <c r="B74" s="297"/>
      <c r="C74" s="282"/>
      <c r="D74" s="87" t="s">
        <v>154</v>
      </c>
      <c r="E74" s="176">
        <f t="shared" si="313"/>
        <v>0</v>
      </c>
      <c r="F74" s="47">
        <f t="shared" si="314"/>
        <v>0</v>
      </c>
      <c r="G74" s="48" t="e">
        <f t="shared" si="300"/>
        <v>#DIV/0!</v>
      </c>
      <c r="H74" s="235"/>
      <c r="I74" s="47"/>
      <c r="J74" s="48" t="e">
        <f t="shared" si="301"/>
        <v>#DIV/0!</v>
      </c>
      <c r="K74" s="235"/>
      <c r="L74" s="47"/>
      <c r="M74" s="48" t="e">
        <f t="shared" si="302"/>
        <v>#DIV/0!</v>
      </c>
      <c r="N74" s="235"/>
      <c r="O74" s="48"/>
      <c r="P74" s="48" t="e">
        <f t="shared" si="303"/>
        <v>#DIV/0!</v>
      </c>
      <c r="Q74" s="235"/>
      <c r="R74" s="47"/>
      <c r="S74" s="48" t="e">
        <f t="shared" si="304"/>
        <v>#DIV/0!</v>
      </c>
      <c r="T74" s="235"/>
      <c r="U74" s="47"/>
      <c r="V74" s="48" t="e">
        <f t="shared" si="305"/>
        <v>#DIV/0!</v>
      </c>
      <c r="W74" s="235"/>
      <c r="X74" s="47"/>
      <c r="Y74" s="48" t="e">
        <f t="shared" si="306"/>
        <v>#DIV/0!</v>
      </c>
      <c r="Z74" s="235"/>
      <c r="AA74" s="47"/>
      <c r="AB74" s="48" t="e">
        <f t="shared" si="307"/>
        <v>#DIV/0!</v>
      </c>
      <c r="AC74" s="235"/>
      <c r="AD74" s="47"/>
      <c r="AE74" s="48" t="e">
        <f t="shared" si="308"/>
        <v>#DIV/0!</v>
      </c>
      <c r="AF74" s="235"/>
      <c r="AG74" s="47"/>
      <c r="AH74" s="48" t="e">
        <f t="shared" si="309"/>
        <v>#DIV/0!</v>
      </c>
      <c r="AI74" s="235"/>
      <c r="AJ74" s="47"/>
      <c r="AK74" s="48" t="e">
        <f t="shared" si="310"/>
        <v>#DIV/0!</v>
      </c>
      <c r="AL74" s="235"/>
      <c r="AM74" s="47"/>
      <c r="AN74" s="48" t="e">
        <f t="shared" si="311"/>
        <v>#DIV/0!</v>
      </c>
      <c r="AO74" s="235"/>
      <c r="AP74" s="47"/>
      <c r="AQ74" s="48" t="e">
        <f t="shared" si="312"/>
        <v>#DIV/0!</v>
      </c>
      <c r="AR74" s="92"/>
      <c r="AS74" s="90"/>
      <c r="AT74" s="90"/>
    </row>
    <row r="75" spans="1:46" s="91" customFormat="1" ht="32.25" customHeight="1">
      <c r="A75" s="283"/>
      <c r="B75" s="297"/>
      <c r="C75" s="282"/>
      <c r="D75" s="87" t="s">
        <v>37</v>
      </c>
      <c r="E75" s="176">
        <f t="shared" si="313"/>
        <v>0</v>
      </c>
      <c r="F75" s="47">
        <f t="shared" si="314"/>
        <v>0</v>
      </c>
      <c r="G75" s="48" t="e">
        <f t="shared" si="300"/>
        <v>#DIV/0!</v>
      </c>
      <c r="H75" s="235"/>
      <c r="I75" s="47"/>
      <c r="J75" s="48" t="e">
        <f t="shared" si="301"/>
        <v>#DIV/0!</v>
      </c>
      <c r="K75" s="235"/>
      <c r="L75" s="47"/>
      <c r="M75" s="48" t="e">
        <f t="shared" si="302"/>
        <v>#DIV/0!</v>
      </c>
      <c r="N75" s="235"/>
      <c r="O75" s="48"/>
      <c r="P75" s="48" t="e">
        <f t="shared" si="303"/>
        <v>#DIV/0!</v>
      </c>
      <c r="Q75" s="235"/>
      <c r="R75" s="47"/>
      <c r="S75" s="48" t="e">
        <f t="shared" si="304"/>
        <v>#DIV/0!</v>
      </c>
      <c r="T75" s="235"/>
      <c r="U75" s="47"/>
      <c r="V75" s="48" t="e">
        <f t="shared" si="305"/>
        <v>#DIV/0!</v>
      </c>
      <c r="W75" s="235"/>
      <c r="X75" s="47"/>
      <c r="Y75" s="48" t="e">
        <f t="shared" si="306"/>
        <v>#DIV/0!</v>
      </c>
      <c r="Z75" s="235"/>
      <c r="AA75" s="47"/>
      <c r="AB75" s="48" t="e">
        <f t="shared" si="307"/>
        <v>#DIV/0!</v>
      </c>
      <c r="AC75" s="235"/>
      <c r="AD75" s="47"/>
      <c r="AE75" s="48" t="e">
        <f t="shared" si="308"/>
        <v>#DIV/0!</v>
      </c>
      <c r="AF75" s="235"/>
      <c r="AG75" s="47"/>
      <c r="AH75" s="48" t="e">
        <f t="shared" si="309"/>
        <v>#DIV/0!</v>
      </c>
      <c r="AI75" s="235"/>
      <c r="AJ75" s="47"/>
      <c r="AK75" s="48" t="e">
        <f t="shared" si="310"/>
        <v>#DIV/0!</v>
      </c>
      <c r="AL75" s="235"/>
      <c r="AM75" s="47"/>
      <c r="AN75" s="48" t="e">
        <f t="shared" si="311"/>
        <v>#DIV/0!</v>
      </c>
      <c r="AO75" s="235"/>
      <c r="AP75" s="47"/>
      <c r="AQ75" s="48" t="e">
        <f t="shared" si="312"/>
        <v>#DIV/0!</v>
      </c>
      <c r="AR75" s="92"/>
      <c r="AS75" s="90"/>
      <c r="AT75" s="90"/>
    </row>
    <row r="76" spans="1:46" s="91" customFormat="1" ht="45">
      <c r="A76" s="283"/>
      <c r="B76" s="297"/>
      <c r="C76" s="282"/>
      <c r="D76" s="87" t="s">
        <v>32</v>
      </c>
      <c r="E76" s="176">
        <f t="shared" si="313"/>
        <v>0</v>
      </c>
      <c r="F76" s="47">
        <f t="shared" si="314"/>
        <v>0</v>
      </c>
      <c r="G76" s="48" t="e">
        <f t="shared" si="300"/>
        <v>#DIV/0!</v>
      </c>
      <c r="H76" s="235"/>
      <c r="I76" s="47"/>
      <c r="J76" s="48" t="e">
        <f t="shared" si="301"/>
        <v>#DIV/0!</v>
      </c>
      <c r="K76" s="235"/>
      <c r="L76" s="47"/>
      <c r="M76" s="48" t="e">
        <f t="shared" si="302"/>
        <v>#DIV/0!</v>
      </c>
      <c r="N76" s="235"/>
      <c r="O76" s="48"/>
      <c r="P76" s="48" t="e">
        <f t="shared" si="303"/>
        <v>#DIV/0!</v>
      </c>
      <c r="Q76" s="235"/>
      <c r="R76" s="47"/>
      <c r="S76" s="48" t="e">
        <f t="shared" si="304"/>
        <v>#DIV/0!</v>
      </c>
      <c r="T76" s="235"/>
      <c r="U76" s="47"/>
      <c r="V76" s="48" t="e">
        <f t="shared" si="305"/>
        <v>#DIV/0!</v>
      </c>
      <c r="W76" s="235"/>
      <c r="X76" s="47"/>
      <c r="Y76" s="48" t="e">
        <f t="shared" si="306"/>
        <v>#DIV/0!</v>
      </c>
      <c r="Z76" s="235"/>
      <c r="AA76" s="47"/>
      <c r="AB76" s="48" t="e">
        <f t="shared" si="307"/>
        <v>#DIV/0!</v>
      </c>
      <c r="AC76" s="235"/>
      <c r="AD76" s="47"/>
      <c r="AE76" s="48" t="e">
        <f t="shared" si="308"/>
        <v>#DIV/0!</v>
      </c>
      <c r="AF76" s="235"/>
      <c r="AG76" s="47"/>
      <c r="AH76" s="48" t="e">
        <f t="shared" si="309"/>
        <v>#DIV/0!</v>
      </c>
      <c r="AI76" s="235"/>
      <c r="AJ76" s="47"/>
      <c r="AK76" s="48" t="e">
        <f t="shared" si="310"/>
        <v>#DIV/0!</v>
      </c>
      <c r="AL76" s="235"/>
      <c r="AM76" s="47"/>
      <c r="AN76" s="48" t="e">
        <f t="shared" si="311"/>
        <v>#DIV/0!</v>
      </c>
      <c r="AO76" s="235"/>
      <c r="AP76" s="47"/>
      <c r="AQ76" s="48" t="e">
        <f t="shared" si="312"/>
        <v>#DIV/0!</v>
      </c>
      <c r="AR76" s="92"/>
      <c r="AS76" s="90"/>
      <c r="AT76" s="90"/>
    </row>
    <row r="77" spans="1:46" s="214" customFormat="1" ht="30" customHeight="1">
      <c r="A77" s="283" t="s">
        <v>19</v>
      </c>
      <c r="B77" s="297" t="s">
        <v>45</v>
      </c>
      <c r="C77" s="282" t="s">
        <v>105</v>
      </c>
      <c r="D77" s="217" t="s">
        <v>34</v>
      </c>
      <c r="E77" s="211">
        <f>E78+E79+E80+E82+E83</f>
        <v>1665</v>
      </c>
      <c r="F77" s="212">
        <f>F78+F79+F80+F82+F83</f>
        <v>471.49099999999999</v>
      </c>
      <c r="G77" s="212">
        <f>(F77/E77)*100</f>
        <v>28.317777777777774</v>
      </c>
      <c r="H77" s="235">
        <f>H78+H79+H80+H82+H83</f>
        <v>0</v>
      </c>
      <c r="I77" s="212">
        <f>I78+I79+I80+I82+I83</f>
        <v>0</v>
      </c>
      <c r="J77" s="212" t="e">
        <f>(I77/H77)*100</f>
        <v>#DIV/0!</v>
      </c>
      <c r="K77" s="235">
        <f>K78+K79+K80+K82+K83</f>
        <v>0</v>
      </c>
      <c r="L77" s="212">
        <f>L78+L79+L80+L82+L83</f>
        <v>0</v>
      </c>
      <c r="M77" s="212" t="e">
        <f>(L77/K77)*100</f>
        <v>#DIV/0!</v>
      </c>
      <c r="N77" s="235">
        <f>N78+N79+N80+N82+N83</f>
        <v>205.02</v>
      </c>
      <c r="O77" s="212">
        <f>O78+O79+O80+O82+O83</f>
        <v>190.02099999999999</v>
      </c>
      <c r="P77" s="212">
        <f>(O77/N77)*100</f>
        <v>92.684128377719233</v>
      </c>
      <c r="Q77" s="235">
        <f>Q78+Q79+Q80+Q82+Q83</f>
        <v>196.47</v>
      </c>
      <c r="R77" s="212">
        <f>R78+R79+R80+R82+R83</f>
        <v>196.47</v>
      </c>
      <c r="S77" s="212">
        <f>(R77/Q77)*100</f>
        <v>100</v>
      </c>
      <c r="T77" s="235">
        <f>T78+T79+T80+T82+T83</f>
        <v>0</v>
      </c>
      <c r="U77" s="212">
        <f>U78+U79+U80+U82+U83</f>
        <v>0</v>
      </c>
      <c r="V77" s="212" t="e">
        <f>(U77/T77)*100</f>
        <v>#DIV/0!</v>
      </c>
      <c r="W77" s="235">
        <f>W78+W79+W80+W82+W83</f>
        <v>85</v>
      </c>
      <c r="X77" s="212">
        <f>X78+X79+X80+X82+X83</f>
        <v>85</v>
      </c>
      <c r="Y77" s="212">
        <f>(X77/W77)*100</f>
        <v>100</v>
      </c>
      <c r="Z77" s="235">
        <f>Z78+Z79+Z80+Z82+Z83</f>
        <v>496.32</v>
      </c>
      <c r="AA77" s="212">
        <f>AA78+AA79+AA80+AA82+AA83</f>
        <v>0</v>
      </c>
      <c r="AB77" s="212">
        <f>(AA77/Z77)*100</f>
        <v>0</v>
      </c>
      <c r="AC77" s="235">
        <f>AC78+AC79+AC80+AC82+AC83</f>
        <v>402</v>
      </c>
      <c r="AD77" s="212">
        <f>AD78+AD79+AD80+AD82+AD83</f>
        <v>0</v>
      </c>
      <c r="AE77" s="212">
        <f>(AD77/AC77)*100</f>
        <v>0</v>
      </c>
      <c r="AF77" s="235">
        <f>AF78+AF79+AF80+AF82+AF83</f>
        <v>0</v>
      </c>
      <c r="AG77" s="212">
        <f>AG78+AG79+AG80+AG82+AG83</f>
        <v>0</v>
      </c>
      <c r="AH77" s="212" t="e">
        <f>(AG77/AF77)*100</f>
        <v>#DIV/0!</v>
      </c>
      <c r="AI77" s="235">
        <f>AI78+AI79+AI80+AI82+AI83</f>
        <v>0</v>
      </c>
      <c r="AJ77" s="212">
        <f>AJ78+AJ79+AJ80+AJ82+AJ83</f>
        <v>0</v>
      </c>
      <c r="AK77" s="212" t="e">
        <f>(AJ77/AI77)*100</f>
        <v>#DIV/0!</v>
      </c>
      <c r="AL77" s="235">
        <f>AL78+AL79+AL80+AL82+AL83</f>
        <v>162.19</v>
      </c>
      <c r="AM77" s="212">
        <f>AM78+AM79+AM80+AM82+AM83</f>
        <v>0</v>
      </c>
      <c r="AN77" s="212">
        <f>(AM77/AL77)*100</f>
        <v>0</v>
      </c>
      <c r="AO77" s="235">
        <f>AO78+AO79+AO80+AO82+AO83</f>
        <v>118</v>
      </c>
      <c r="AP77" s="212">
        <f>AP78+AP79+AP80+AP82+AP83</f>
        <v>0</v>
      </c>
      <c r="AQ77" s="212">
        <f>(AP77/AO77)*100</f>
        <v>0</v>
      </c>
      <c r="AR77" s="218"/>
    </row>
    <row r="78" spans="1:46" s="91" customFormat="1" ht="30">
      <c r="A78" s="283"/>
      <c r="B78" s="297"/>
      <c r="C78" s="282"/>
      <c r="D78" s="88" t="s">
        <v>17</v>
      </c>
      <c r="E78" s="173">
        <f>H78+K78+N78+Q78+T78+W78+Z78+AC78+AF78+AI78+AL78+AO78</f>
        <v>0</v>
      </c>
      <c r="F78" s="85">
        <f>I78+L78+O78+R78+U78+X78+AA78+AD78+AG78+AJ78+AM78+AP78</f>
        <v>0</v>
      </c>
      <c r="G78" s="48" t="e">
        <f t="shared" ref="G78:G83" si="315">(F78/E78)*100</f>
        <v>#DIV/0!</v>
      </c>
      <c r="H78" s="235">
        <f>H85+H92+H99+H106+H113+H120+H127+H134+H141+H148</f>
        <v>0</v>
      </c>
      <c r="I78" s="48">
        <f>I85+I92+I99+I106+I113+I120+I127+I134+I141+I148</f>
        <v>0</v>
      </c>
      <c r="J78" s="48" t="e">
        <f t="shared" ref="J78:J83" si="316">(I78/H78)*100</f>
        <v>#DIV/0!</v>
      </c>
      <c r="K78" s="235">
        <f>K85+K92+K99+K106+K113+K120+K127+K134+K141+K148</f>
        <v>0</v>
      </c>
      <c r="L78" s="48">
        <f>L85+L92+L99+L106+L113+L120+L127+L134+L141+L148</f>
        <v>0</v>
      </c>
      <c r="M78" s="48" t="e">
        <f t="shared" ref="M78:M83" si="317">(L78/K78)*100</f>
        <v>#DIV/0!</v>
      </c>
      <c r="N78" s="235">
        <f>N85+N92+N99+N106+N113+N120+N127+N134+N141+N148</f>
        <v>0</v>
      </c>
      <c r="O78" s="48">
        <f>O85+O92+O99+O106+O113+O120+O127+O134+O141+O148</f>
        <v>0</v>
      </c>
      <c r="P78" s="48" t="e">
        <f t="shared" ref="P78:P83" si="318">(O78/N78)*100</f>
        <v>#DIV/0!</v>
      </c>
      <c r="Q78" s="235">
        <f>Q85+Q92+Q99+Q106+Q113+Q120+Q127+Q134+Q141+Q148</f>
        <v>0</v>
      </c>
      <c r="R78" s="48">
        <f>R85+R92+R99+R106+R113+R120+R127+R134+R141+R148</f>
        <v>0</v>
      </c>
      <c r="S78" s="48" t="e">
        <f t="shared" ref="S78:S83" si="319">(R78/Q78)*100</f>
        <v>#DIV/0!</v>
      </c>
      <c r="T78" s="235">
        <f>T85+T92+T99+T106+T113+T120+T127+T134+T141+T148</f>
        <v>0</v>
      </c>
      <c r="U78" s="48">
        <f>U85+U92+U99+U106+U113+U120+U127+U134+U141+U148</f>
        <v>0</v>
      </c>
      <c r="V78" s="48" t="e">
        <f t="shared" ref="V78:V83" si="320">(U78/T78)*100</f>
        <v>#DIV/0!</v>
      </c>
      <c r="W78" s="235">
        <f>W85+W92+W99+W106+W113+W120+W127+W134+W141+W148</f>
        <v>0</v>
      </c>
      <c r="X78" s="48">
        <f>X85+X92+X99+X106+X113+X120+X127+X134+X141+X148</f>
        <v>0</v>
      </c>
      <c r="Y78" s="48" t="e">
        <f t="shared" ref="Y78:Y83" si="321">(X78/W78)*100</f>
        <v>#DIV/0!</v>
      </c>
      <c r="Z78" s="235">
        <f>Z85+Z92+Z99+Z106+Z113+Z120+Z127+Z134+Z141+Z148</f>
        <v>0</v>
      </c>
      <c r="AA78" s="48">
        <f>AA85+AA92+AA99+AA106+AA113+AA120+AA127+AA134+AA141+AA148</f>
        <v>0</v>
      </c>
      <c r="AB78" s="48" t="e">
        <f t="shared" ref="AB78:AB83" si="322">(AA78/Z78)*100</f>
        <v>#DIV/0!</v>
      </c>
      <c r="AC78" s="235">
        <f>AC85+AC92+AC99+AC106+AC113+AC120+AC127+AC134+AC141+AC148</f>
        <v>0</v>
      </c>
      <c r="AD78" s="48">
        <f>AD85+AD92+AD99+AD106+AD113+AD120+AD127+AD134+AD141+AD148</f>
        <v>0</v>
      </c>
      <c r="AE78" s="48" t="e">
        <f t="shared" ref="AE78:AE83" si="323">(AD78/AC78)*100</f>
        <v>#DIV/0!</v>
      </c>
      <c r="AF78" s="235">
        <f>AF85+AF92+AF99+AF106+AF113+AF120+AF127+AF134+AF141+AF148</f>
        <v>0</v>
      </c>
      <c r="AG78" s="48">
        <f>AG85+AG92+AG99+AG106+AG113+AG120+AG127+AG134+AG141+AG148</f>
        <v>0</v>
      </c>
      <c r="AH78" s="48" t="e">
        <f t="shared" ref="AH78:AH83" si="324">(AG78/AF78)*100</f>
        <v>#DIV/0!</v>
      </c>
      <c r="AI78" s="235">
        <f>AI85+AI92+AI99+AI106+AI113+AI120+AI127+AI134+AI141+AI148</f>
        <v>0</v>
      </c>
      <c r="AJ78" s="48">
        <f>AJ85+AJ92+AJ99+AJ106+AJ113+AJ120+AJ127+AJ134+AJ141+AJ148</f>
        <v>0</v>
      </c>
      <c r="AK78" s="48" t="e">
        <f t="shared" ref="AK78:AK83" si="325">(AJ78/AI78)*100</f>
        <v>#DIV/0!</v>
      </c>
      <c r="AL78" s="235">
        <f>AL85+AL92+AL99+AL106+AL113+AL120+AL127+AL134+AL141+AL148</f>
        <v>0</v>
      </c>
      <c r="AM78" s="48">
        <f>AM85+AM92+AM99+AM106+AM113+AM120+AM127+AM134+AM141+AM148</f>
        <v>0</v>
      </c>
      <c r="AN78" s="48" t="e">
        <f t="shared" ref="AN78:AN83" si="326">(AM78/AL78)*100</f>
        <v>#DIV/0!</v>
      </c>
      <c r="AO78" s="235">
        <f>AO85+AO92+AO99+AO106+AO113+AO120+AO127+AO134+AO141+AO148</f>
        <v>0</v>
      </c>
      <c r="AP78" s="48">
        <f>AP85+AP92+AP99+AP106+AP113+AP120+AP127+AP134+AP141+AP148</f>
        <v>0</v>
      </c>
      <c r="AQ78" s="48" t="e">
        <f t="shared" ref="AQ78:AQ83" si="327">(AP78/AO78)*100</f>
        <v>#DIV/0!</v>
      </c>
      <c r="AR78" s="92"/>
      <c r="AS78" s="90"/>
      <c r="AT78" s="90"/>
    </row>
    <row r="79" spans="1:46" s="91" customFormat="1" ht="52.5" customHeight="1">
      <c r="A79" s="283"/>
      <c r="B79" s="297"/>
      <c r="C79" s="282"/>
      <c r="D79" s="88" t="s">
        <v>18</v>
      </c>
      <c r="E79" s="173">
        <f t="shared" ref="E79:E83" si="328">H79+K79+N79+Q79+T79+W79+Z79+AC79+AF79+AI79+AL79+AO79</f>
        <v>0</v>
      </c>
      <c r="F79" s="85">
        <f t="shared" ref="F79:F83" si="329">I79+L79+O79+R79+U79+X79+AA79+AD79+AG79+AJ79+AM79+AP79</f>
        <v>0</v>
      </c>
      <c r="G79" s="48" t="e">
        <f t="shared" si="315"/>
        <v>#DIV/0!</v>
      </c>
      <c r="H79" s="235">
        <f t="shared" ref="H79:I83" si="330">H86+H93+H100+H107+H114+H121+H128+H135+H142+H149</f>
        <v>0</v>
      </c>
      <c r="I79" s="48">
        <f t="shared" si="330"/>
        <v>0</v>
      </c>
      <c r="J79" s="48" t="e">
        <f t="shared" si="316"/>
        <v>#DIV/0!</v>
      </c>
      <c r="K79" s="235">
        <f t="shared" ref="K79:L79" si="331">K86+K93+K100+K107+K114+K121+K128+K135+K142+K149</f>
        <v>0</v>
      </c>
      <c r="L79" s="48">
        <f t="shared" si="331"/>
        <v>0</v>
      </c>
      <c r="M79" s="48" t="e">
        <f t="shared" si="317"/>
        <v>#DIV/0!</v>
      </c>
      <c r="N79" s="235">
        <f t="shared" ref="N79:O79" si="332">N86+N93+N100+N107+N114+N121+N128+N135+N142+N149</f>
        <v>0</v>
      </c>
      <c r="O79" s="48">
        <f t="shared" si="332"/>
        <v>0</v>
      </c>
      <c r="P79" s="48" t="e">
        <f t="shared" si="318"/>
        <v>#DIV/0!</v>
      </c>
      <c r="Q79" s="235">
        <f t="shared" ref="Q79:R79" si="333">Q86+Q93+Q100+Q107+Q114+Q121+Q128+Q135+Q142+Q149</f>
        <v>0</v>
      </c>
      <c r="R79" s="48">
        <f t="shared" si="333"/>
        <v>0</v>
      </c>
      <c r="S79" s="48" t="e">
        <f t="shared" si="319"/>
        <v>#DIV/0!</v>
      </c>
      <c r="T79" s="235">
        <f t="shared" ref="T79:U79" si="334">T86+T93+T100+T107+T114+T121+T128+T135+T142+T149</f>
        <v>0</v>
      </c>
      <c r="U79" s="48">
        <f t="shared" si="334"/>
        <v>0</v>
      </c>
      <c r="V79" s="48" t="e">
        <f t="shared" si="320"/>
        <v>#DIV/0!</v>
      </c>
      <c r="W79" s="235">
        <f t="shared" ref="W79:X79" si="335">W86+W93+W100+W107+W114+W121+W128+W135+W142+W149</f>
        <v>0</v>
      </c>
      <c r="X79" s="48">
        <f t="shared" si="335"/>
        <v>0</v>
      </c>
      <c r="Y79" s="48" t="e">
        <f t="shared" si="321"/>
        <v>#DIV/0!</v>
      </c>
      <c r="Z79" s="235">
        <f t="shared" ref="Z79:AA79" si="336">Z86+Z93+Z100+Z107+Z114+Z121+Z128+Z135+Z142+Z149</f>
        <v>0</v>
      </c>
      <c r="AA79" s="48">
        <f t="shared" si="336"/>
        <v>0</v>
      </c>
      <c r="AB79" s="48" t="e">
        <f t="shared" si="322"/>
        <v>#DIV/0!</v>
      </c>
      <c r="AC79" s="235">
        <f t="shared" ref="AC79:AD79" si="337">AC86+AC93+AC100+AC107+AC114+AC121+AC128+AC135+AC142+AC149</f>
        <v>0</v>
      </c>
      <c r="AD79" s="48">
        <f t="shared" si="337"/>
        <v>0</v>
      </c>
      <c r="AE79" s="48" t="e">
        <f t="shared" si="323"/>
        <v>#DIV/0!</v>
      </c>
      <c r="AF79" s="235">
        <f t="shared" ref="AF79:AG79" si="338">AF86+AF93+AF100+AF107+AF114+AF121+AF128+AF135+AF142+AF149</f>
        <v>0</v>
      </c>
      <c r="AG79" s="48">
        <f t="shared" si="338"/>
        <v>0</v>
      </c>
      <c r="AH79" s="48" t="e">
        <f t="shared" si="324"/>
        <v>#DIV/0!</v>
      </c>
      <c r="AI79" s="235">
        <f t="shared" ref="AI79:AJ79" si="339">AI86+AI93+AI100+AI107+AI114+AI121+AI128+AI135+AI142+AI149</f>
        <v>0</v>
      </c>
      <c r="AJ79" s="48">
        <f t="shared" si="339"/>
        <v>0</v>
      </c>
      <c r="AK79" s="48" t="e">
        <f t="shared" si="325"/>
        <v>#DIV/0!</v>
      </c>
      <c r="AL79" s="235">
        <f t="shared" ref="AL79:AM79" si="340">AL86+AL93+AL100+AL107+AL114+AL121+AL128+AL135+AL142+AL149</f>
        <v>0</v>
      </c>
      <c r="AM79" s="48">
        <f t="shared" si="340"/>
        <v>0</v>
      </c>
      <c r="AN79" s="48" t="e">
        <f t="shared" si="326"/>
        <v>#DIV/0!</v>
      </c>
      <c r="AO79" s="235">
        <f t="shared" ref="AO79:AP79" si="341">AO86+AO93+AO100+AO107+AO114+AO121+AO128+AO135+AO142+AO149</f>
        <v>0</v>
      </c>
      <c r="AP79" s="48">
        <f t="shared" si="341"/>
        <v>0</v>
      </c>
      <c r="AQ79" s="48" t="e">
        <f t="shared" si="327"/>
        <v>#DIV/0!</v>
      </c>
      <c r="AR79" s="92"/>
      <c r="AS79" s="90"/>
      <c r="AT79" s="90"/>
    </row>
    <row r="80" spans="1:46" s="91" customFormat="1" ht="26.25" customHeight="1">
      <c r="A80" s="283"/>
      <c r="B80" s="297"/>
      <c r="C80" s="282"/>
      <c r="D80" s="88" t="s">
        <v>26</v>
      </c>
      <c r="E80" s="173">
        <f>H80+K80+N80+Q80+T80+W80+Z80+AC80+AF80+AI80+AL80+AO80</f>
        <v>1665</v>
      </c>
      <c r="F80" s="85">
        <f>I80+L80+O80+R80+U80+X80+AA80+AD80+AG80+AJ80+AM80+AP80</f>
        <v>471.49099999999999</v>
      </c>
      <c r="G80" s="48">
        <f t="shared" si="315"/>
        <v>28.317777777777774</v>
      </c>
      <c r="H80" s="235">
        <f t="shared" si="330"/>
        <v>0</v>
      </c>
      <c r="I80" s="48">
        <f t="shared" si="330"/>
        <v>0</v>
      </c>
      <c r="J80" s="48" t="e">
        <f t="shared" si="316"/>
        <v>#DIV/0!</v>
      </c>
      <c r="K80" s="235">
        <f t="shared" ref="K80:L80" si="342">K87+K94+K101+K108+K115+K122+K129+K136+K143+K150</f>
        <v>0</v>
      </c>
      <c r="L80" s="48">
        <f t="shared" si="342"/>
        <v>0</v>
      </c>
      <c r="M80" s="48" t="e">
        <f t="shared" si="317"/>
        <v>#DIV/0!</v>
      </c>
      <c r="N80" s="235">
        <f t="shared" ref="N80:O80" si="343">N87+N94+N101+N108+N115+N122+N129+N136+N143+N150</f>
        <v>205.02</v>
      </c>
      <c r="O80" s="48">
        <f t="shared" si="343"/>
        <v>190.02099999999999</v>
      </c>
      <c r="P80" s="48">
        <f t="shared" si="318"/>
        <v>92.684128377719233</v>
      </c>
      <c r="Q80" s="235">
        <f t="shared" ref="Q80" si="344">Q87+Q94+Q101+Q108+Q115+Q122+Q129+Q136+Q143+Q150</f>
        <v>196.47</v>
      </c>
      <c r="R80" s="48">
        <f>R87+R94+R101+R108+R115+R122+R129+R136+R143+R150</f>
        <v>196.47</v>
      </c>
      <c r="S80" s="48">
        <f t="shared" si="319"/>
        <v>100</v>
      </c>
      <c r="T80" s="235">
        <f t="shared" ref="T80:U80" si="345">T87+T94+T101+T108+T115+T122+T129+T136+T143+T150</f>
        <v>0</v>
      </c>
      <c r="U80" s="48">
        <f t="shared" si="345"/>
        <v>0</v>
      </c>
      <c r="V80" s="48" t="e">
        <f t="shared" si="320"/>
        <v>#DIV/0!</v>
      </c>
      <c r="W80" s="235">
        <f t="shared" ref="W80:X80" si="346">W87+W94+W101+W108+W115+W122+W129+W136+W143+W150</f>
        <v>85</v>
      </c>
      <c r="X80" s="48">
        <f t="shared" si="346"/>
        <v>85</v>
      </c>
      <c r="Y80" s="48">
        <f t="shared" si="321"/>
        <v>100</v>
      </c>
      <c r="Z80" s="235">
        <f t="shared" ref="Z80:AA80" si="347">Z87+Z94+Z101+Z108+Z115+Z122+Z129+Z136+Z143+Z150</f>
        <v>496.32</v>
      </c>
      <c r="AA80" s="48">
        <f t="shared" si="347"/>
        <v>0</v>
      </c>
      <c r="AB80" s="48">
        <f t="shared" si="322"/>
        <v>0</v>
      </c>
      <c r="AC80" s="235">
        <f>AC87+AC94+AC101+AC108+AC115+AC122+AC129+AC136+AC143+AC150</f>
        <v>402</v>
      </c>
      <c r="AD80" s="48">
        <f t="shared" ref="AD80" si="348">AD87+AD94+AD101+AD108+AD115+AD122+AD129+AD136+AD143+AD150</f>
        <v>0</v>
      </c>
      <c r="AE80" s="48">
        <f t="shared" si="323"/>
        <v>0</v>
      </c>
      <c r="AF80" s="235">
        <f t="shared" ref="AF80:AG80" si="349">AF87+AF94+AF101+AF108+AF115+AF122+AF129+AF136+AF143+AF150</f>
        <v>0</v>
      </c>
      <c r="AG80" s="48">
        <f t="shared" si="349"/>
        <v>0</v>
      </c>
      <c r="AH80" s="48" t="e">
        <f t="shared" si="324"/>
        <v>#DIV/0!</v>
      </c>
      <c r="AI80" s="235">
        <f t="shared" ref="AI80:AJ80" si="350">AI87+AI94+AI101+AI108+AI115+AI122+AI129+AI136+AI143+AI150</f>
        <v>0</v>
      </c>
      <c r="AJ80" s="48">
        <f t="shared" si="350"/>
        <v>0</v>
      </c>
      <c r="AK80" s="48" t="e">
        <f t="shared" si="325"/>
        <v>#DIV/0!</v>
      </c>
      <c r="AL80" s="235">
        <f t="shared" ref="AL80:AM80" si="351">AL87+AL94+AL101+AL108+AL115+AL122+AL129+AL136+AL143+AL150</f>
        <v>162.19</v>
      </c>
      <c r="AM80" s="48">
        <f t="shared" si="351"/>
        <v>0</v>
      </c>
      <c r="AN80" s="48">
        <f t="shared" si="326"/>
        <v>0</v>
      </c>
      <c r="AO80" s="235">
        <f t="shared" ref="AO80:AP80" si="352">AO87+AO94+AO101+AO108+AO115+AO122+AO129+AO136+AO143+AO150</f>
        <v>118</v>
      </c>
      <c r="AP80" s="48">
        <f t="shared" si="352"/>
        <v>0</v>
      </c>
      <c r="AQ80" s="48">
        <f t="shared" si="327"/>
        <v>0</v>
      </c>
      <c r="AR80" s="92"/>
      <c r="AS80" s="90"/>
      <c r="AT80" s="90"/>
    </row>
    <row r="81" spans="1:46" s="91" customFormat="1" ht="79.5" customHeight="1">
      <c r="A81" s="283"/>
      <c r="B81" s="297"/>
      <c r="C81" s="282"/>
      <c r="D81" s="88" t="s">
        <v>154</v>
      </c>
      <c r="E81" s="173">
        <f t="shared" si="328"/>
        <v>0</v>
      </c>
      <c r="F81" s="85">
        <f t="shared" si="329"/>
        <v>0</v>
      </c>
      <c r="G81" s="48" t="e">
        <f t="shared" si="315"/>
        <v>#DIV/0!</v>
      </c>
      <c r="H81" s="235">
        <f t="shared" si="330"/>
        <v>0</v>
      </c>
      <c r="I81" s="48">
        <f t="shared" si="330"/>
        <v>0</v>
      </c>
      <c r="J81" s="48" t="e">
        <f t="shared" si="316"/>
        <v>#DIV/0!</v>
      </c>
      <c r="K81" s="235">
        <f t="shared" ref="K81:L81" si="353">K88+K95+K102+K109+K116+K123+K130+K137+K144+K151</f>
        <v>0</v>
      </c>
      <c r="L81" s="48">
        <f t="shared" si="353"/>
        <v>0</v>
      </c>
      <c r="M81" s="48" t="e">
        <f t="shared" si="317"/>
        <v>#DIV/0!</v>
      </c>
      <c r="N81" s="235">
        <f t="shared" ref="N81:O81" si="354">N88+N95+N102+N109+N116+N123+N130+N137+N144+N151</f>
        <v>0</v>
      </c>
      <c r="O81" s="48">
        <f t="shared" si="354"/>
        <v>0</v>
      </c>
      <c r="P81" s="48" t="e">
        <f t="shared" si="318"/>
        <v>#DIV/0!</v>
      </c>
      <c r="Q81" s="235">
        <f t="shared" ref="Q81:R81" si="355">Q88+Q95+Q102+Q109+Q116+Q123+Q130+Q137+Q144+Q151</f>
        <v>0</v>
      </c>
      <c r="R81" s="48">
        <f t="shared" si="355"/>
        <v>0</v>
      </c>
      <c r="S81" s="48" t="e">
        <f t="shared" si="319"/>
        <v>#DIV/0!</v>
      </c>
      <c r="T81" s="235">
        <f t="shared" ref="T81:U81" si="356">T88+T95+T102+T109+T116+T123+T130+T137+T144+T151</f>
        <v>0</v>
      </c>
      <c r="U81" s="48">
        <f t="shared" si="356"/>
        <v>0</v>
      </c>
      <c r="V81" s="48" t="e">
        <f t="shared" si="320"/>
        <v>#DIV/0!</v>
      </c>
      <c r="W81" s="235">
        <f t="shared" ref="W81:X81" si="357">W88+W95+W102+W109+W116+W123+W130+W137+W144+W151</f>
        <v>0</v>
      </c>
      <c r="X81" s="48">
        <f t="shared" si="357"/>
        <v>0</v>
      </c>
      <c r="Y81" s="48" t="e">
        <f t="shared" si="321"/>
        <v>#DIV/0!</v>
      </c>
      <c r="Z81" s="235">
        <f t="shared" ref="Z81:AA81" si="358">Z88+Z95+Z102+Z109+Z116+Z123+Z130+Z137+Z144+Z151</f>
        <v>0</v>
      </c>
      <c r="AA81" s="48">
        <f t="shared" si="358"/>
        <v>0</v>
      </c>
      <c r="AB81" s="48" t="e">
        <f t="shared" si="322"/>
        <v>#DIV/0!</v>
      </c>
      <c r="AC81" s="235">
        <f t="shared" ref="AC81:AD81" si="359">AC88+AC95+AC102+AC109+AC116+AC123+AC130+AC137+AC144+AC151</f>
        <v>0</v>
      </c>
      <c r="AD81" s="48">
        <f t="shared" si="359"/>
        <v>0</v>
      </c>
      <c r="AE81" s="48" t="e">
        <f t="shared" si="323"/>
        <v>#DIV/0!</v>
      </c>
      <c r="AF81" s="235">
        <f t="shared" ref="AF81:AG81" si="360">AF88+AF95+AF102+AF109+AF116+AF123+AF130+AF137+AF144+AF151</f>
        <v>0</v>
      </c>
      <c r="AG81" s="48">
        <f t="shared" si="360"/>
        <v>0</v>
      </c>
      <c r="AH81" s="48" t="e">
        <f t="shared" si="324"/>
        <v>#DIV/0!</v>
      </c>
      <c r="AI81" s="235">
        <f t="shared" ref="AI81:AJ81" si="361">AI88+AI95+AI102+AI109+AI116+AI123+AI130+AI137+AI144+AI151</f>
        <v>0</v>
      </c>
      <c r="AJ81" s="48">
        <f t="shared" si="361"/>
        <v>0</v>
      </c>
      <c r="AK81" s="48" t="e">
        <f t="shared" si="325"/>
        <v>#DIV/0!</v>
      </c>
      <c r="AL81" s="235">
        <f t="shared" ref="AL81:AM81" si="362">AL88+AL95+AL102+AL109+AL116+AL123+AL130+AL137+AL144+AL151</f>
        <v>0</v>
      </c>
      <c r="AM81" s="48">
        <f t="shared" si="362"/>
        <v>0</v>
      </c>
      <c r="AN81" s="48" t="e">
        <f t="shared" si="326"/>
        <v>#DIV/0!</v>
      </c>
      <c r="AO81" s="235">
        <f t="shared" ref="AO81:AP81" si="363">AO88+AO95+AO102+AO109+AO116+AO123+AO130+AO137+AO144+AO151</f>
        <v>0</v>
      </c>
      <c r="AP81" s="48">
        <f t="shared" si="363"/>
        <v>0</v>
      </c>
      <c r="AQ81" s="48" t="e">
        <f t="shared" si="327"/>
        <v>#DIV/0!</v>
      </c>
      <c r="AR81" s="92"/>
      <c r="AS81" s="90"/>
      <c r="AT81" s="90"/>
    </row>
    <row r="82" spans="1:46" s="91" customFormat="1" ht="30.75" customHeight="1">
      <c r="A82" s="283"/>
      <c r="B82" s="297"/>
      <c r="C82" s="282"/>
      <c r="D82" s="88" t="s">
        <v>37</v>
      </c>
      <c r="E82" s="173">
        <f t="shared" si="328"/>
        <v>0</v>
      </c>
      <c r="F82" s="85">
        <f t="shared" si="329"/>
        <v>0</v>
      </c>
      <c r="G82" s="48" t="e">
        <f t="shared" si="315"/>
        <v>#DIV/0!</v>
      </c>
      <c r="H82" s="235">
        <f t="shared" si="330"/>
        <v>0</v>
      </c>
      <c r="I82" s="48">
        <f t="shared" si="330"/>
        <v>0</v>
      </c>
      <c r="J82" s="48" t="e">
        <f t="shared" si="316"/>
        <v>#DIV/0!</v>
      </c>
      <c r="K82" s="235">
        <f t="shared" ref="K82:L82" si="364">K89+K96+K103+K110+K117+K124+K131+K138+K145+K152</f>
        <v>0</v>
      </c>
      <c r="L82" s="48">
        <f t="shared" si="364"/>
        <v>0</v>
      </c>
      <c r="M82" s="48" t="e">
        <f t="shared" si="317"/>
        <v>#DIV/0!</v>
      </c>
      <c r="N82" s="235">
        <f t="shared" ref="N82:O82" si="365">N89+N96+N103+N110+N117+N124+N131+N138+N145+N152</f>
        <v>0</v>
      </c>
      <c r="O82" s="48">
        <f t="shared" si="365"/>
        <v>0</v>
      </c>
      <c r="P82" s="48" t="e">
        <f t="shared" si="318"/>
        <v>#DIV/0!</v>
      </c>
      <c r="Q82" s="235">
        <f t="shared" ref="Q82:R82" si="366">Q89+Q96+Q103+Q110+Q117+Q124+Q131+Q138+Q145+Q152</f>
        <v>0</v>
      </c>
      <c r="R82" s="48">
        <f t="shared" si="366"/>
        <v>0</v>
      </c>
      <c r="S82" s="48" t="e">
        <f t="shared" si="319"/>
        <v>#DIV/0!</v>
      </c>
      <c r="T82" s="235">
        <f t="shared" ref="T82:U82" si="367">T89+T96+T103+T110+T117+T124+T131+T138+T145+T152</f>
        <v>0</v>
      </c>
      <c r="U82" s="48">
        <f t="shared" si="367"/>
        <v>0</v>
      </c>
      <c r="V82" s="48" t="e">
        <f t="shared" si="320"/>
        <v>#DIV/0!</v>
      </c>
      <c r="W82" s="235">
        <f t="shared" ref="W82:X82" si="368">W89+W96+W103+W110+W117+W124+W131+W138+W145+W152</f>
        <v>0</v>
      </c>
      <c r="X82" s="48">
        <f t="shared" si="368"/>
        <v>0</v>
      </c>
      <c r="Y82" s="48" t="e">
        <f t="shared" si="321"/>
        <v>#DIV/0!</v>
      </c>
      <c r="Z82" s="235">
        <f t="shared" ref="Z82:AA82" si="369">Z89+Z96+Z103+Z110+Z117+Z124+Z131+Z138+Z145+Z152</f>
        <v>0</v>
      </c>
      <c r="AA82" s="48">
        <f t="shared" si="369"/>
        <v>0</v>
      </c>
      <c r="AB82" s="48" t="e">
        <f t="shared" si="322"/>
        <v>#DIV/0!</v>
      </c>
      <c r="AC82" s="235">
        <f t="shared" ref="AC82:AD82" si="370">AC89+AC96+AC103+AC110+AC117+AC124+AC131+AC138+AC145+AC152</f>
        <v>0</v>
      </c>
      <c r="AD82" s="48">
        <f t="shared" si="370"/>
        <v>0</v>
      </c>
      <c r="AE82" s="48" t="e">
        <f t="shared" si="323"/>
        <v>#DIV/0!</v>
      </c>
      <c r="AF82" s="235">
        <f t="shared" ref="AF82:AG82" si="371">AF89+AF96+AF103+AF110+AF117+AF124+AF131+AF138+AF145+AF152</f>
        <v>0</v>
      </c>
      <c r="AG82" s="48">
        <f t="shared" si="371"/>
        <v>0</v>
      </c>
      <c r="AH82" s="48" t="e">
        <f t="shared" si="324"/>
        <v>#DIV/0!</v>
      </c>
      <c r="AI82" s="235">
        <f t="shared" ref="AI82:AJ82" si="372">AI89+AI96+AI103+AI110+AI117+AI124+AI131+AI138+AI145+AI152</f>
        <v>0</v>
      </c>
      <c r="AJ82" s="48">
        <f t="shared" si="372"/>
        <v>0</v>
      </c>
      <c r="AK82" s="48" t="e">
        <f t="shared" si="325"/>
        <v>#DIV/0!</v>
      </c>
      <c r="AL82" s="235">
        <f t="shared" ref="AL82:AM82" si="373">AL89+AL96+AL103+AL110+AL117+AL124+AL131+AL138+AL145+AL152</f>
        <v>0</v>
      </c>
      <c r="AM82" s="48">
        <f t="shared" si="373"/>
        <v>0</v>
      </c>
      <c r="AN82" s="48" t="e">
        <f t="shared" si="326"/>
        <v>#DIV/0!</v>
      </c>
      <c r="AO82" s="235">
        <f t="shared" ref="AO82:AP82" si="374">AO89+AO96+AO103+AO110+AO117+AO124+AO131+AO138+AO145+AO152</f>
        <v>0</v>
      </c>
      <c r="AP82" s="48">
        <f t="shared" si="374"/>
        <v>0</v>
      </c>
      <c r="AQ82" s="48" t="e">
        <f t="shared" si="327"/>
        <v>#DIV/0!</v>
      </c>
      <c r="AR82" s="92"/>
      <c r="AS82" s="90"/>
      <c r="AT82" s="90"/>
    </row>
    <row r="83" spans="1:46" s="91" customFormat="1" ht="45">
      <c r="A83" s="283"/>
      <c r="B83" s="297"/>
      <c r="C83" s="282"/>
      <c r="D83" s="88" t="s">
        <v>32</v>
      </c>
      <c r="E83" s="173">
        <f t="shared" si="328"/>
        <v>0</v>
      </c>
      <c r="F83" s="85">
        <f t="shared" si="329"/>
        <v>0</v>
      </c>
      <c r="G83" s="48" t="e">
        <f t="shared" si="315"/>
        <v>#DIV/0!</v>
      </c>
      <c r="H83" s="235">
        <f t="shared" si="330"/>
        <v>0</v>
      </c>
      <c r="I83" s="48">
        <f t="shared" si="330"/>
        <v>0</v>
      </c>
      <c r="J83" s="48" t="e">
        <f t="shared" si="316"/>
        <v>#DIV/0!</v>
      </c>
      <c r="K83" s="235">
        <f t="shared" ref="K83:L83" si="375">K90+K97+K104+K111+K118+K125+K132+K139+K146+K153</f>
        <v>0</v>
      </c>
      <c r="L83" s="48">
        <f t="shared" si="375"/>
        <v>0</v>
      </c>
      <c r="M83" s="48" t="e">
        <f t="shared" si="317"/>
        <v>#DIV/0!</v>
      </c>
      <c r="N83" s="235">
        <f t="shared" ref="N83:O83" si="376">N90+N97+N104+N111+N118+N125+N132+N139+N146+N153</f>
        <v>0</v>
      </c>
      <c r="O83" s="48">
        <f t="shared" si="376"/>
        <v>0</v>
      </c>
      <c r="P83" s="48" t="e">
        <f t="shared" si="318"/>
        <v>#DIV/0!</v>
      </c>
      <c r="Q83" s="235">
        <f t="shared" ref="Q83:R83" si="377">Q90+Q97+Q104+Q111+Q118+Q125+Q132+Q139+Q146+Q153</f>
        <v>0</v>
      </c>
      <c r="R83" s="48">
        <f t="shared" si="377"/>
        <v>0</v>
      </c>
      <c r="S83" s="48" t="e">
        <f t="shared" si="319"/>
        <v>#DIV/0!</v>
      </c>
      <c r="T83" s="235">
        <f t="shared" ref="T83:U83" si="378">T90+T97+T104+T111+T118+T125+T132+T139+T146+T153</f>
        <v>0</v>
      </c>
      <c r="U83" s="48">
        <f t="shared" si="378"/>
        <v>0</v>
      </c>
      <c r="V83" s="48" t="e">
        <f t="shared" si="320"/>
        <v>#DIV/0!</v>
      </c>
      <c r="W83" s="235">
        <f t="shared" ref="W83:X83" si="379">W90+W97+W104+W111+W118+W125+W132+W139+W146+W153</f>
        <v>0</v>
      </c>
      <c r="X83" s="48">
        <f t="shared" si="379"/>
        <v>0</v>
      </c>
      <c r="Y83" s="48" t="e">
        <f t="shared" si="321"/>
        <v>#DIV/0!</v>
      </c>
      <c r="Z83" s="235">
        <f t="shared" ref="Z83:AA83" si="380">Z90+Z97+Z104+Z111+Z118+Z125+Z132+Z139+Z146+Z153</f>
        <v>0</v>
      </c>
      <c r="AA83" s="48">
        <f t="shared" si="380"/>
        <v>0</v>
      </c>
      <c r="AB83" s="48" t="e">
        <f t="shared" si="322"/>
        <v>#DIV/0!</v>
      </c>
      <c r="AC83" s="235">
        <f t="shared" ref="AC83:AD83" si="381">AC90+AC97+AC104+AC111+AC118+AC125+AC132+AC139+AC146+AC153</f>
        <v>0</v>
      </c>
      <c r="AD83" s="48">
        <f t="shared" si="381"/>
        <v>0</v>
      </c>
      <c r="AE83" s="48" t="e">
        <f t="shared" si="323"/>
        <v>#DIV/0!</v>
      </c>
      <c r="AF83" s="235">
        <f t="shared" ref="AF83:AG83" si="382">AF90+AF97+AF104+AF111+AF118+AF125+AF132+AF139+AF146+AF153</f>
        <v>0</v>
      </c>
      <c r="AG83" s="48">
        <f t="shared" si="382"/>
        <v>0</v>
      </c>
      <c r="AH83" s="48" t="e">
        <f t="shared" si="324"/>
        <v>#DIV/0!</v>
      </c>
      <c r="AI83" s="235">
        <f t="shared" ref="AI83:AJ83" si="383">AI90+AI97+AI104+AI111+AI118+AI125+AI132+AI139+AI146+AI153</f>
        <v>0</v>
      </c>
      <c r="AJ83" s="48">
        <f t="shared" si="383"/>
        <v>0</v>
      </c>
      <c r="AK83" s="48" t="e">
        <f t="shared" si="325"/>
        <v>#DIV/0!</v>
      </c>
      <c r="AL83" s="235">
        <f t="shared" ref="AL83:AM83" si="384">AL90+AL97+AL104+AL111+AL118+AL125+AL132+AL139+AL146+AL153</f>
        <v>0</v>
      </c>
      <c r="AM83" s="48">
        <f t="shared" si="384"/>
        <v>0</v>
      </c>
      <c r="AN83" s="48" t="e">
        <f t="shared" si="326"/>
        <v>#DIV/0!</v>
      </c>
      <c r="AO83" s="235">
        <f t="shared" ref="AO83:AP83" si="385">AO90+AO97+AO104+AO111+AO118+AO125+AO132+AO139+AO146+AO153</f>
        <v>0</v>
      </c>
      <c r="AP83" s="48">
        <f t="shared" si="385"/>
        <v>0</v>
      </c>
      <c r="AQ83" s="48" t="e">
        <f t="shared" si="327"/>
        <v>#DIV/0!</v>
      </c>
      <c r="AR83" s="92"/>
      <c r="AS83" s="90"/>
      <c r="AT83" s="90"/>
    </row>
    <row r="84" spans="1:46" s="214" customFormat="1" ht="30" customHeight="1">
      <c r="A84" s="302" t="s">
        <v>46</v>
      </c>
      <c r="B84" s="311" t="s">
        <v>124</v>
      </c>
      <c r="C84" s="282" t="s">
        <v>105</v>
      </c>
      <c r="D84" s="217" t="s">
        <v>34</v>
      </c>
      <c r="E84" s="211">
        <f>SUM(E85:E90)</f>
        <v>315</v>
      </c>
      <c r="F84" s="212">
        <f>SUM(F85:F90)</f>
        <v>85</v>
      </c>
      <c r="G84" s="212">
        <f>(F84/E84)*100</f>
        <v>26.984126984126984</v>
      </c>
      <c r="H84" s="235">
        <f>SUM(H85:H90)</f>
        <v>0</v>
      </c>
      <c r="I84" s="212">
        <f>SUM(I85:I90)</f>
        <v>0</v>
      </c>
      <c r="J84" s="212" t="e">
        <f>(I84/H84)*100</f>
        <v>#DIV/0!</v>
      </c>
      <c r="K84" s="235">
        <f>SUM(K85:K90)</f>
        <v>0</v>
      </c>
      <c r="L84" s="212">
        <f>SUM(L85:L90)</f>
        <v>0</v>
      </c>
      <c r="M84" s="212" t="e">
        <f>(L84/K84)*100</f>
        <v>#DIV/0!</v>
      </c>
      <c r="N84" s="235">
        <f>SUM(N85:N90)</f>
        <v>0</v>
      </c>
      <c r="O84" s="212">
        <f>SUM(O85:O90)</f>
        <v>0</v>
      </c>
      <c r="P84" s="212" t="e">
        <f>(O84/N84)*100</f>
        <v>#DIV/0!</v>
      </c>
      <c r="Q84" s="235">
        <f>SUM(Q85:Q90)</f>
        <v>0</v>
      </c>
      <c r="R84" s="212">
        <f>SUM(R85:R90)</f>
        <v>0</v>
      </c>
      <c r="S84" s="212" t="e">
        <f>(R84/Q84)*100</f>
        <v>#DIV/0!</v>
      </c>
      <c r="T84" s="235">
        <f>SUM(T85:T90)</f>
        <v>0</v>
      </c>
      <c r="U84" s="212">
        <f>SUM(U85:U90)</f>
        <v>0</v>
      </c>
      <c r="V84" s="212" t="e">
        <f>(U84/T84)*100</f>
        <v>#DIV/0!</v>
      </c>
      <c r="W84" s="235">
        <f>SUM(W85:W90)</f>
        <v>85</v>
      </c>
      <c r="X84" s="212">
        <f>SUM(X85:X90)</f>
        <v>85</v>
      </c>
      <c r="Y84" s="212">
        <f>(X84/W84)*100</f>
        <v>100</v>
      </c>
      <c r="Z84" s="235">
        <f>SUM(Z85:Z90)</f>
        <v>100</v>
      </c>
      <c r="AA84" s="212">
        <f>SUM(AA85:AA90)</f>
        <v>0</v>
      </c>
      <c r="AB84" s="212">
        <f>(AA84/Z84)*100</f>
        <v>0</v>
      </c>
      <c r="AC84" s="235">
        <f>SUM(AC85:AC90)</f>
        <v>130</v>
      </c>
      <c r="AD84" s="212">
        <f>SUM(AD85:AD90)</f>
        <v>0</v>
      </c>
      <c r="AE84" s="212">
        <f>(AD84/AC84)*100</f>
        <v>0</v>
      </c>
      <c r="AF84" s="235">
        <f>SUM(AF85:AF90)</f>
        <v>0</v>
      </c>
      <c r="AG84" s="212">
        <f>SUM(AG85:AG90)</f>
        <v>0</v>
      </c>
      <c r="AH84" s="212" t="e">
        <f>(AG84/AF84)*100</f>
        <v>#DIV/0!</v>
      </c>
      <c r="AI84" s="235">
        <f>SUM(AI85:AI90)</f>
        <v>0</v>
      </c>
      <c r="AJ84" s="212">
        <f>SUM(AJ85:AJ90)</f>
        <v>0</v>
      </c>
      <c r="AK84" s="212" t="e">
        <f>(AJ84/AI84)*100</f>
        <v>#DIV/0!</v>
      </c>
      <c r="AL84" s="235">
        <f>SUM(AL85:AL90)</f>
        <v>0</v>
      </c>
      <c r="AM84" s="212">
        <f>SUM(AM85:AM90)</f>
        <v>0</v>
      </c>
      <c r="AN84" s="212" t="e">
        <f>(AM84/AL84)*100</f>
        <v>#DIV/0!</v>
      </c>
      <c r="AO84" s="235">
        <f>SUM(AO85:AO90)</f>
        <v>0</v>
      </c>
      <c r="AP84" s="212">
        <f>SUM(AP85:AP90)</f>
        <v>0</v>
      </c>
      <c r="AQ84" s="212" t="e">
        <f>(AP84/AO84)*100</f>
        <v>#DIV/0!</v>
      </c>
      <c r="AR84" s="429"/>
    </row>
    <row r="85" spans="1:46" s="91" customFormat="1" ht="30">
      <c r="A85" s="302"/>
      <c r="B85" s="312"/>
      <c r="C85" s="282"/>
      <c r="D85" s="106" t="s">
        <v>17</v>
      </c>
      <c r="E85" s="176">
        <f>H85+K85+N85+Q85+T85+W85+Z85+AC85+AF85+AI85+AL85+AO85</f>
        <v>0</v>
      </c>
      <c r="F85" s="47">
        <f>I85+L85+O85+R85+U85+X85+AA85+AD85+AG85+AJ85+AM85+AP85</f>
        <v>0</v>
      </c>
      <c r="G85" s="48" t="e">
        <f t="shared" ref="G85:G90" si="386">(F85/E85)*100</f>
        <v>#DIV/0!</v>
      </c>
      <c r="H85" s="235"/>
      <c r="I85" s="47"/>
      <c r="J85" s="48" t="e">
        <f t="shared" ref="J85:J90" si="387">(I85/H85)*100</f>
        <v>#DIV/0!</v>
      </c>
      <c r="K85" s="235"/>
      <c r="L85" s="47"/>
      <c r="M85" s="48" t="e">
        <f t="shared" ref="M85:M90" si="388">(L85/K85)*100</f>
        <v>#DIV/0!</v>
      </c>
      <c r="N85" s="235"/>
      <c r="O85" s="48"/>
      <c r="P85" s="48" t="e">
        <f t="shared" ref="P85:P90" si="389">(O85/N85)*100</f>
        <v>#DIV/0!</v>
      </c>
      <c r="Q85" s="235"/>
      <c r="R85" s="47"/>
      <c r="S85" s="48" t="e">
        <f t="shared" ref="S85:S90" si="390">(R85/Q85)*100</f>
        <v>#DIV/0!</v>
      </c>
      <c r="T85" s="235"/>
      <c r="U85" s="47"/>
      <c r="V85" s="48" t="e">
        <f t="shared" ref="V85:V90" si="391">(U85/T85)*100</f>
        <v>#DIV/0!</v>
      </c>
      <c r="W85" s="235"/>
      <c r="X85" s="47"/>
      <c r="Y85" s="48" t="e">
        <f t="shared" ref="Y85:Y90" si="392">(X85/W85)*100</f>
        <v>#DIV/0!</v>
      </c>
      <c r="Z85" s="235"/>
      <c r="AA85" s="47"/>
      <c r="AB85" s="48" t="e">
        <f t="shared" ref="AB85:AB90" si="393">(AA85/Z85)*100</f>
        <v>#DIV/0!</v>
      </c>
      <c r="AC85" s="235"/>
      <c r="AD85" s="47"/>
      <c r="AE85" s="48" t="e">
        <f t="shared" ref="AE85:AE90" si="394">(AD85/AC85)*100</f>
        <v>#DIV/0!</v>
      </c>
      <c r="AF85" s="235"/>
      <c r="AG85" s="47"/>
      <c r="AH85" s="48" t="e">
        <f t="shared" ref="AH85:AH90" si="395">(AG85/AF85)*100</f>
        <v>#DIV/0!</v>
      </c>
      <c r="AI85" s="235"/>
      <c r="AJ85" s="47"/>
      <c r="AK85" s="48" t="e">
        <f t="shared" ref="AK85:AK90" si="396">(AJ85/AI85)*100</f>
        <v>#DIV/0!</v>
      </c>
      <c r="AL85" s="235"/>
      <c r="AM85" s="47"/>
      <c r="AN85" s="48" t="e">
        <f t="shared" ref="AN85:AN90" si="397">(AM85/AL85)*100</f>
        <v>#DIV/0!</v>
      </c>
      <c r="AO85" s="235"/>
      <c r="AP85" s="47"/>
      <c r="AQ85" s="48" t="e">
        <f t="shared" ref="AQ85:AQ90" si="398">(AP85/AO85)*100</f>
        <v>#DIV/0!</v>
      </c>
      <c r="AR85" s="430"/>
      <c r="AS85" s="90"/>
      <c r="AT85" s="90"/>
    </row>
    <row r="86" spans="1:46" s="91" customFormat="1" ht="46.5" customHeight="1">
      <c r="A86" s="302"/>
      <c r="B86" s="312"/>
      <c r="C86" s="282"/>
      <c r="D86" s="106" t="s">
        <v>18</v>
      </c>
      <c r="E86" s="176">
        <f t="shared" ref="E86:E90" si="399">H86+K86+N86+Q86+T86+W86+Z86+AC86+AF86+AI86+AL86+AO86</f>
        <v>0</v>
      </c>
      <c r="F86" s="47">
        <f t="shared" ref="F86:F90" si="400">I86+L86+O86+R86+U86+X86+AA86+AD86+AG86+AJ86+AM86+AP86</f>
        <v>0</v>
      </c>
      <c r="G86" s="48" t="e">
        <f t="shared" si="386"/>
        <v>#DIV/0!</v>
      </c>
      <c r="H86" s="235"/>
      <c r="I86" s="47"/>
      <c r="J86" s="48" t="e">
        <f t="shared" si="387"/>
        <v>#DIV/0!</v>
      </c>
      <c r="K86" s="235"/>
      <c r="L86" s="47"/>
      <c r="M86" s="48" t="e">
        <f t="shared" si="388"/>
        <v>#DIV/0!</v>
      </c>
      <c r="N86" s="235"/>
      <c r="O86" s="48"/>
      <c r="P86" s="48" t="e">
        <f t="shared" si="389"/>
        <v>#DIV/0!</v>
      </c>
      <c r="Q86" s="235"/>
      <c r="R86" s="47"/>
      <c r="S86" s="48" t="e">
        <f t="shared" si="390"/>
        <v>#DIV/0!</v>
      </c>
      <c r="T86" s="235"/>
      <c r="U86" s="47"/>
      <c r="V86" s="48" t="e">
        <f t="shared" si="391"/>
        <v>#DIV/0!</v>
      </c>
      <c r="W86" s="235"/>
      <c r="X86" s="47"/>
      <c r="Y86" s="48" t="e">
        <f t="shared" si="392"/>
        <v>#DIV/0!</v>
      </c>
      <c r="Z86" s="235"/>
      <c r="AA86" s="47"/>
      <c r="AB86" s="48" t="e">
        <f t="shared" si="393"/>
        <v>#DIV/0!</v>
      </c>
      <c r="AC86" s="235"/>
      <c r="AD86" s="47"/>
      <c r="AE86" s="48" t="e">
        <f t="shared" si="394"/>
        <v>#DIV/0!</v>
      </c>
      <c r="AF86" s="235"/>
      <c r="AG86" s="47"/>
      <c r="AH86" s="48" t="e">
        <f t="shared" si="395"/>
        <v>#DIV/0!</v>
      </c>
      <c r="AI86" s="235"/>
      <c r="AJ86" s="47"/>
      <c r="AK86" s="48" t="e">
        <f t="shared" si="396"/>
        <v>#DIV/0!</v>
      </c>
      <c r="AL86" s="235"/>
      <c r="AM86" s="47"/>
      <c r="AN86" s="48" t="e">
        <f t="shared" si="397"/>
        <v>#DIV/0!</v>
      </c>
      <c r="AO86" s="235"/>
      <c r="AP86" s="47"/>
      <c r="AQ86" s="48" t="e">
        <f t="shared" si="398"/>
        <v>#DIV/0!</v>
      </c>
      <c r="AR86" s="430"/>
      <c r="AS86" s="90"/>
      <c r="AT86" s="90"/>
    </row>
    <row r="87" spans="1:46" s="91" customFormat="1" ht="33" customHeight="1">
      <c r="A87" s="302"/>
      <c r="B87" s="312"/>
      <c r="C87" s="282"/>
      <c r="D87" s="106" t="s">
        <v>26</v>
      </c>
      <c r="E87" s="176">
        <f t="shared" si="399"/>
        <v>315</v>
      </c>
      <c r="F87" s="47">
        <f t="shared" si="400"/>
        <v>85</v>
      </c>
      <c r="G87" s="48">
        <f t="shared" si="386"/>
        <v>26.984126984126984</v>
      </c>
      <c r="H87" s="235"/>
      <c r="I87" s="47"/>
      <c r="J87" s="48" t="e">
        <f t="shared" si="387"/>
        <v>#DIV/0!</v>
      </c>
      <c r="K87" s="235"/>
      <c r="L87" s="47"/>
      <c r="M87" s="48" t="e">
        <f t="shared" si="388"/>
        <v>#DIV/0!</v>
      </c>
      <c r="N87" s="235"/>
      <c r="O87" s="48">
        <v>0</v>
      </c>
      <c r="P87" s="48" t="e">
        <f t="shared" si="389"/>
        <v>#DIV/0!</v>
      </c>
      <c r="Q87" s="235"/>
      <c r="R87" s="47"/>
      <c r="S87" s="48" t="e">
        <f t="shared" si="390"/>
        <v>#DIV/0!</v>
      </c>
      <c r="T87" s="235"/>
      <c r="U87" s="47"/>
      <c r="V87" s="48" t="e">
        <f t="shared" si="391"/>
        <v>#DIV/0!</v>
      </c>
      <c r="W87" s="235">
        <v>85</v>
      </c>
      <c r="X87" s="47">
        <v>85</v>
      </c>
      <c r="Y87" s="48">
        <f t="shared" si="392"/>
        <v>100</v>
      </c>
      <c r="Z87" s="235">
        <v>100</v>
      </c>
      <c r="AA87" s="47"/>
      <c r="AB87" s="48">
        <f t="shared" si="393"/>
        <v>0</v>
      </c>
      <c r="AC87" s="235">
        <v>130</v>
      </c>
      <c r="AD87" s="47"/>
      <c r="AE87" s="48">
        <f t="shared" si="394"/>
        <v>0</v>
      </c>
      <c r="AF87" s="235"/>
      <c r="AG87" s="47"/>
      <c r="AH87" s="48" t="e">
        <f t="shared" si="395"/>
        <v>#DIV/0!</v>
      </c>
      <c r="AI87" s="235"/>
      <c r="AJ87" s="47"/>
      <c r="AK87" s="48" t="e">
        <f t="shared" si="396"/>
        <v>#DIV/0!</v>
      </c>
      <c r="AL87" s="235"/>
      <c r="AM87" s="47"/>
      <c r="AN87" s="48" t="e">
        <f t="shared" si="397"/>
        <v>#DIV/0!</v>
      </c>
      <c r="AO87" s="235"/>
      <c r="AP87" s="47"/>
      <c r="AQ87" s="48" t="e">
        <f t="shared" si="398"/>
        <v>#DIV/0!</v>
      </c>
      <c r="AR87" s="430"/>
      <c r="AS87" s="90"/>
      <c r="AT87" s="90"/>
    </row>
    <row r="88" spans="1:46" s="91" customFormat="1" ht="80.25" customHeight="1">
      <c r="A88" s="302"/>
      <c r="B88" s="312"/>
      <c r="C88" s="282"/>
      <c r="D88" s="106" t="s">
        <v>154</v>
      </c>
      <c r="E88" s="176">
        <f t="shared" si="399"/>
        <v>0</v>
      </c>
      <c r="F88" s="47">
        <f t="shared" si="400"/>
        <v>0</v>
      </c>
      <c r="G88" s="48" t="e">
        <f t="shared" si="386"/>
        <v>#DIV/0!</v>
      </c>
      <c r="H88" s="235"/>
      <c r="I88" s="47"/>
      <c r="J88" s="48" t="e">
        <f t="shared" si="387"/>
        <v>#DIV/0!</v>
      </c>
      <c r="K88" s="235"/>
      <c r="L88" s="47"/>
      <c r="M88" s="48" t="e">
        <f t="shared" si="388"/>
        <v>#DIV/0!</v>
      </c>
      <c r="N88" s="235"/>
      <c r="O88" s="48"/>
      <c r="P88" s="48" t="e">
        <f t="shared" si="389"/>
        <v>#DIV/0!</v>
      </c>
      <c r="Q88" s="235"/>
      <c r="R88" s="47"/>
      <c r="S88" s="48" t="e">
        <f t="shared" si="390"/>
        <v>#DIV/0!</v>
      </c>
      <c r="T88" s="235"/>
      <c r="U88" s="47"/>
      <c r="V88" s="48" t="e">
        <f t="shared" si="391"/>
        <v>#DIV/0!</v>
      </c>
      <c r="W88" s="235"/>
      <c r="X88" s="47"/>
      <c r="Y88" s="48" t="e">
        <f t="shared" si="392"/>
        <v>#DIV/0!</v>
      </c>
      <c r="Z88" s="235"/>
      <c r="AA88" s="47"/>
      <c r="AB88" s="48" t="e">
        <f t="shared" si="393"/>
        <v>#DIV/0!</v>
      </c>
      <c r="AC88" s="235"/>
      <c r="AD88" s="47"/>
      <c r="AE88" s="48" t="e">
        <f t="shared" si="394"/>
        <v>#DIV/0!</v>
      </c>
      <c r="AF88" s="235"/>
      <c r="AG88" s="47"/>
      <c r="AH88" s="48" t="e">
        <f t="shared" si="395"/>
        <v>#DIV/0!</v>
      </c>
      <c r="AI88" s="235"/>
      <c r="AJ88" s="47"/>
      <c r="AK88" s="48" t="e">
        <f t="shared" si="396"/>
        <v>#DIV/0!</v>
      </c>
      <c r="AL88" s="235"/>
      <c r="AM88" s="47"/>
      <c r="AN88" s="48" t="e">
        <f t="shared" si="397"/>
        <v>#DIV/0!</v>
      </c>
      <c r="AO88" s="235"/>
      <c r="AP88" s="47"/>
      <c r="AQ88" s="48" t="e">
        <f t="shared" si="398"/>
        <v>#DIV/0!</v>
      </c>
      <c r="AR88" s="430"/>
      <c r="AS88" s="90"/>
      <c r="AT88" s="90"/>
    </row>
    <row r="89" spans="1:46" s="91" customFormat="1" ht="36" customHeight="1">
      <c r="A89" s="302"/>
      <c r="B89" s="312"/>
      <c r="C89" s="282"/>
      <c r="D89" s="106" t="s">
        <v>37</v>
      </c>
      <c r="E89" s="176">
        <f t="shared" si="399"/>
        <v>0</v>
      </c>
      <c r="F89" s="47">
        <f t="shared" si="400"/>
        <v>0</v>
      </c>
      <c r="G89" s="48" t="e">
        <f t="shared" si="386"/>
        <v>#DIV/0!</v>
      </c>
      <c r="H89" s="235"/>
      <c r="I89" s="47"/>
      <c r="J89" s="48" t="e">
        <f t="shared" si="387"/>
        <v>#DIV/0!</v>
      </c>
      <c r="K89" s="235"/>
      <c r="L89" s="47"/>
      <c r="M89" s="48" t="e">
        <f t="shared" si="388"/>
        <v>#DIV/0!</v>
      </c>
      <c r="N89" s="235"/>
      <c r="O89" s="48"/>
      <c r="P89" s="48" t="e">
        <f t="shared" si="389"/>
        <v>#DIV/0!</v>
      </c>
      <c r="Q89" s="235"/>
      <c r="R89" s="47"/>
      <c r="S89" s="48" t="e">
        <f t="shared" si="390"/>
        <v>#DIV/0!</v>
      </c>
      <c r="T89" s="235"/>
      <c r="U89" s="47"/>
      <c r="V89" s="48" t="e">
        <f t="shared" si="391"/>
        <v>#DIV/0!</v>
      </c>
      <c r="W89" s="235"/>
      <c r="X89" s="47"/>
      <c r="Y89" s="48" t="e">
        <f t="shared" si="392"/>
        <v>#DIV/0!</v>
      </c>
      <c r="Z89" s="235"/>
      <c r="AA89" s="47"/>
      <c r="AB89" s="48" t="e">
        <f t="shared" si="393"/>
        <v>#DIV/0!</v>
      </c>
      <c r="AC89" s="235"/>
      <c r="AD89" s="47"/>
      <c r="AE89" s="48" t="e">
        <f t="shared" si="394"/>
        <v>#DIV/0!</v>
      </c>
      <c r="AF89" s="235"/>
      <c r="AG89" s="47"/>
      <c r="AH89" s="48" t="e">
        <f t="shared" si="395"/>
        <v>#DIV/0!</v>
      </c>
      <c r="AI89" s="235"/>
      <c r="AJ89" s="47"/>
      <c r="AK89" s="48" t="e">
        <f t="shared" si="396"/>
        <v>#DIV/0!</v>
      </c>
      <c r="AL89" s="235"/>
      <c r="AM89" s="47"/>
      <c r="AN89" s="48" t="e">
        <f t="shared" si="397"/>
        <v>#DIV/0!</v>
      </c>
      <c r="AO89" s="235"/>
      <c r="AP89" s="47"/>
      <c r="AQ89" s="48" t="e">
        <f t="shared" si="398"/>
        <v>#DIV/0!</v>
      </c>
      <c r="AR89" s="430"/>
      <c r="AS89" s="90"/>
      <c r="AT89" s="90"/>
    </row>
    <row r="90" spans="1:46" s="91" customFormat="1" ht="45">
      <c r="A90" s="302"/>
      <c r="B90" s="313"/>
      <c r="C90" s="282"/>
      <c r="D90" s="106" t="s">
        <v>32</v>
      </c>
      <c r="E90" s="176">
        <f t="shared" si="399"/>
        <v>0</v>
      </c>
      <c r="F90" s="47">
        <f t="shared" si="400"/>
        <v>0</v>
      </c>
      <c r="G90" s="48" t="e">
        <f t="shared" si="386"/>
        <v>#DIV/0!</v>
      </c>
      <c r="H90" s="235"/>
      <c r="I90" s="47"/>
      <c r="J90" s="48" t="e">
        <f t="shared" si="387"/>
        <v>#DIV/0!</v>
      </c>
      <c r="K90" s="235"/>
      <c r="L90" s="47"/>
      <c r="M90" s="48" t="e">
        <f t="shared" si="388"/>
        <v>#DIV/0!</v>
      </c>
      <c r="N90" s="235"/>
      <c r="O90" s="48"/>
      <c r="P90" s="48" t="e">
        <f t="shared" si="389"/>
        <v>#DIV/0!</v>
      </c>
      <c r="Q90" s="235"/>
      <c r="R90" s="47"/>
      <c r="S90" s="48" t="e">
        <f t="shared" si="390"/>
        <v>#DIV/0!</v>
      </c>
      <c r="T90" s="235"/>
      <c r="U90" s="47"/>
      <c r="V90" s="48" t="e">
        <f t="shared" si="391"/>
        <v>#DIV/0!</v>
      </c>
      <c r="W90" s="235"/>
      <c r="X90" s="47"/>
      <c r="Y90" s="48" t="e">
        <f t="shared" si="392"/>
        <v>#DIV/0!</v>
      </c>
      <c r="Z90" s="235"/>
      <c r="AA90" s="47"/>
      <c r="AB90" s="48" t="e">
        <f t="shared" si="393"/>
        <v>#DIV/0!</v>
      </c>
      <c r="AC90" s="235"/>
      <c r="AD90" s="47"/>
      <c r="AE90" s="48" t="e">
        <f t="shared" si="394"/>
        <v>#DIV/0!</v>
      </c>
      <c r="AF90" s="235"/>
      <c r="AG90" s="47"/>
      <c r="AH90" s="48" t="e">
        <f t="shared" si="395"/>
        <v>#DIV/0!</v>
      </c>
      <c r="AI90" s="235"/>
      <c r="AJ90" s="47"/>
      <c r="AK90" s="48" t="e">
        <f t="shared" si="396"/>
        <v>#DIV/0!</v>
      </c>
      <c r="AL90" s="235"/>
      <c r="AM90" s="47"/>
      <c r="AN90" s="48" t="e">
        <f t="shared" si="397"/>
        <v>#DIV/0!</v>
      </c>
      <c r="AO90" s="235"/>
      <c r="AP90" s="47"/>
      <c r="AQ90" s="48" t="e">
        <f t="shared" si="398"/>
        <v>#DIV/0!</v>
      </c>
      <c r="AR90" s="431"/>
      <c r="AS90" s="90"/>
      <c r="AT90" s="90"/>
    </row>
    <row r="91" spans="1:46" s="214" customFormat="1" ht="30.75" customHeight="1">
      <c r="A91" s="302" t="s">
        <v>47</v>
      </c>
      <c r="B91" s="297" t="s">
        <v>48</v>
      </c>
      <c r="C91" s="282" t="s">
        <v>105</v>
      </c>
      <c r="D91" s="217" t="s">
        <v>34</v>
      </c>
      <c r="E91" s="211">
        <f>SUM(E92:E97)</f>
        <v>235</v>
      </c>
      <c r="F91" s="212">
        <f>SUM(F92:F97)</f>
        <v>144.68099999999998</v>
      </c>
      <c r="G91" s="212">
        <f>(F91/E91)*100</f>
        <v>61.566382978723396</v>
      </c>
      <c r="H91" s="235">
        <f>SUM(H92:H97)</f>
        <v>0</v>
      </c>
      <c r="I91" s="212">
        <f>SUM(I92:I97)</f>
        <v>0</v>
      </c>
      <c r="J91" s="212" t="e">
        <f>(I91/H91)*100</f>
        <v>#DIV/0!</v>
      </c>
      <c r="K91" s="235">
        <f>SUM(K92:K97)</f>
        <v>0</v>
      </c>
      <c r="L91" s="212">
        <f>SUM(L92:L97)</f>
        <v>0</v>
      </c>
      <c r="M91" s="212" t="e">
        <f>(L91/K91)*100</f>
        <v>#DIV/0!</v>
      </c>
      <c r="N91" s="235">
        <f>SUM(N92:N97)</f>
        <v>140.02000000000001</v>
      </c>
      <c r="O91" s="212">
        <f>SUM(O92:O97)</f>
        <v>140.02099999999999</v>
      </c>
      <c r="P91" s="212">
        <f>(O91/N91)*100</f>
        <v>100.00071418368803</v>
      </c>
      <c r="Q91" s="235">
        <f>SUM(Q92:Q97)</f>
        <v>4.66</v>
      </c>
      <c r="R91" s="212">
        <f>SUM(R92:R97)</f>
        <v>4.66</v>
      </c>
      <c r="S91" s="212">
        <f>(R91/Q91)*100</f>
        <v>100</v>
      </c>
      <c r="T91" s="235">
        <f>SUM(T92:T97)</f>
        <v>0</v>
      </c>
      <c r="U91" s="212">
        <f>SUM(U92:U97)</f>
        <v>0</v>
      </c>
      <c r="V91" s="212" t="e">
        <f>(U91/T91)*100</f>
        <v>#DIV/0!</v>
      </c>
      <c r="W91" s="235">
        <f>SUM(W92:W97)</f>
        <v>0</v>
      </c>
      <c r="X91" s="212">
        <f>SUM(X92:X97)</f>
        <v>0</v>
      </c>
      <c r="Y91" s="212" t="e">
        <f>(X91/W91)*100</f>
        <v>#DIV/0!</v>
      </c>
      <c r="Z91" s="235">
        <f>SUM(Z92:Z97)</f>
        <v>90.32</v>
      </c>
      <c r="AA91" s="212">
        <f>SUM(AA92:AA97)</f>
        <v>0</v>
      </c>
      <c r="AB91" s="212">
        <f>(AA91/Z91)*100</f>
        <v>0</v>
      </c>
      <c r="AC91" s="235">
        <f>SUM(AC92:AC97)</f>
        <v>0</v>
      </c>
      <c r="AD91" s="212">
        <f>SUM(AD92:AD97)</f>
        <v>0</v>
      </c>
      <c r="AE91" s="212" t="e">
        <f>(AD91/AC91)*100</f>
        <v>#DIV/0!</v>
      </c>
      <c r="AF91" s="235">
        <f>SUM(AF92:AF97)</f>
        <v>0</v>
      </c>
      <c r="AG91" s="212">
        <f>SUM(AG92:AG97)</f>
        <v>0</v>
      </c>
      <c r="AH91" s="212" t="e">
        <f>(AG91/AF91)*100</f>
        <v>#DIV/0!</v>
      </c>
      <c r="AI91" s="235">
        <f>SUM(AI92:AI97)</f>
        <v>0</v>
      </c>
      <c r="AJ91" s="212">
        <f>SUM(AJ92:AJ97)</f>
        <v>0</v>
      </c>
      <c r="AK91" s="212" t="e">
        <f>(AJ91/AI91)*100</f>
        <v>#DIV/0!</v>
      </c>
      <c r="AL91" s="235">
        <f>SUM(AL92:AL97)</f>
        <v>0</v>
      </c>
      <c r="AM91" s="212">
        <f>SUM(AM92:AM97)</f>
        <v>0</v>
      </c>
      <c r="AN91" s="212" t="e">
        <f>(AM91/AL91)*100</f>
        <v>#DIV/0!</v>
      </c>
      <c r="AO91" s="235">
        <f>SUM(AO92:AO97)</f>
        <v>0</v>
      </c>
      <c r="AP91" s="212">
        <f>SUM(AP92:AP97)</f>
        <v>0</v>
      </c>
      <c r="AQ91" s="212" t="e">
        <f>(AP91/AO91)*100</f>
        <v>#DIV/0!</v>
      </c>
      <c r="AR91" s="429"/>
    </row>
    <row r="92" spans="1:46" s="91" customFormat="1" ht="30">
      <c r="A92" s="302"/>
      <c r="B92" s="297"/>
      <c r="C92" s="282"/>
      <c r="D92" s="102" t="s">
        <v>17</v>
      </c>
      <c r="E92" s="176">
        <f>H92+K92+N92+Q92+T92+W92+Z92+AC92+AF92+AI92+AL92+AO92</f>
        <v>0</v>
      </c>
      <c r="F92" s="47">
        <f>I92+L92+O92+R92+U92+X92+AA92+AD92+AG92+AJ92+AM92+AP92</f>
        <v>0</v>
      </c>
      <c r="G92" s="48" t="e">
        <f t="shared" ref="G92:G97" si="401">(F92/E92)*100</f>
        <v>#DIV/0!</v>
      </c>
      <c r="H92" s="235"/>
      <c r="I92" s="47"/>
      <c r="J92" s="48" t="e">
        <f t="shared" ref="J92:J97" si="402">(I92/H92)*100</f>
        <v>#DIV/0!</v>
      </c>
      <c r="K92" s="235"/>
      <c r="L92" s="47"/>
      <c r="M92" s="48" t="e">
        <f t="shared" ref="M92:M97" si="403">(L92/K92)*100</f>
        <v>#DIV/0!</v>
      </c>
      <c r="N92" s="235"/>
      <c r="O92" s="48"/>
      <c r="P92" s="48" t="e">
        <f t="shared" ref="P92:P97" si="404">(O92/N92)*100</f>
        <v>#DIV/0!</v>
      </c>
      <c r="Q92" s="235"/>
      <c r="R92" s="47"/>
      <c r="S92" s="48" t="e">
        <f t="shared" ref="S92:S97" si="405">(R92/Q92)*100</f>
        <v>#DIV/0!</v>
      </c>
      <c r="T92" s="235"/>
      <c r="U92" s="47"/>
      <c r="V92" s="48" t="e">
        <f t="shared" ref="V92:V97" si="406">(U92/T92)*100</f>
        <v>#DIV/0!</v>
      </c>
      <c r="W92" s="235"/>
      <c r="X92" s="47"/>
      <c r="Y92" s="48" t="e">
        <f t="shared" ref="Y92:Y97" si="407">(X92/W92)*100</f>
        <v>#DIV/0!</v>
      </c>
      <c r="Z92" s="235"/>
      <c r="AA92" s="47"/>
      <c r="AB92" s="48" t="e">
        <f t="shared" ref="AB92:AB97" si="408">(AA92/Z92)*100</f>
        <v>#DIV/0!</v>
      </c>
      <c r="AC92" s="235"/>
      <c r="AD92" s="47"/>
      <c r="AE92" s="48" t="e">
        <f t="shared" ref="AE92:AE97" si="409">(AD92/AC92)*100</f>
        <v>#DIV/0!</v>
      </c>
      <c r="AF92" s="235"/>
      <c r="AG92" s="47"/>
      <c r="AH92" s="48" t="e">
        <f t="shared" ref="AH92:AH97" si="410">(AG92/AF92)*100</f>
        <v>#DIV/0!</v>
      </c>
      <c r="AI92" s="235"/>
      <c r="AJ92" s="47"/>
      <c r="AK92" s="48" t="e">
        <f t="shared" ref="AK92:AK97" si="411">(AJ92/AI92)*100</f>
        <v>#DIV/0!</v>
      </c>
      <c r="AL92" s="235"/>
      <c r="AM92" s="47"/>
      <c r="AN92" s="48" t="e">
        <f t="shared" ref="AN92:AN97" si="412">(AM92/AL92)*100</f>
        <v>#DIV/0!</v>
      </c>
      <c r="AO92" s="235"/>
      <c r="AP92" s="47"/>
      <c r="AQ92" s="48" t="e">
        <f t="shared" ref="AQ92:AQ97" si="413">(AP92/AO92)*100</f>
        <v>#DIV/0!</v>
      </c>
      <c r="AR92" s="430"/>
      <c r="AS92" s="90"/>
      <c r="AT92" s="90"/>
    </row>
    <row r="93" spans="1:46" s="91" customFormat="1" ht="48.75" customHeight="1">
      <c r="A93" s="302"/>
      <c r="B93" s="297"/>
      <c r="C93" s="282"/>
      <c r="D93" s="102" t="s">
        <v>18</v>
      </c>
      <c r="E93" s="176">
        <f t="shared" ref="E93:E97" si="414">H93+K93+N93+Q93+T93+W93+Z93+AC93+AF93+AI93+AL93+AO93</f>
        <v>0</v>
      </c>
      <c r="F93" s="47">
        <f t="shared" ref="F93:F97" si="415">I93+L93+O93+R93+U93+X93+AA93+AD93+AG93+AJ93+AM93+AP93</f>
        <v>0</v>
      </c>
      <c r="G93" s="48" t="e">
        <f t="shared" si="401"/>
        <v>#DIV/0!</v>
      </c>
      <c r="H93" s="235"/>
      <c r="I93" s="47"/>
      <c r="J93" s="48" t="e">
        <f t="shared" si="402"/>
        <v>#DIV/0!</v>
      </c>
      <c r="K93" s="235"/>
      <c r="L93" s="47"/>
      <c r="M93" s="48" t="e">
        <f t="shared" si="403"/>
        <v>#DIV/0!</v>
      </c>
      <c r="N93" s="235"/>
      <c r="O93" s="48"/>
      <c r="P93" s="48" t="e">
        <f t="shared" si="404"/>
        <v>#DIV/0!</v>
      </c>
      <c r="Q93" s="235"/>
      <c r="R93" s="47"/>
      <c r="S93" s="48" t="e">
        <f t="shared" si="405"/>
        <v>#DIV/0!</v>
      </c>
      <c r="T93" s="235"/>
      <c r="U93" s="47"/>
      <c r="V93" s="48" t="e">
        <f t="shared" si="406"/>
        <v>#DIV/0!</v>
      </c>
      <c r="W93" s="235"/>
      <c r="X93" s="47"/>
      <c r="Y93" s="48" t="e">
        <f t="shared" si="407"/>
        <v>#DIV/0!</v>
      </c>
      <c r="Z93" s="235"/>
      <c r="AA93" s="47"/>
      <c r="AB93" s="48" t="e">
        <f t="shared" si="408"/>
        <v>#DIV/0!</v>
      </c>
      <c r="AC93" s="235"/>
      <c r="AD93" s="47"/>
      <c r="AE93" s="48" t="e">
        <f t="shared" si="409"/>
        <v>#DIV/0!</v>
      </c>
      <c r="AF93" s="235"/>
      <c r="AG93" s="47"/>
      <c r="AH93" s="48" t="e">
        <f t="shared" si="410"/>
        <v>#DIV/0!</v>
      </c>
      <c r="AI93" s="235"/>
      <c r="AJ93" s="47"/>
      <c r="AK93" s="48" t="e">
        <f t="shared" si="411"/>
        <v>#DIV/0!</v>
      </c>
      <c r="AL93" s="235"/>
      <c r="AM93" s="47"/>
      <c r="AN93" s="48" t="e">
        <f t="shared" si="412"/>
        <v>#DIV/0!</v>
      </c>
      <c r="AO93" s="235"/>
      <c r="AP93" s="47"/>
      <c r="AQ93" s="48" t="e">
        <f t="shared" si="413"/>
        <v>#DIV/0!</v>
      </c>
      <c r="AR93" s="430"/>
      <c r="AS93" s="90"/>
      <c r="AT93" s="90"/>
    </row>
    <row r="94" spans="1:46" s="91" customFormat="1" ht="22.5" customHeight="1">
      <c r="A94" s="302"/>
      <c r="B94" s="297"/>
      <c r="C94" s="282"/>
      <c r="D94" s="102" t="s">
        <v>26</v>
      </c>
      <c r="E94" s="176">
        <f t="shared" si="414"/>
        <v>235</v>
      </c>
      <c r="F94" s="47">
        <f t="shared" si="415"/>
        <v>144.68099999999998</v>
      </c>
      <c r="G94" s="48">
        <f t="shared" si="401"/>
        <v>61.566382978723396</v>
      </c>
      <c r="H94" s="235"/>
      <c r="I94" s="47"/>
      <c r="J94" s="48" t="e">
        <f t="shared" si="402"/>
        <v>#DIV/0!</v>
      </c>
      <c r="K94" s="235"/>
      <c r="L94" s="47"/>
      <c r="M94" s="48" t="e">
        <f t="shared" si="403"/>
        <v>#DIV/0!</v>
      </c>
      <c r="N94" s="235">
        <v>140.02000000000001</v>
      </c>
      <c r="O94" s="48">
        <v>140.02099999999999</v>
      </c>
      <c r="P94" s="48">
        <f t="shared" si="404"/>
        <v>100.00071418368803</v>
      </c>
      <c r="Q94" s="235">
        <v>4.66</v>
      </c>
      <c r="R94" s="47">
        <v>4.66</v>
      </c>
      <c r="S94" s="48">
        <f t="shared" si="405"/>
        <v>100</v>
      </c>
      <c r="T94" s="235">
        <v>0</v>
      </c>
      <c r="U94" s="47"/>
      <c r="V94" s="48" t="e">
        <f t="shared" si="406"/>
        <v>#DIV/0!</v>
      </c>
      <c r="W94" s="235">
        <v>0</v>
      </c>
      <c r="X94" s="47"/>
      <c r="Y94" s="48" t="e">
        <f t="shared" si="407"/>
        <v>#DIV/0!</v>
      </c>
      <c r="Z94" s="235">
        <v>90.32</v>
      </c>
      <c r="AA94" s="47"/>
      <c r="AB94" s="48">
        <f t="shared" si="408"/>
        <v>0</v>
      </c>
      <c r="AC94" s="235"/>
      <c r="AD94" s="47"/>
      <c r="AE94" s="48" t="e">
        <f t="shared" si="409"/>
        <v>#DIV/0!</v>
      </c>
      <c r="AF94" s="235"/>
      <c r="AG94" s="47"/>
      <c r="AH94" s="48" t="e">
        <f t="shared" si="410"/>
        <v>#DIV/0!</v>
      </c>
      <c r="AI94" s="235"/>
      <c r="AJ94" s="47"/>
      <c r="AK94" s="48" t="e">
        <f t="shared" si="411"/>
        <v>#DIV/0!</v>
      </c>
      <c r="AL94" s="235"/>
      <c r="AM94" s="47"/>
      <c r="AN94" s="48" t="e">
        <f t="shared" si="412"/>
        <v>#DIV/0!</v>
      </c>
      <c r="AO94" s="235"/>
      <c r="AP94" s="47"/>
      <c r="AQ94" s="48" t="e">
        <f t="shared" si="413"/>
        <v>#DIV/0!</v>
      </c>
      <c r="AR94" s="430"/>
      <c r="AS94" s="90"/>
      <c r="AT94" s="90"/>
    </row>
    <row r="95" spans="1:46" s="91" customFormat="1" ht="81" customHeight="1">
      <c r="A95" s="302"/>
      <c r="B95" s="297"/>
      <c r="C95" s="282"/>
      <c r="D95" s="102" t="s">
        <v>154</v>
      </c>
      <c r="E95" s="176">
        <f t="shared" si="414"/>
        <v>0</v>
      </c>
      <c r="F95" s="47">
        <f t="shared" si="415"/>
        <v>0</v>
      </c>
      <c r="G95" s="48" t="e">
        <f t="shared" si="401"/>
        <v>#DIV/0!</v>
      </c>
      <c r="H95" s="235"/>
      <c r="I95" s="47"/>
      <c r="J95" s="48" t="e">
        <f t="shared" si="402"/>
        <v>#DIV/0!</v>
      </c>
      <c r="K95" s="235"/>
      <c r="L95" s="47"/>
      <c r="M95" s="48" t="e">
        <f t="shared" si="403"/>
        <v>#DIV/0!</v>
      </c>
      <c r="N95" s="235"/>
      <c r="O95" s="48"/>
      <c r="P95" s="48" t="e">
        <f t="shared" si="404"/>
        <v>#DIV/0!</v>
      </c>
      <c r="Q95" s="235"/>
      <c r="R95" s="47"/>
      <c r="S95" s="48" t="e">
        <f t="shared" si="405"/>
        <v>#DIV/0!</v>
      </c>
      <c r="T95" s="235"/>
      <c r="U95" s="47"/>
      <c r="V95" s="48" t="e">
        <f t="shared" si="406"/>
        <v>#DIV/0!</v>
      </c>
      <c r="W95" s="235"/>
      <c r="X95" s="47"/>
      <c r="Y95" s="48" t="e">
        <f t="shared" si="407"/>
        <v>#DIV/0!</v>
      </c>
      <c r="Z95" s="235"/>
      <c r="AA95" s="47"/>
      <c r="AB95" s="48" t="e">
        <f t="shared" si="408"/>
        <v>#DIV/0!</v>
      </c>
      <c r="AC95" s="235"/>
      <c r="AD95" s="47"/>
      <c r="AE95" s="48" t="e">
        <f t="shared" si="409"/>
        <v>#DIV/0!</v>
      </c>
      <c r="AF95" s="235"/>
      <c r="AG95" s="47"/>
      <c r="AH95" s="48" t="e">
        <f t="shared" si="410"/>
        <v>#DIV/0!</v>
      </c>
      <c r="AI95" s="235"/>
      <c r="AJ95" s="47"/>
      <c r="AK95" s="48" t="e">
        <f t="shared" si="411"/>
        <v>#DIV/0!</v>
      </c>
      <c r="AL95" s="235"/>
      <c r="AM95" s="47"/>
      <c r="AN95" s="48" t="e">
        <f t="shared" si="412"/>
        <v>#DIV/0!</v>
      </c>
      <c r="AO95" s="235"/>
      <c r="AP95" s="47"/>
      <c r="AQ95" s="48" t="e">
        <f t="shared" si="413"/>
        <v>#DIV/0!</v>
      </c>
      <c r="AR95" s="430"/>
      <c r="AS95" s="90"/>
      <c r="AT95" s="90"/>
    </row>
    <row r="96" spans="1:46" s="91" customFormat="1" ht="32.25" customHeight="1">
      <c r="A96" s="302"/>
      <c r="B96" s="297"/>
      <c r="C96" s="282"/>
      <c r="D96" s="102" t="s">
        <v>37</v>
      </c>
      <c r="E96" s="176">
        <f t="shared" si="414"/>
        <v>0</v>
      </c>
      <c r="F96" s="47">
        <f t="shared" si="415"/>
        <v>0</v>
      </c>
      <c r="G96" s="48" t="e">
        <f t="shared" si="401"/>
        <v>#DIV/0!</v>
      </c>
      <c r="H96" s="235"/>
      <c r="I96" s="47"/>
      <c r="J96" s="48" t="e">
        <f t="shared" si="402"/>
        <v>#DIV/0!</v>
      </c>
      <c r="K96" s="235"/>
      <c r="L96" s="47"/>
      <c r="M96" s="48" t="e">
        <f t="shared" si="403"/>
        <v>#DIV/0!</v>
      </c>
      <c r="N96" s="235"/>
      <c r="O96" s="48"/>
      <c r="P96" s="48" t="e">
        <f t="shared" si="404"/>
        <v>#DIV/0!</v>
      </c>
      <c r="Q96" s="235"/>
      <c r="R96" s="47"/>
      <c r="S96" s="48" t="e">
        <f t="shared" si="405"/>
        <v>#DIV/0!</v>
      </c>
      <c r="T96" s="235"/>
      <c r="U96" s="47"/>
      <c r="V96" s="48" t="e">
        <f t="shared" si="406"/>
        <v>#DIV/0!</v>
      </c>
      <c r="W96" s="235"/>
      <c r="X96" s="47"/>
      <c r="Y96" s="48" t="e">
        <f t="shared" si="407"/>
        <v>#DIV/0!</v>
      </c>
      <c r="Z96" s="235"/>
      <c r="AA96" s="47"/>
      <c r="AB96" s="48" t="e">
        <f t="shared" si="408"/>
        <v>#DIV/0!</v>
      </c>
      <c r="AC96" s="235"/>
      <c r="AD96" s="47"/>
      <c r="AE96" s="48" t="e">
        <f t="shared" si="409"/>
        <v>#DIV/0!</v>
      </c>
      <c r="AF96" s="235"/>
      <c r="AG96" s="47"/>
      <c r="AH96" s="48" t="e">
        <f t="shared" si="410"/>
        <v>#DIV/0!</v>
      </c>
      <c r="AI96" s="235"/>
      <c r="AJ96" s="47"/>
      <c r="AK96" s="48" t="e">
        <f t="shared" si="411"/>
        <v>#DIV/0!</v>
      </c>
      <c r="AL96" s="235"/>
      <c r="AM96" s="47"/>
      <c r="AN96" s="48" t="e">
        <f t="shared" si="412"/>
        <v>#DIV/0!</v>
      </c>
      <c r="AO96" s="235"/>
      <c r="AP96" s="47"/>
      <c r="AQ96" s="48" t="e">
        <f t="shared" si="413"/>
        <v>#DIV/0!</v>
      </c>
      <c r="AR96" s="430"/>
      <c r="AS96" s="90"/>
      <c r="AT96" s="90"/>
    </row>
    <row r="97" spans="1:46" s="91" customFormat="1" ht="45">
      <c r="A97" s="302"/>
      <c r="B97" s="297"/>
      <c r="C97" s="282"/>
      <c r="D97" s="102" t="s">
        <v>32</v>
      </c>
      <c r="E97" s="176">
        <f t="shared" si="414"/>
        <v>0</v>
      </c>
      <c r="F97" s="47">
        <f t="shared" si="415"/>
        <v>0</v>
      </c>
      <c r="G97" s="48" t="e">
        <f t="shared" si="401"/>
        <v>#DIV/0!</v>
      </c>
      <c r="H97" s="235"/>
      <c r="I97" s="47"/>
      <c r="J97" s="48" t="e">
        <f t="shared" si="402"/>
        <v>#DIV/0!</v>
      </c>
      <c r="K97" s="235"/>
      <c r="L97" s="47"/>
      <c r="M97" s="48" t="e">
        <f t="shared" si="403"/>
        <v>#DIV/0!</v>
      </c>
      <c r="N97" s="235"/>
      <c r="O97" s="48"/>
      <c r="P97" s="48" t="e">
        <f t="shared" si="404"/>
        <v>#DIV/0!</v>
      </c>
      <c r="Q97" s="235"/>
      <c r="R97" s="47"/>
      <c r="S97" s="48" t="e">
        <f t="shared" si="405"/>
        <v>#DIV/0!</v>
      </c>
      <c r="T97" s="235"/>
      <c r="U97" s="47"/>
      <c r="V97" s="48" t="e">
        <f t="shared" si="406"/>
        <v>#DIV/0!</v>
      </c>
      <c r="W97" s="235"/>
      <c r="X97" s="47"/>
      <c r="Y97" s="48" t="e">
        <f t="shared" si="407"/>
        <v>#DIV/0!</v>
      </c>
      <c r="Z97" s="235"/>
      <c r="AA97" s="47"/>
      <c r="AB97" s="48" t="e">
        <f t="shared" si="408"/>
        <v>#DIV/0!</v>
      </c>
      <c r="AC97" s="235"/>
      <c r="AD97" s="47"/>
      <c r="AE97" s="48" t="e">
        <f t="shared" si="409"/>
        <v>#DIV/0!</v>
      </c>
      <c r="AF97" s="235"/>
      <c r="AG97" s="47"/>
      <c r="AH97" s="48" t="e">
        <f t="shared" si="410"/>
        <v>#DIV/0!</v>
      </c>
      <c r="AI97" s="235"/>
      <c r="AJ97" s="47"/>
      <c r="AK97" s="48" t="e">
        <f t="shared" si="411"/>
        <v>#DIV/0!</v>
      </c>
      <c r="AL97" s="235"/>
      <c r="AM97" s="47"/>
      <c r="AN97" s="48" t="e">
        <f t="shared" si="412"/>
        <v>#DIV/0!</v>
      </c>
      <c r="AO97" s="235"/>
      <c r="AP97" s="47"/>
      <c r="AQ97" s="48" t="e">
        <f t="shared" si="413"/>
        <v>#DIV/0!</v>
      </c>
      <c r="AR97" s="431"/>
      <c r="AS97" s="90"/>
      <c r="AT97" s="90"/>
    </row>
    <row r="98" spans="1:46" s="214" customFormat="1" ht="29.25" customHeight="1">
      <c r="A98" s="283" t="s">
        <v>49</v>
      </c>
      <c r="B98" s="297" t="s">
        <v>50</v>
      </c>
      <c r="C98" s="282" t="s">
        <v>105</v>
      </c>
      <c r="D98" s="217" t="s">
        <v>34</v>
      </c>
      <c r="E98" s="211">
        <f>SUM(E99:E104)</f>
        <v>290</v>
      </c>
      <c r="F98" s="212">
        <f>SUM(F99:F104)</f>
        <v>127.81</v>
      </c>
      <c r="G98" s="212">
        <f>(F98/E98)*100</f>
        <v>44.072413793103451</v>
      </c>
      <c r="H98" s="235">
        <f>SUM(H99:H104)</f>
        <v>0</v>
      </c>
      <c r="I98" s="212">
        <f>SUM(I99:I104)</f>
        <v>0</v>
      </c>
      <c r="J98" s="212" t="e">
        <f>(I98/H98)*100</f>
        <v>#DIV/0!</v>
      </c>
      <c r="K98" s="235">
        <f>SUM(K99:K104)</f>
        <v>0</v>
      </c>
      <c r="L98" s="212">
        <f>SUM(L99:L104)</f>
        <v>0</v>
      </c>
      <c r="M98" s="212" t="e">
        <f>(L98/K98)*100</f>
        <v>#DIV/0!</v>
      </c>
      <c r="N98" s="235">
        <f>SUM(N99:N104)</f>
        <v>0</v>
      </c>
      <c r="O98" s="212">
        <f>SUM(O99:O104)</f>
        <v>0</v>
      </c>
      <c r="P98" s="212" t="e">
        <f>(O98/N98)*100</f>
        <v>#DIV/0!</v>
      </c>
      <c r="Q98" s="235">
        <f>SUM(Q99:Q104)</f>
        <v>127.81</v>
      </c>
      <c r="R98" s="212">
        <f>SUM(R99:R104)</f>
        <v>127.81</v>
      </c>
      <c r="S98" s="212">
        <f>(R98/Q98)*100</f>
        <v>100</v>
      </c>
      <c r="T98" s="235">
        <f>SUM(T99:T104)</f>
        <v>0</v>
      </c>
      <c r="U98" s="212">
        <f>SUM(U99:U104)</f>
        <v>0</v>
      </c>
      <c r="V98" s="212" t="e">
        <f>(U98/T98)*100</f>
        <v>#DIV/0!</v>
      </c>
      <c r="W98" s="235">
        <f>SUM(W99:W104)</f>
        <v>0</v>
      </c>
      <c r="X98" s="212">
        <f>SUM(X99:X104)</f>
        <v>0</v>
      </c>
      <c r="Y98" s="212" t="e">
        <f>(X98/W98)*100</f>
        <v>#DIV/0!</v>
      </c>
      <c r="Z98" s="235">
        <f>SUM(Z99:Z104)</f>
        <v>0</v>
      </c>
      <c r="AA98" s="212">
        <f>SUM(AA99:AA104)</f>
        <v>0</v>
      </c>
      <c r="AB98" s="212" t="e">
        <f>(AA98/Z98)*100</f>
        <v>#DIV/0!</v>
      </c>
      <c r="AC98" s="235">
        <f>SUM(AC99:AC104)</f>
        <v>0</v>
      </c>
      <c r="AD98" s="212">
        <f>SUM(AD99:AD104)</f>
        <v>0</v>
      </c>
      <c r="AE98" s="212" t="e">
        <f>(AD98/AC98)*100</f>
        <v>#DIV/0!</v>
      </c>
      <c r="AF98" s="235">
        <f>SUM(AF99:AF104)</f>
        <v>0</v>
      </c>
      <c r="AG98" s="212">
        <f>SUM(AG99:AG104)</f>
        <v>0</v>
      </c>
      <c r="AH98" s="212" t="e">
        <f>(AG98/AF98)*100</f>
        <v>#DIV/0!</v>
      </c>
      <c r="AI98" s="235">
        <f>SUM(AI99:AI104)</f>
        <v>0</v>
      </c>
      <c r="AJ98" s="212">
        <f>SUM(AJ99:AJ104)</f>
        <v>0</v>
      </c>
      <c r="AK98" s="212" t="e">
        <f>(AJ98/AI98)*100</f>
        <v>#DIV/0!</v>
      </c>
      <c r="AL98" s="235">
        <f>SUM(AL99:AL104)</f>
        <v>162.19</v>
      </c>
      <c r="AM98" s="212">
        <f>SUM(AM99:AM104)</f>
        <v>0</v>
      </c>
      <c r="AN98" s="212">
        <f>(AM98/AL98)*100</f>
        <v>0</v>
      </c>
      <c r="AO98" s="235">
        <f>SUM(AO99:AO104)</f>
        <v>0</v>
      </c>
      <c r="AP98" s="212">
        <f>SUM(AP99:AP104)</f>
        <v>0</v>
      </c>
      <c r="AQ98" s="212" t="e">
        <f>(AP98/AO98)*100</f>
        <v>#DIV/0!</v>
      </c>
      <c r="AR98" s="218"/>
    </row>
    <row r="99" spans="1:46" s="91" customFormat="1" ht="30">
      <c r="A99" s="283"/>
      <c r="B99" s="297"/>
      <c r="C99" s="282"/>
      <c r="D99" s="106" t="s">
        <v>17</v>
      </c>
      <c r="E99" s="176">
        <f>H99+K99+N99+Q99+T99+W99+Z99+AC99+AF99+AI99+AL99+AO99</f>
        <v>0</v>
      </c>
      <c r="F99" s="47">
        <f>I99+L99+O99+R99+U99+X99+AA99+AD99+AG99+AJ99+AM99+AP99</f>
        <v>0</v>
      </c>
      <c r="G99" s="48" t="e">
        <f t="shared" ref="G99:G104" si="416">(F99/E99)*100</f>
        <v>#DIV/0!</v>
      </c>
      <c r="H99" s="235"/>
      <c r="I99" s="47"/>
      <c r="J99" s="48" t="e">
        <f t="shared" ref="J99:J104" si="417">(I99/H99)*100</f>
        <v>#DIV/0!</v>
      </c>
      <c r="K99" s="235"/>
      <c r="L99" s="47"/>
      <c r="M99" s="48" t="e">
        <f t="shared" ref="M99:M104" si="418">(L99/K99)*100</f>
        <v>#DIV/0!</v>
      </c>
      <c r="N99" s="235"/>
      <c r="O99" s="48"/>
      <c r="P99" s="48" t="e">
        <f t="shared" ref="P99:P104" si="419">(O99/N99)*100</f>
        <v>#DIV/0!</v>
      </c>
      <c r="Q99" s="235"/>
      <c r="R99" s="47"/>
      <c r="S99" s="48" t="e">
        <f t="shared" ref="S99:S104" si="420">(R99/Q99)*100</f>
        <v>#DIV/0!</v>
      </c>
      <c r="T99" s="235"/>
      <c r="U99" s="47"/>
      <c r="V99" s="48" t="e">
        <f t="shared" ref="V99:V104" si="421">(U99/T99)*100</f>
        <v>#DIV/0!</v>
      </c>
      <c r="W99" s="235"/>
      <c r="X99" s="47"/>
      <c r="Y99" s="48" t="e">
        <f t="shared" ref="Y99:Y104" si="422">(X99/W99)*100</f>
        <v>#DIV/0!</v>
      </c>
      <c r="Z99" s="235"/>
      <c r="AA99" s="47"/>
      <c r="AB99" s="48" t="e">
        <f t="shared" ref="AB99:AB104" si="423">(AA99/Z99)*100</f>
        <v>#DIV/0!</v>
      </c>
      <c r="AC99" s="235"/>
      <c r="AD99" s="47"/>
      <c r="AE99" s="48" t="e">
        <f t="shared" ref="AE99:AE104" si="424">(AD99/AC99)*100</f>
        <v>#DIV/0!</v>
      </c>
      <c r="AF99" s="235"/>
      <c r="AG99" s="47"/>
      <c r="AH99" s="48" t="e">
        <f t="shared" ref="AH99:AH104" si="425">(AG99/AF99)*100</f>
        <v>#DIV/0!</v>
      </c>
      <c r="AI99" s="235"/>
      <c r="AJ99" s="47"/>
      <c r="AK99" s="48" t="e">
        <f t="shared" ref="AK99:AK104" si="426">(AJ99/AI99)*100</f>
        <v>#DIV/0!</v>
      </c>
      <c r="AL99" s="235"/>
      <c r="AM99" s="47"/>
      <c r="AN99" s="48" t="e">
        <f t="shared" ref="AN99:AN104" si="427">(AM99/AL99)*100</f>
        <v>#DIV/0!</v>
      </c>
      <c r="AO99" s="235"/>
      <c r="AP99" s="47"/>
      <c r="AQ99" s="48" t="e">
        <f t="shared" ref="AQ99:AQ104" si="428">(AP99/AO99)*100</f>
        <v>#DIV/0!</v>
      </c>
      <c r="AR99" s="92"/>
      <c r="AS99" s="90"/>
      <c r="AT99" s="90"/>
    </row>
    <row r="100" spans="1:46" s="91" customFormat="1" ht="46.5" customHeight="1">
      <c r="A100" s="283"/>
      <c r="B100" s="297"/>
      <c r="C100" s="282"/>
      <c r="D100" s="106" t="s">
        <v>18</v>
      </c>
      <c r="E100" s="176">
        <f t="shared" ref="E100:E104" si="429">H100+K100+N100+Q100+T100+W100+Z100+AC100+AF100+AI100+AL100+AO100</f>
        <v>0</v>
      </c>
      <c r="F100" s="47">
        <f t="shared" ref="F100:F104" si="430">I100+L100+O100+R100+U100+X100+AA100+AD100+AG100+AJ100+AM100+AP100</f>
        <v>0</v>
      </c>
      <c r="G100" s="48" t="e">
        <f t="shared" si="416"/>
        <v>#DIV/0!</v>
      </c>
      <c r="H100" s="235"/>
      <c r="I100" s="47"/>
      <c r="J100" s="48" t="e">
        <f t="shared" si="417"/>
        <v>#DIV/0!</v>
      </c>
      <c r="K100" s="235"/>
      <c r="L100" s="47"/>
      <c r="M100" s="48" t="e">
        <f t="shared" si="418"/>
        <v>#DIV/0!</v>
      </c>
      <c r="N100" s="235"/>
      <c r="O100" s="48"/>
      <c r="P100" s="48" t="e">
        <f t="shared" si="419"/>
        <v>#DIV/0!</v>
      </c>
      <c r="Q100" s="235"/>
      <c r="R100" s="47"/>
      <c r="S100" s="48" t="e">
        <f t="shared" si="420"/>
        <v>#DIV/0!</v>
      </c>
      <c r="T100" s="235"/>
      <c r="U100" s="47"/>
      <c r="V100" s="48" t="e">
        <f t="shared" si="421"/>
        <v>#DIV/0!</v>
      </c>
      <c r="W100" s="235"/>
      <c r="X100" s="47"/>
      <c r="Y100" s="48" t="e">
        <f t="shared" si="422"/>
        <v>#DIV/0!</v>
      </c>
      <c r="Z100" s="235"/>
      <c r="AA100" s="47"/>
      <c r="AB100" s="48" t="e">
        <f t="shared" si="423"/>
        <v>#DIV/0!</v>
      </c>
      <c r="AC100" s="235"/>
      <c r="AD100" s="47"/>
      <c r="AE100" s="48" t="e">
        <f t="shared" si="424"/>
        <v>#DIV/0!</v>
      </c>
      <c r="AF100" s="235"/>
      <c r="AG100" s="47"/>
      <c r="AH100" s="48" t="e">
        <f t="shared" si="425"/>
        <v>#DIV/0!</v>
      </c>
      <c r="AI100" s="235"/>
      <c r="AJ100" s="47"/>
      <c r="AK100" s="48" t="e">
        <f t="shared" si="426"/>
        <v>#DIV/0!</v>
      </c>
      <c r="AL100" s="235"/>
      <c r="AM100" s="47"/>
      <c r="AN100" s="48" t="e">
        <f t="shared" si="427"/>
        <v>#DIV/0!</v>
      </c>
      <c r="AO100" s="235"/>
      <c r="AP100" s="47"/>
      <c r="AQ100" s="48" t="e">
        <f t="shared" si="428"/>
        <v>#DIV/0!</v>
      </c>
      <c r="AR100" s="92"/>
      <c r="AS100" s="90"/>
      <c r="AT100" s="90"/>
    </row>
    <row r="101" spans="1:46" s="91" customFormat="1" ht="30" customHeight="1">
      <c r="A101" s="283"/>
      <c r="B101" s="297"/>
      <c r="C101" s="282"/>
      <c r="D101" s="106" t="s">
        <v>26</v>
      </c>
      <c r="E101" s="176">
        <f t="shared" si="429"/>
        <v>290</v>
      </c>
      <c r="F101" s="47">
        <v>127.81</v>
      </c>
      <c r="G101" s="48">
        <f t="shared" si="416"/>
        <v>44.072413793103451</v>
      </c>
      <c r="H101" s="235"/>
      <c r="I101" s="47"/>
      <c r="J101" s="48" t="e">
        <f t="shared" si="417"/>
        <v>#DIV/0!</v>
      </c>
      <c r="K101" s="235"/>
      <c r="L101" s="47"/>
      <c r="M101" s="48" t="e">
        <f t="shared" si="418"/>
        <v>#DIV/0!</v>
      </c>
      <c r="N101" s="235"/>
      <c r="O101" s="48"/>
      <c r="P101" s="48" t="e">
        <f t="shared" si="419"/>
        <v>#DIV/0!</v>
      </c>
      <c r="Q101" s="235">
        <v>127.81</v>
      </c>
      <c r="R101" s="47">
        <v>127.81</v>
      </c>
      <c r="S101" s="48">
        <f t="shared" si="420"/>
        <v>100</v>
      </c>
      <c r="T101" s="235"/>
      <c r="U101" s="48"/>
      <c r="V101" s="48" t="e">
        <f t="shared" si="421"/>
        <v>#DIV/0!</v>
      </c>
      <c r="W101" s="235"/>
      <c r="X101" s="47"/>
      <c r="Y101" s="48" t="e">
        <f t="shared" si="422"/>
        <v>#DIV/0!</v>
      </c>
      <c r="Z101" s="235"/>
      <c r="AA101" s="47"/>
      <c r="AB101" s="48" t="e">
        <f t="shared" si="423"/>
        <v>#DIV/0!</v>
      </c>
      <c r="AC101" s="235"/>
      <c r="AD101" s="47"/>
      <c r="AE101" s="48" t="e">
        <f t="shared" si="424"/>
        <v>#DIV/0!</v>
      </c>
      <c r="AF101" s="235"/>
      <c r="AG101" s="47"/>
      <c r="AH101" s="48" t="e">
        <f t="shared" si="425"/>
        <v>#DIV/0!</v>
      </c>
      <c r="AI101" s="235"/>
      <c r="AJ101" s="47"/>
      <c r="AK101" s="48" t="e">
        <f t="shared" si="426"/>
        <v>#DIV/0!</v>
      </c>
      <c r="AL101" s="235">
        <f>190-21.81-6</f>
        <v>162.19</v>
      </c>
      <c r="AM101" s="47"/>
      <c r="AN101" s="48">
        <f t="shared" si="427"/>
        <v>0</v>
      </c>
      <c r="AO101" s="235"/>
      <c r="AP101" s="47"/>
      <c r="AQ101" s="48" t="e">
        <f t="shared" si="428"/>
        <v>#DIV/0!</v>
      </c>
      <c r="AR101" s="92"/>
      <c r="AS101" s="90"/>
      <c r="AT101" s="90"/>
    </row>
    <row r="102" spans="1:46" s="91" customFormat="1" ht="79.5" customHeight="1">
      <c r="A102" s="283"/>
      <c r="B102" s="297"/>
      <c r="C102" s="282"/>
      <c r="D102" s="106" t="s">
        <v>154</v>
      </c>
      <c r="E102" s="176">
        <f t="shared" si="429"/>
        <v>0</v>
      </c>
      <c r="F102" s="47">
        <f t="shared" si="430"/>
        <v>0</v>
      </c>
      <c r="G102" s="48" t="e">
        <f t="shared" si="416"/>
        <v>#DIV/0!</v>
      </c>
      <c r="H102" s="235"/>
      <c r="I102" s="47"/>
      <c r="J102" s="48" t="e">
        <f t="shared" si="417"/>
        <v>#DIV/0!</v>
      </c>
      <c r="K102" s="235"/>
      <c r="L102" s="47"/>
      <c r="M102" s="48" t="e">
        <f t="shared" si="418"/>
        <v>#DIV/0!</v>
      </c>
      <c r="N102" s="235"/>
      <c r="O102" s="48"/>
      <c r="P102" s="48" t="e">
        <f t="shared" si="419"/>
        <v>#DIV/0!</v>
      </c>
      <c r="Q102" s="235"/>
      <c r="R102" s="47"/>
      <c r="S102" s="48" t="e">
        <f t="shared" si="420"/>
        <v>#DIV/0!</v>
      </c>
      <c r="T102" s="235"/>
      <c r="U102" s="47"/>
      <c r="V102" s="48" t="e">
        <f t="shared" si="421"/>
        <v>#DIV/0!</v>
      </c>
      <c r="W102" s="235"/>
      <c r="X102" s="47"/>
      <c r="Y102" s="48" t="e">
        <f t="shared" si="422"/>
        <v>#DIV/0!</v>
      </c>
      <c r="Z102" s="235"/>
      <c r="AA102" s="47"/>
      <c r="AB102" s="48" t="e">
        <f t="shared" si="423"/>
        <v>#DIV/0!</v>
      </c>
      <c r="AC102" s="235"/>
      <c r="AD102" s="47"/>
      <c r="AE102" s="48" t="e">
        <f t="shared" si="424"/>
        <v>#DIV/0!</v>
      </c>
      <c r="AF102" s="235"/>
      <c r="AG102" s="47"/>
      <c r="AH102" s="48" t="e">
        <f t="shared" si="425"/>
        <v>#DIV/0!</v>
      </c>
      <c r="AI102" s="235"/>
      <c r="AJ102" s="47"/>
      <c r="AK102" s="48" t="e">
        <f t="shared" si="426"/>
        <v>#DIV/0!</v>
      </c>
      <c r="AL102" s="235"/>
      <c r="AM102" s="47"/>
      <c r="AN102" s="48" t="e">
        <f t="shared" si="427"/>
        <v>#DIV/0!</v>
      </c>
      <c r="AO102" s="235"/>
      <c r="AP102" s="47"/>
      <c r="AQ102" s="48" t="e">
        <f t="shared" si="428"/>
        <v>#DIV/0!</v>
      </c>
      <c r="AR102" s="92"/>
      <c r="AS102" s="90"/>
      <c r="AT102" s="90"/>
    </row>
    <row r="103" spans="1:46" s="91" customFormat="1" ht="33" customHeight="1">
      <c r="A103" s="283"/>
      <c r="B103" s="297"/>
      <c r="C103" s="282"/>
      <c r="D103" s="106" t="s">
        <v>37</v>
      </c>
      <c r="E103" s="176">
        <f t="shared" si="429"/>
        <v>0</v>
      </c>
      <c r="F103" s="47">
        <f t="shared" si="430"/>
        <v>0</v>
      </c>
      <c r="G103" s="48" t="e">
        <f t="shared" si="416"/>
        <v>#DIV/0!</v>
      </c>
      <c r="H103" s="235"/>
      <c r="I103" s="47"/>
      <c r="J103" s="48" t="e">
        <f t="shared" si="417"/>
        <v>#DIV/0!</v>
      </c>
      <c r="K103" s="235"/>
      <c r="L103" s="47"/>
      <c r="M103" s="48" t="e">
        <f t="shared" si="418"/>
        <v>#DIV/0!</v>
      </c>
      <c r="N103" s="235"/>
      <c r="O103" s="48"/>
      <c r="P103" s="48" t="e">
        <f t="shared" si="419"/>
        <v>#DIV/0!</v>
      </c>
      <c r="Q103" s="235"/>
      <c r="R103" s="47"/>
      <c r="S103" s="48" t="e">
        <f t="shared" si="420"/>
        <v>#DIV/0!</v>
      </c>
      <c r="T103" s="235"/>
      <c r="U103" s="47"/>
      <c r="V103" s="48" t="e">
        <f t="shared" si="421"/>
        <v>#DIV/0!</v>
      </c>
      <c r="W103" s="235"/>
      <c r="X103" s="47"/>
      <c r="Y103" s="48" t="e">
        <f t="shared" si="422"/>
        <v>#DIV/0!</v>
      </c>
      <c r="Z103" s="235"/>
      <c r="AA103" s="47"/>
      <c r="AB103" s="48" t="e">
        <f t="shared" si="423"/>
        <v>#DIV/0!</v>
      </c>
      <c r="AC103" s="235"/>
      <c r="AD103" s="47"/>
      <c r="AE103" s="48" t="e">
        <f t="shared" si="424"/>
        <v>#DIV/0!</v>
      </c>
      <c r="AF103" s="235"/>
      <c r="AG103" s="47"/>
      <c r="AH103" s="48" t="e">
        <f t="shared" si="425"/>
        <v>#DIV/0!</v>
      </c>
      <c r="AI103" s="235"/>
      <c r="AJ103" s="47"/>
      <c r="AK103" s="48" t="e">
        <f t="shared" si="426"/>
        <v>#DIV/0!</v>
      </c>
      <c r="AL103" s="235"/>
      <c r="AM103" s="47"/>
      <c r="AN103" s="48" t="e">
        <f t="shared" si="427"/>
        <v>#DIV/0!</v>
      </c>
      <c r="AO103" s="235"/>
      <c r="AP103" s="47"/>
      <c r="AQ103" s="48" t="e">
        <f t="shared" si="428"/>
        <v>#DIV/0!</v>
      </c>
      <c r="AR103" s="92"/>
      <c r="AS103" s="90"/>
      <c r="AT103" s="90"/>
    </row>
    <row r="104" spans="1:46" s="91" customFormat="1" ht="45">
      <c r="A104" s="283"/>
      <c r="B104" s="297"/>
      <c r="C104" s="282"/>
      <c r="D104" s="106" t="s">
        <v>32</v>
      </c>
      <c r="E104" s="176">
        <f t="shared" si="429"/>
        <v>0</v>
      </c>
      <c r="F104" s="47">
        <f t="shared" si="430"/>
        <v>0</v>
      </c>
      <c r="G104" s="48" t="e">
        <f t="shared" si="416"/>
        <v>#DIV/0!</v>
      </c>
      <c r="H104" s="235"/>
      <c r="I104" s="47"/>
      <c r="J104" s="48" t="e">
        <f t="shared" si="417"/>
        <v>#DIV/0!</v>
      </c>
      <c r="K104" s="235"/>
      <c r="L104" s="47"/>
      <c r="M104" s="48" t="e">
        <f t="shared" si="418"/>
        <v>#DIV/0!</v>
      </c>
      <c r="N104" s="235"/>
      <c r="O104" s="48"/>
      <c r="P104" s="48" t="e">
        <f t="shared" si="419"/>
        <v>#DIV/0!</v>
      </c>
      <c r="Q104" s="235"/>
      <c r="R104" s="47"/>
      <c r="S104" s="48" t="e">
        <f t="shared" si="420"/>
        <v>#DIV/0!</v>
      </c>
      <c r="T104" s="235"/>
      <c r="U104" s="47"/>
      <c r="V104" s="48" t="e">
        <f t="shared" si="421"/>
        <v>#DIV/0!</v>
      </c>
      <c r="W104" s="235"/>
      <c r="X104" s="47"/>
      <c r="Y104" s="48" t="e">
        <f t="shared" si="422"/>
        <v>#DIV/0!</v>
      </c>
      <c r="Z104" s="235"/>
      <c r="AA104" s="47"/>
      <c r="AB104" s="48" t="e">
        <f t="shared" si="423"/>
        <v>#DIV/0!</v>
      </c>
      <c r="AC104" s="235"/>
      <c r="AD104" s="47"/>
      <c r="AE104" s="48" t="e">
        <f t="shared" si="424"/>
        <v>#DIV/0!</v>
      </c>
      <c r="AF104" s="235"/>
      <c r="AG104" s="47"/>
      <c r="AH104" s="48" t="e">
        <f t="shared" si="425"/>
        <v>#DIV/0!</v>
      </c>
      <c r="AI104" s="235"/>
      <c r="AJ104" s="47"/>
      <c r="AK104" s="48" t="e">
        <f t="shared" si="426"/>
        <v>#DIV/0!</v>
      </c>
      <c r="AL104" s="235"/>
      <c r="AM104" s="47"/>
      <c r="AN104" s="48" t="e">
        <f t="shared" si="427"/>
        <v>#DIV/0!</v>
      </c>
      <c r="AO104" s="235"/>
      <c r="AP104" s="47"/>
      <c r="AQ104" s="48" t="e">
        <f t="shared" si="428"/>
        <v>#DIV/0!</v>
      </c>
      <c r="AR104" s="92"/>
      <c r="AS104" s="90"/>
      <c r="AT104" s="90"/>
    </row>
    <row r="105" spans="1:46" s="214" customFormat="1" ht="32.25" customHeight="1">
      <c r="A105" s="283" t="s">
        <v>51</v>
      </c>
      <c r="B105" s="297" t="s">
        <v>125</v>
      </c>
      <c r="C105" s="282" t="s">
        <v>107</v>
      </c>
      <c r="D105" s="217" t="s">
        <v>34</v>
      </c>
      <c r="E105" s="211">
        <f>SUM(E106:E111)</f>
        <v>318</v>
      </c>
      <c r="F105" s="212">
        <f>SUM(F106:F111)</f>
        <v>114</v>
      </c>
      <c r="G105" s="212">
        <f>(F105/E105)*100</f>
        <v>35.849056603773583</v>
      </c>
      <c r="H105" s="235">
        <f>SUM(H106:H111)</f>
        <v>0</v>
      </c>
      <c r="I105" s="212">
        <f>SUM(I106:I111)</f>
        <v>0</v>
      </c>
      <c r="J105" s="212" t="e">
        <f>(I105/H105)*100</f>
        <v>#DIV/0!</v>
      </c>
      <c r="K105" s="235">
        <f>SUM(K106:K111)</f>
        <v>0</v>
      </c>
      <c r="L105" s="212">
        <f>SUM(L106:L111)</f>
        <v>0</v>
      </c>
      <c r="M105" s="212" t="e">
        <f>(L105/K105)*100</f>
        <v>#DIV/0!</v>
      </c>
      <c r="N105" s="235">
        <f>SUM(N106:N111)</f>
        <v>50</v>
      </c>
      <c r="O105" s="212">
        <f>SUM(O106:O111)</f>
        <v>50</v>
      </c>
      <c r="P105" s="212">
        <f>(O105/N105)*100</f>
        <v>100</v>
      </c>
      <c r="Q105" s="235">
        <f>SUM(Q106:Q111)</f>
        <v>64</v>
      </c>
      <c r="R105" s="212">
        <f>SUM(R106:R111)</f>
        <v>64</v>
      </c>
      <c r="S105" s="212">
        <f>(R105/Q105)*100</f>
        <v>100</v>
      </c>
      <c r="T105" s="235">
        <f>SUM(T106:T111)</f>
        <v>0</v>
      </c>
      <c r="U105" s="212">
        <f>SUM(U106:U111)</f>
        <v>0</v>
      </c>
      <c r="V105" s="212" t="e">
        <f>(U105/T105)*100</f>
        <v>#DIV/0!</v>
      </c>
      <c r="W105" s="235">
        <f>SUM(W106:W111)</f>
        <v>0</v>
      </c>
      <c r="X105" s="212">
        <f>SUM(X106:X111)</f>
        <v>0</v>
      </c>
      <c r="Y105" s="212" t="e">
        <f>(X105/W105)*100</f>
        <v>#DIV/0!</v>
      </c>
      <c r="Z105" s="235">
        <f>SUM(Z106:Z111)</f>
        <v>106</v>
      </c>
      <c r="AA105" s="212">
        <f>SUM(AA106:AA111)</f>
        <v>0</v>
      </c>
      <c r="AB105" s="212">
        <f>(AA105/Z105)*100</f>
        <v>0</v>
      </c>
      <c r="AC105" s="235">
        <f>SUM(AC106:AC111)</f>
        <v>0</v>
      </c>
      <c r="AD105" s="212">
        <f>SUM(AD106:AD111)</f>
        <v>0</v>
      </c>
      <c r="AE105" s="212" t="e">
        <f>(AD105/AC105)*100</f>
        <v>#DIV/0!</v>
      </c>
      <c r="AF105" s="235">
        <f>SUM(AF106:AF111)</f>
        <v>0</v>
      </c>
      <c r="AG105" s="212">
        <f>SUM(AG106:AG111)</f>
        <v>0</v>
      </c>
      <c r="AH105" s="212" t="e">
        <f>(AG105/AF105)*100</f>
        <v>#DIV/0!</v>
      </c>
      <c r="AI105" s="235">
        <f>SUM(AI106:AI111)</f>
        <v>0</v>
      </c>
      <c r="AJ105" s="212">
        <f>SUM(AJ106:AJ111)</f>
        <v>0</v>
      </c>
      <c r="AK105" s="212" t="e">
        <f>(AJ105/AI105)*100</f>
        <v>#DIV/0!</v>
      </c>
      <c r="AL105" s="235">
        <f>SUM(AL106:AL111)</f>
        <v>0</v>
      </c>
      <c r="AM105" s="212">
        <f>SUM(AM106:AM111)</f>
        <v>0</v>
      </c>
      <c r="AN105" s="212" t="e">
        <f>(AM105/AL105)*100</f>
        <v>#DIV/0!</v>
      </c>
      <c r="AO105" s="235">
        <f>SUM(AO106:AO111)</f>
        <v>98</v>
      </c>
      <c r="AP105" s="212">
        <f>SUM(AP106:AP111)</f>
        <v>0</v>
      </c>
      <c r="AQ105" s="212">
        <f>(AP105/AO105)*100</f>
        <v>0</v>
      </c>
      <c r="AR105" s="218"/>
    </row>
    <row r="106" spans="1:46" s="91" customFormat="1" ht="30">
      <c r="A106" s="283"/>
      <c r="B106" s="297"/>
      <c r="C106" s="282"/>
      <c r="D106" s="88" t="s">
        <v>17</v>
      </c>
      <c r="E106" s="176">
        <f>H106+K106+N106+Q106+T106+W106+Z106+AC106+AF106+AI106+AL106+AO106</f>
        <v>0</v>
      </c>
      <c r="F106" s="47">
        <f>I106+L106+O106+R106+U106+X106+AA106+AD106+AG106+AJ106+AM106+AP106</f>
        <v>0</v>
      </c>
      <c r="G106" s="48" t="e">
        <f t="shared" ref="G106:G111" si="431">(F106/E106)*100</f>
        <v>#DIV/0!</v>
      </c>
      <c r="H106" s="235"/>
      <c r="I106" s="47"/>
      <c r="J106" s="48" t="e">
        <f t="shared" ref="J106:J111" si="432">(I106/H106)*100</f>
        <v>#DIV/0!</v>
      </c>
      <c r="K106" s="235"/>
      <c r="L106" s="47"/>
      <c r="M106" s="48" t="e">
        <f t="shared" ref="M106:M111" si="433">(L106/K106)*100</f>
        <v>#DIV/0!</v>
      </c>
      <c r="N106" s="235"/>
      <c r="O106" s="48"/>
      <c r="P106" s="48" t="e">
        <f t="shared" ref="P106:P111" si="434">(O106/N106)*100</f>
        <v>#DIV/0!</v>
      </c>
      <c r="Q106" s="235"/>
      <c r="R106" s="47"/>
      <c r="S106" s="48" t="e">
        <f t="shared" ref="S106:S111" si="435">(R106/Q106)*100</f>
        <v>#DIV/0!</v>
      </c>
      <c r="T106" s="235"/>
      <c r="U106" s="47"/>
      <c r="V106" s="48" t="e">
        <f t="shared" ref="V106:V111" si="436">(U106/T106)*100</f>
        <v>#DIV/0!</v>
      </c>
      <c r="W106" s="235"/>
      <c r="X106" s="47"/>
      <c r="Y106" s="48" t="e">
        <f t="shared" ref="Y106:Y111" si="437">(X106/W106)*100</f>
        <v>#DIV/0!</v>
      </c>
      <c r="Z106" s="235"/>
      <c r="AA106" s="47"/>
      <c r="AB106" s="48" t="e">
        <f t="shared" ref="AB106:AB111" si="438">(AA106/Z106)*100</f>
        <v>#DIV/0!</v>
      </c>
      <c r="AC106" s="235"/>
      <c r="AD106" s="47"/>
      <c r="AE106" s="48" t="e">
        <f t="shared" ref="AE106:AE111" si="439">(AD106/AC106)*100</f>
        <v>#DIV/0!</v>
      </c>
      <c r="AF106" s="235"/>
      <c r="AG106" s="47"/>
      <c r="AH106" s="48" t="e">
        <f t="shared" ref="AH106:AH111" si="440">(AG106/AF106)*100</f>
        <v>#DIV/0!</v>
      </c>
      <c r="AI106" s="235"/>
      <c r="AJ106" s="47"/>
      <c r="AK106" s="48" t="e">
        <f t="shared" ref="AK106:AK111" si="441">(AJ106/AI106)*100</f>
        <v>#DIV/0!</v>
      </c>
      <c r="AL106" s="235"/>
      <c r="AM106" s="47"/>
      <c r="AN106" s="48" t="e">
        <f t="shared" ref="AN106:AN111" si="442">(AM106/AL106)*100</f>
        <v>#DIV/0!</v>
      </c>
      <c r="AO106" s="235"/>
      <c r="AP106" s="47"/>
      <c r="AQ106" s="48" t="e">
        <f t="shared" ref="AQ106:AQ111" si="443">(AP106/AO106)*100</f>
        <v>#DIV/0!</v>
      </c>
      <c r="AR106" s="92"/>
      <c r="AS106" s="90"/>
      <c r="AT106" s="90"/>
    </row>
    <row r="107" spans="1:46" s="91" customFormat="1" ht="54" customHeight="1">
      <c r="A107" s="283"/>
      <c r="B107" s="297"/>
      <c r="C107" s="282"/>
      <c r="D107" s="88" t="s">
        <v>18</v>
      </c>
      <c r="E107" s="176">
        <f t="shared" ref="E107:E111" si="444">H107+K107+N107+Q107+T107+W107+Z107+AC107+AF107+AI107+AL107+AO107</f>
        <v>0</v>
      </c>
      <c r="F107" s="47">
        <f t="shared" ref="F107:F111" si="445">I107+L107+O107+R107+U107+X107+AA107+AD107+AG107+AJ107+AM107+AP107</f>
        <v>0</v>
      </c>
      <c r="G107" s="48" t="e">
        <f t="shared" si="431"/>
        <v>#DIV/0!</v>
      </c>
      <c r="H107" s="235"/>
      <c r="I107" s="47"/>
      <c r="J107" s="48" t="e">
        <f t="shared" si="432"/>
        <v>#DIV/0!</v>
      </c>
      <c r="K107" s="235"/>
      <c r="L107" s="47"/>
      <c r="M107" s="48" t="e">
        <f t="shared" si="433"/>
        <v>#DIV/0!</v>
      </c>
      <c r="N107" s="235"/>
      <c r="O107" s="48"/>
      <c r="P107" s="48" t="e">
        <f t="shared" si="434"/>
        <v>#DIV/0!</v>
      </c>
      <c r="Q107" s="235"/>
      <c r="R107" s="47"/>
      <c r="S107" s="48" t="e">
        <f t="shared" si="435"/>
        <v>#DIV/0!</v>
      </c>
      <c r="T107" s="235"/>
      <c r="U107" s="47"/>
      <c r="V107" s="48" t="e">
        <f t="shared" si="436"/>
        <v>#DIV/0!</v>
      </c>
      <c r="W107" s="235"/>
      <c r="X107" s="47"/>
      <c r="Y107" s="48" t="e">
        <f t="shared" si="437"/>
        <v>#DIV/0!</v>
      </c>
      <c r="Z107" s="235"/>
      <c r="AA107" s="47"/>
      <c r="AB107" s="48" t="e">
        <f t="shared" si="438"/>
        <v>#DIV/0!</v>
      </c>
      <c r="AC107" s="235"/>
      <c r="AD107" s="47"/>
      <c r="AE107" s="48" t="e">
        <f t="shared" si="439"/>
        <v>#DIV/0!</v>
      </c>
      <c r="AF107" s="235"/>
      <c r="AG107" s="47"/>
      <c r="AH107" s="48" t="e">
        <f t="shared" si="440"/>
        <v>#DIV/0!</v>
      </c>
      <c r="AI107" s="235"/>
      <c r="AJ107" s="47"/>
      <c r="AK107" s="48" t="e">
        <f t="shared" si="441"/>
        <v>#DIV/0!</v>
      </c>
      <c r="AL107" s="235"/>
      <c r="AM107" s="47"/>
      <c r="AN107" s="48" t="e">
        <f t="shared" si="442"/>
        <v>#DIV/0!</v>
      </c>
      <c r="AO107" s="235"/>
      <c r="AP107" s="47"/>
      <c r="AQ107" s="48" t="e">
        <f t="shared" si="443"/>
        <v>#DIV/0!</v>
      </c>
      <c r="AR107" s="92"/>
      <c r="AS107" s="90"/>
      <c r="AT107" s="90"/>
    </row>
    <row r="108" spans="1:46" s="91" customFormat="1" ht="37.5" customHeight="1">
      <c r="A108" s="283"/>
      <c r="B108" s="297"/>
      <c r="C108" s="282"/>
      <c r="D108" s="88" t="s">
        <v>26</v>
      </c>
      <c r="E108" s="176">
        <f t="shared" si="444"/>
        <v>318</v>
      </c>
      <c r="F108" s="47">
        <f t="shared" si="445"/>
        <v>114</v>
      </c>
      <c r="G108" s="48">
        <f t="shared" si="431"/>
        <v>35.849056603773583</v>
      </c>
      <c r="H108" s="235"/>
      <c r="I108" s="47"/>
      <c r="J108" s="48" t="e">
        <f t="shared" si="432"/>
        <v>#DIV/0!</v>
      </c>
      <c r="K108" s="235"/>
      <c r="L108" s="47"/>
      <c r="M108" s="48" t="e">
        <f t="shared" si="433"/>
        <v>#DIV/0!</v>
      </c>
      <c r="N108" s="235">
        <v>50</v>
      </c>
      <c r="O108" s="48">
        <v>50</v>
      </c>
      <c r="P108" s="48">
        <f t="shared" si="434"/>
        <v>100</v>
      </c>
      <c r="Q108" s="235">
        <v>64</v>
      </c>
      <c r="R108" s="47">
        <v>64</v>
      </c>
      <c r="S108" s="48">
        <f t="shared" si="435"/>
        <v>100</v>
      </c>
      <c r="T108" s="235"/>
      <c r="U108" s="48"/>
      <c r="V108" s="48" t="e">
        <f t="shared" si="436"/>
        <v>#DIV/0!</v>
      </c>
      <c r="W108" s="235"/>
      <c r="X108" s="47"/>
      <c r="Y108" s="48" t="e">
        <f t="shared" si="437"/>
        <v>#DIV/0!</v>
      </c>
      <c r="Z108" s="235">
        <v>106</v>
      </c>
      <c r="AA108" s="47"/>
      <c r="AB108" s="48">
        <f t="shared" si="438"/>
        <v>0</v>
      </c>
      <c r="AC108" s="235"/>
      <c r="AD108" s="47"/>
      <c r="AE108" s="48" t="e">
        <f t="shared" si="439"/>
        <v>#DIV/0!</v>
      </c>
      <c r="AF108" s="235"/>
      <c r="AG108" s="47"/>
      <c r="AH108" s="48" t="e">
        <f t="shared" si="440"/>
        <v>#DIV/0!</v>
      </c>
      <c r="AI108" s="235"/>
      <c r="AJ108" s="47"/>
      <c r="AK108" s="48" t="e">
        <f t="shared" si="441"/>
        <v>#DIV/0!</v>
      </c>
      <c r="AL108" s="235"/>
      <c r="AM108" s="47"/>
      <c r="AN108" s="48" t="e">
        <f t="shared" si="442"/>
        <v>#DIV/0!</v>
      </c>
      <c r="AO108" s="235">
        <v>98</v>
      </c>
      <c r="AP108" s="47"/>
      <c r="AQ108" s="48">
        <f t="shared" si="443"/>
        <v>0</v>
      </c>
      <c r="AR108" s="92"/>
      <c r="AS108" s="90"/>
      <c r="AT108" s="90"/>
    </row>
    <row r="109" spans="1:46" s="91" customFormat="1" ht="77.25" customHeight="1">
      <c r="A109" s="283"/>
      <c r="B109" s="297"/>
      <c r="C109" s="282"/>
      <c r="D109" s="88" t="s">
        <v>154</v>
      </c>
      <c r="E109" s="176">
        <f t="shared" si="444"/>
        <v>0</v>
      </c>
      <c r="F109" s="47">
        <f t="shared" si="445"/>
        <v>0</v>
      </c>
      <c r="G109" s="48" t="e">
        <f t="shared" si="431"/>
        <v>#DIV/0!</v>
      </c>
      <c r="H109" s="235"/>
      <c r="I109" s="47"/>
      <c r="J109" s="48" t="e">
        <f t="shared" si="432"/>
        <v>#DIV/0!</v>
      </c>
      <c r="K109" s="235"/>
      <c r="L109" s="47"/>
      <c r="M109" s="48" t="e">
        <f t="shared" si="433"/>
        <v>#DIV/0!</v>
      </c>
      <c r="N109" s="235"/>
      <c r="O109" s="48"/>
      <c r="P109" s="48" t="e">
        <f t="shared" si="434"/>
        <v>#DIV/0!</v>
      </c>
      <c r="Q109" s="235"/>
      <c r="R109" s="47"/>
      <c r="S109" s="48" t="e">
        <f t="shared" si="435"/>
        <v>#DIV/0!</v>
      </c>
      <c r="T109" s="235"/>
      <c r="U109" s="47"/>
      <c r="V109" s="48" t="e">
        <f t="shared" si="436"/>
        <v>#DIV/0!</v>
      </c>
      <c r="W109" s="235"/>
      <c r="X109" s="47"/>
      <c r="Y109" s="48" t="e">
        <f t="shared" si="437"/>
        <v>#DIV/0!</v>
      </c>
      <c r="Z109" s="235"/>
      <c r="AA109" s="47"/>
      <c r="AB109" s="48" t="e">
        <f t="shared" si="438"/>
        <v>#DIV/0!</v>
      </c>
      <c r="AC109" s="235"/>
      <c r="AD109" s="47"/>
      <c r="AE109" s="48" t="e">
        <f t="shared" si="439"/>
        <v>#DIV/0!</v>
      </c>
      <c r="AF109" s="235"/>
      <c r="AG109" s="47"/>
      <c r="AH109" s="48" t="e">
        <f t="shared" si="440"/>
        <v>#DIV/0!</v>
      </c>
      <c r="AI109" s="235"/>
      <c r="AJ109" s="47"/>
      <c r="AK109" s="48" t="e">
        <f t="shared" si="441"/>
        <v>#DIV/0!</v>
      </c>
      <c r="AL109" s="235"/>
      <c r="AM109" s="47"/>
      <c r="AN109" s="48" t="e">
        <f t="shared" si="442"/>
        <v>#DIV/0!</v>
      </c>
      <c r="AO109" s="235"/>
      <c r="AP109" s="47"/>
      <c r="AQ109" s="48" t="e">
        <f t="shared" si="443"/>
        <v>#DIV/0!</v>
      </c>
      <c r="AR109" s="92"/>
      <c r="AS109" s="90"/>
      <c r="AT109" s="90"/>
    </row>
    <row r="110" spans="1:46" s="91" customFormat="1" ht="33.75" customHeight="1">
      <c r="A110" s="283"/>
      <c r="B110" s="297"/>
      <c r="C110" s="282"/>
      <c r="D110" s="88" t="s">
        <v>37</v>
      </c>
      <c r="E110" s="176">
        <f t="shared" si="444"/>
        <v>0</v>
      </c>
      <c r="F110" s="47">
        <f t="shared" si="445"/>
        <v>0</v>
      </c>
      <c r="G110" s="48" t="e">
        <f t="shared" si="431"/>
        <v>#DIV/0!</v>
      </c>
      <c r="H110" s="235"/>
      <c r="I110" s="47"/>
      <c r="J110" s="48" t="e">
        <f t="shared" si="432"/>
        <v>#DIV/0!</v>
      </c>
      <c r="K110" s="235"/>
      <c r="L110" s="47"/>
      <c r="M110" s="48" t="e">
        <f t="shared" si="433"/>
        <v>#DIV/0!</v>
      </c>
      <c r="N110" s="235"/>
      <c r="O110" s="48"/>
      <c r="P110" s="48" t="e">
        <f t="shared" si="434"/>
        <v>#DIV/0!</v>
      </c>
      <c r="Q110" s="235"/>
      <c r="R110" s="47"/>
      <c r="S110" s="48" t="e">
        <f t="shared" si="435"/>
        <v>#DIV/0!</v>
      </c>
      <c r="T110" s="235"/>
      <c r="U110" s="47"/>
      <c r="V110" s="48" t="e">
        <f t="shared" si="436"/>
        <v>#DIV/0!</v>
      </c>
      <c r="W110" s="235"/>
      <c r="X110" s="47"/>
      <c r="Y110" s="48" t="e">
        <f t="shared" si="437"/>
        <v>#DIV/0!</v>
      </c>
      <c r="Z110" s="235"/>
      <c r="AA110" s="47"/>
      <c r="AB110" s="48" t="e">
        <f t="shared" si="438"/>
        <v>#DIV/0!</v>
      </c>
      <c r="AC110" s="235"/>
      <c r="AD110" s="47"/>
      <c r="AE110" s="48" t="e">
        <f t="shared" si="439"/>
        <v>#DIV/0!</v>
      </c>
      <c r="AF110" s="235"/>
      <c r="AG110" s="47"/>
      <c r="AH110" s="48" t="e">
        <f t="shared" si="440"/>
        <v>#DIV/0!</v>
      </c>
      <c r="AI110" s="235"/>
      <c r="AJ110" s="47"/>
      <c r="AK110" s="48" t="e">
        <f t="shared" si="441"/>
        <v>#DIV/0!</v>
      </c>
      <c r="AL110" s="235"/>
      <c r="AM110" s="47"/>
      <c r="AN110" s="48" t="e">
        <f t="shared" si="442"/>
        <v>#DIV/0!</v>
      </c>
      <c r="AO110" s="235"/>
      <c r="AP110" s="47"/>
      <c r="AQ110" s="48" t="e">
        <f t="shared" si="443"/>
        <v>#DIV/0!</v>
      </c>
      <c r="AR110" s="92"/>
      <c r="AS110" s="90"/>
      <c r="AT110" s="90"/>
    </row>
    <row r="111" spans="1:46" s="91" customFormat="1" ht="45">
      <c r="A111" s="283"/>
      <c r="B111" s="297"/>
      <c r="C111" s="282"/>
      <c r="D111" s="88" t="s">
        <v>32</v>
      </c>
      <c r="E111" s="176">
        <f t="shared" si="444"/>
        <v>0</v>
      </c>
      <c r="F111" s="47">
        <f t="shared" si="445"/>
        <v>0</v>
      </c>
      <c r="G111" s="48" t="e">
        <f t="shared" si="431"/>
        <v>#DIV/0!</v>
      </c>
      <c r="H111" s="235"/>
      <c r="I111" s="47"/>
      <c r="J111" s="48" t="e">
        <f t="shared" si="432"/>
        <v>#DIV/0!</v>
      </c>
      <c r="K111" s="235"/>
      <c r="L111" s="47"/>
      <c r="M111" s="48" t="e">
        <f t="shared" si="433"/>
        <v>#DIV/0!</v>
      </c>
      <c r="N111" s="235"/>
      <c r="O111" s="48"/>
      <c r="P111" s="48" t="e">
        <f t="shared" si="434"/>
        <v>#DIV/0!</v>
      </c>
      <c r="Q111" s="235"/>
      <c r="R111" s="47"/>
      <c r="S111" s="48" t="e">
        <f t="shared" si="435"/>
        <v>#DIV/0!</v>
      </c>
      <c r="T111" s="235"/>
      <c r="U111" s="47"/>
      <c r="V111" s="48" t="e">
        <f t="shared" si="436"/>
        <v>#DIV/0!</v>
      </c>
      <c r="W111" s="235"/>
      <c r="X111" s="47"/>
      <c r="Y111" s="48" t="e">
        <f t="shared" si="437"/>
        <v>#DIV/0!</v>
      </c>
      <c r="Z111" s="235"/>
      <c r="AA111" s="47"/>
      <c r="AB111" s="48" t="e">
        <f t="shared" si="438"/>
        <v>#DIV/0!</v>
      </c>
      <c r="AC111" s="235"/>
      <c r="AD111" s="47"/>
      <c r="AE111" s="48" t="e">
        <f t="shared" si="439"/>
        <v>#DIV/0!</v>
      </c>
      <c r="AF111" s="235"/>
      <c r="AG111" s="47"/>
      <c r="AH111" s="48" t="e">
        <f t="shared" si="440"/>
        <v>#DIV/0!</v>
      </c>
      <c r="AI111" s="235"/>
      <c r="AJ111" s="47"/>
      <c r="AK111" s="48" t="e">
        <f t="shared" si="441"/>
        <v>#DIV/0!</v>
      </c>
      <c r="AL111" s="235"/>
      <c r="AM111" s="47"/>
      <c r="AN111" s="48" t="e">
        <f t="shared" si="442"/>
        <v>#DIV/0!</v>
      </c>
      <c r="AO111" s="235"/>
      <c r="AP111" s="47"/>
      <c r="AQ111" s="48" t="e">
        <f t="shared" si="443"/>
        <v>#DIV/0!</v>
      </c>
      <c r="AR111" s="92"/>
      <c r="AS111" s="90"/>
      <c r="AT111" s="90"/>
    </row>
    <row r="112" spans="1:46" s="214" customFormat="1" ht="33.75" customHeight="1">
      <c r="A112" s="419" t="s">
        <v>52</v>
      </c>
      <c r="B112" s="301" t="s">
        <v>54</v>
      </c>
      <c r="C112" s="282" t="s">
        <v>105</v>
      </c>
      <c r="D112" s="217" t="s">
        <v>34</v>
      </c>
      <c r="E112" s="211">
        <f>SUM(E113:E118)</f>
        <v>5</v>
      </c>
      <c r="F112" s="212">
        <f>SUM(F113:F118)</f>
        <v>0</v>
      </c>
      <c r="G112" s="212">
        <f>(F112/E112)*100</f>
        <v>0</v>
      </c>
      <c r="H112" s="235">
        <f>SUM(H113:H118)</f>
        <v>0</v>
      </c>
      <c r="I112" s="212">
        <f>SUM(I113:I118)</f>
        <v>0</v>
      </c>
      <c r="J112" s="212" t="e">
        <f>(I112/H112)*100</f>
        <v>#DIV/0!</v>
      </c>
      <c r="K112" s="235">
        <f>SUM(K113:K118)</f>
        <v>0</v>
      </c>
      <c r="L112" s="212">
        <f>SUM(L113:L118)</f>
        <v>0</v>
      </c>
      <c r="M112" s="212" t="e">
        <f>(L112/K112)*100</f>
        <v>#DIV/0!</v>
      </c>
      <c r="N112" s="235">
        <f>SUM(N113:N118)</f>
        <v>0</v>
      </c>
      <c r="O112" s="212">
        <f>SUM(O113:O118)</f>
        <v>0</v>
      </c>
      <c r="P112" s="212" t="e">
        <f>(O112/N112)*100</f>
        <v>#DIV/0!</v>
      </c>
      <c r="Q112" s="235">
        <f>SUM(Q113:Q118)</f>
        <v>0</v>
      </c>
      <c r="R112" s="212">
        <f>SUM(R113:R118)</f>
        <v>0</v>
      </c>
      <c r="S112" s="212" t="e">
        <f>(R112/Q112)*100</f>
        <v>#DIV/0!</v>
      </c>
      <c r="T112" s="235">
        <f>SUM(T113:T118)</f>
        <v>0</v>
      </c>
      <c r="U112" s="212">
        <f>SUM(U113:U118)</f>
        <v>0</v>
      </c>
      <c r="V112" s="212" t="e">
        <f>(U112/T112)*100</f>
        <v>#DIV/0!</v>
      </c>
      <c r="W112" s="235">
        <f>SUM(W113:W118)</f>
        <v>0</v>
      </c>
      <c r="X112" s="212">
        <f>SUM(X113:X118)</f>
        <v>0</v>
      </c>
      <c r="Y112" s="212" t="e">
        <f>(X112/W112)*100</f>
        <v>#DIV/0!</v>
      </c>
      <c r="Z112" s="235">
        <f>SUM(Z113:Z118)</f>
        <v>0</v>
      </c>
      <c r="AA112" s="212">
        <f>SUM(AA113:AA118)</f>
        <v>0</v>
      </c>
      <c r="AB112" s="212" t="e">
        <f>(AA112/Z112)*100</f>
        <v>#DIV/0!</v>
      </c>
      <c r="AC112" s="235">
        <f>SUM(AC113:AC118)</f>
        <v>0</v>
      </c>
      <c r="AD112" s="212">
        <f>SUM(AD113:AD118)</f>
        <v>0</v>
      </c>
      <c r="AE112" s="212" t="e">
        <f>(AD112/AC112)*100</f>
        <v>#DIV/0!</v>
      </c>
      <c r="AF112" s="235">
        <f>SUM(AF113:AF118)</f>
        <v>0</v>
      </c>
      <c r="AG112" s="212">
        <f>SUM(AG113:AG118)</f>
        <v>0</v>
      </c>
      <c r="AH112" s="212" t="e">
        <f>(AG112/AF112)*100</f>
        <v>#DIV/0!</v>
      </c>
      <c r="AI112" s="235">
        <f>SUM(AI113:AI118)</f>
        <v>0</v>
      </c>
      <c r="AJ112" s="212">
        <f>SUM(AJ113:AJ118)</f>
        <v>0</v>
      </c>
      <c r="AK112" s="212" t="e">
        <f>(AJ112/AI112)*100</f>
        <v>#DIV/0!</v>
      </c>
      <c r="AL112" s="235">
        <f>SUM(AL113:AL118)</f>
        <v>0</v>
      </c>
      <c r="AM112" s="212">
        <f>SUM(AM113:AM118)</f>
        <v>0</v>
      </c>
      <c r="AN112" s="212" t="e">
        <f>(AM112/AL112)*100</f>
        <v>#DIV/0!</v>
      </c>
      <c r="AO112" s="235">
        <f>SUM(AO113:AO118)</f>
        <v>5</v>
      </c>
      <c r="AP112" s="212">
        <f>SUM(AP113:AP118)</f>
        <v>0</v>
      </c>
      <c r="AQ112" s="212">
        <f>(AP112/AO112)*100</f>
        <v>0</v>
      </c>
      <c r="AR112" s="218"/>
    </row>
    <row r="113" spans="1:46" s="91" customFormat="1" ht="30">
      <c r="A113" s="283"/>
      <c r="B113" s="301"/>
      <c r="C113" s="282"/>
      <c r="D113" s="88" t="s">
        <v>17</v>
      </c>
      <c r="E113" s="176">
        <f>H113+K113+N113+Q113+T113+W113+Z113+AC113+AF113+AI113+AL113+AO113</f>
        <v>0</v>
      </c>
      <c r="F113" s="47">
        <f>I113+L113+O113+R113+U113+X113+AA113+AD113+AG113+AJ113+AM113+AP113</f>
        <v>0</v>
      </c>
      <c r="G113" s="48" t="e">
        <f t="shared" ref="G113:G118" si="446">(F113/E113)*100</f>
        <v>#DIV/0!</v>
      </c>
      <c r="H113" s="235"/>
      <c r="I113" s="47"/>
      <c r="J113" s="48" t="e">
        <f t="shared" ref="J113:J118" si="447">(I113/H113)*100</f>
        <v>#DIV/0!</v>
      </c>
      <c r="K113" s="235"/>
      <c r="L113" s="47"/>
      <c r="M113" s="48" t="e">
        <f t="shared" ref="M113:M118" si="448">(L113/K113)*100</f>
        <v>#DIV/0!</v>
      </c>
      <c r="N113" s="235"/>
      <c r="O113" s="48"/>
      <c r="P113" s="48" t="e">
        <f t="shared" ref="P113:P118" si="449">(O113/N113)*100</f>
        <v>#DIV/0!</v>
      </c>
      <c r="Q113" s="235"/>
      <c r="R113" s="47"/>
      <c r="S113" s="48" t="e">
        <f t="shared" ref="S113:S118" si="450">(R113/Q113)*100</f>
        <v>#DIV/0!</v>
      </c>
      <c r="T113" s="235"/>
      <c r="U113" s="47"/>
      <c r="V113" s="48" t="e">
        <f t="shared" ref="V113:V118" si="451">(U113/T113)*100</f>
        <v>#DIV/0!</v>
      </c>
      <c r="W113" s="235"/>
      <c r="X113" s="47"/>
      <c r="Y113" s="48" t="e">
        <f t="shared" ref="Y113:Y118" si="452">(X113/W113)*100</f>
        <v>#DIV/0!</v>
      </c>
      <c r="Z113" s="235"/>
      <c r="AA113" s="47"/>
      <c r="AB113" s="48" t="e">
        <f t="shared" ref="AB113:AB118" si="453">(AA113/Z113)*100</f>
        <v>#DIV/0!</v>
      </c>
      <c r="AC113" s="235"/>
      <c r="AD113" s="47"/>
      <c r="AE113" s="48" t="e">
        <f t="shared" ref="AE113:AE118" si="454">(AD113/AC113)*100</f>
        <v>#DIV/0!</v>
      </c>
      <c r="AF113" s="235"/>
      <c r="AG113" s="47"/>
      <c r="AH113" s="48" t="e">
        <f t="shared" ref="AH113:AH118" si="455">(AG113/AF113)*100</f>
        <v>#DIV/0!</v>
      </c>
      <c r="AI113" s="235"/>
      <c r="AJ113" s="47"/>
      <c r="AK113" s="48" t="e">
        <f t="shared" ref="AK113:AK118" si="456">(AJ113/AI113)*100</f>
        <v>#DIV/0!</v>
      </c>
      <c r="AL113" s="235"/>
      <c r="AM113" s="47"/>
      <c r="AN113" s="48" t="e">
        <f t="shared" ref="AN113:AN118" si="457">(AM113/AL113)*100</f>
        <v>#DIV/0!</v>
      </c>
      <c r="AO113" s="235"/>
      <c r="AP113" s="47"/>
      <c r="AQ113" s="48" t="e">
        <f t="shared" ref="AQ113:AQ118" si="458">(AP113/AO113)*100</f>
        <v>#DIV/0!</v>
      </c>
      <c r="AR113" s="92"/>
      <c r="AS113" s="90"/>
      <c r="AT113" s="90"/>
    </row>
    <row r="114" spans="1:46" s="91" customFormat="1" ht="52.5" customHeight="1">
      <c r="A114" s="283"/>
      <c r="B114" s="301"/>
      <c r="C114" s="282"/>
      <c r="D114" s="88" t="s">
        <v>18</v>
      </c>
      <c r="E114" s="176">
        <f t="shared" ref="E114:E118" si="459">H114+K114+N114+Q114+T114+W114+Z114+AC114+AF114+AI114+AL114+AO114</f>
        <v>0</v>
      </c>
      <c r="F114" s="47">
        <f t="shared" ref="F114:F118" si="460">I114+L114+O114+R114+U114+X114+AA114+AD114+AG114+AJ114+AM114+AP114</f>
        <v>0</v>
      </c>
      <c r="G114" s="48" t="e">
        <f t="shared" si="446"/>
        <v>#DIV/0!</v>
      </c>
      <c r="H114" s="235"/>
      <c r="I114" s="47"/>
      <c r="J114" s="48" t="e">
        <f t="shared" si="447"/>
        <v>#DIV/0!</v>
      </c>
      <c r="K114" s="235"/>
      <c r="L114" s="47"/>
      <c r="M114" s="48" t="e">
        <f t="shared" si="448"/>
        <v>#DIV/0!</v>
      </c>
      <c r="N114" s="235"/>
      <c r="O114" s="48"/>
      <c r="P114" s="48" t="e">
        <f t="shared" si="449"/>
        <v>#DIV/0!</v>
      </c>
      <c r="Q114" s="235"/>
      <c r="R114" s="47"/>
      <c r="S114" s="48" t="e">
        <f t="shared" si="450"/>
        <v>#DIV/0!</v>
      </c>
      <c r="T114" s="235"/>
      <c r="U114" s="47"/>
      <c r="V114" s="48" t="e">
        <f t="shared" si="451"/>
        <v>#DIV/0!</v>
      </c>
      <c r="W114" s="235"/>
      <c r="X114" s="47"/>
      <c r="Y114" s="48" t="e">
        <f t="shared" si="452"/>
        <v>#DIV/0!</v>
      </c>
      <c r="Z114" s="235"/>
      <c r="AA114" s="47"/>
      <c r="AB114" s="48" t="e">
        <f t="shared" si="453"/>
        <v>#DIV/0!</v>
      </c>
      <c r="AC114" s="235"/>
      <c r="AD114" s="47"/>
      <c r="AE114" s="48" t="e">
        <f t="shared" si="454"/>
        <v>#DIV/0!</v>
      </c>
      <c r="AF114" s="235"/>
      <c r="AG114" s="47"/>
      <c r="AH114" s="48" t="e">
        <f t="shared" si="455"/>
        <v>#DIV/0!</v>
      </c>
      <c r="AI114" s="235"/>
      <c r="AJ114" s="47"/>
      <c r="AK114" s="48" t="e">
        <f t="shared" si="456"/>
        <v>#DIV/0!</v>
      </c>
      <c r="AL114" s="235"/>
      <c r="AM114" s="47"/>
      <c r="AN114" s="48" t="e">
        <f t="shared" si="457"/>
        <v>#DIV/0!</v>
      </c>
      <c r="AO114" s="235"/>
      <c r="AP114" s="47"/>
      <c r="AQ114" s="48" t="e">
        <f t="shared" si="458"/>
        <v>#DIV/0!</v>
      </c>
      <c r="AR114" s="92"/>
      <c r="AS114" s="90"/>
      <c r="AT114" s="90"/>
    </row>
    <row r="115" spans="1:46" s="91" customFormat="1" ht="28.5" customHeight="1">
      <c r="A115" s="283"/>
      <c r="B115" s="301"/>
      <c r="C115" s="282"/>
      <c r="D115" s="88" t="s">
        <v>26</v>
      </c>
      <c r="E115" s="176">
        <f t="shared" si="459"/>
        <v>5</v>
      </c>
      <c r="F115" s="47">
        <f t="shared" si="460"/>
        <v>0</v>
      </c>
      <c r="G115" s="48">
        <f t="shared" si="446"/>
        <v>0</v>
      </c>
      <c r="H115" s="235"/>
      <c r="I115" s="47"/>
      <c r="J115" s="48" t="e">
        <f t="shared" si="447"/>
        <v>#DIV/0!</v>
      </c>
      <c r="K115" s="235"/>
      <c r="L115" s="47"/>
      <c r="M115" s="48" t="e">
        <f t="shared" si="448"/>
        <v>#DIV/0!</v>
      </c>
      <c r="N115" s="235"/>
      <c r="O115" s="48"/>
      <c r="P115" s="48" t="e">
        <f t="shared" si="449"/>
        <v>#DIV/0!</v>
      </c>
      <c r="Q115" s="235"/>
      <c r="R115" s="47"/>
      <c r="S115" s="48" t="e">
        <f t="shared" si="450"/>
        <v>#DIV/0!</v>
      </c>
      <c r="T115" s="235"/>
      <c r="U115" s="47"/>
      <c r="V115" s="48" t="e">
        <f t="shared" si="451"/>
        <v>#DIV/0!</v>
      </c>
      <c r="W115" s="235"/>
      <c r="X115" s="47"/>
      <c r="Y115" s="48" t="e">
        <f t="shared" si="452"/>
        <v>#DIV/0!</v>
      </c>
      <c r="Z115" s="235"/>
      <c r="AA115" s="47"/>
      <c r="AB115" s="48" t="e">
        <f t="shared" si="453"/>
        <v>#DIV/0!</v>
      </c>
      <c r="AC115" s="235"/>
      <c r="AD115" s="47"/>
      <c r="AE115" s="48" t="e">
        <f t="shared" si="454"/>
        <v>#DIV/0!</v>
      </c>
      <c r="AF115" s="235"/>
      <c r="AG115" s="47"/>
      <c r="AH115" s="48" t="e">
        <f t="shared" si="455"/>
        <v>#DIV/0!</v>
      </c>
      <c r="AI115" s="235"/>
      <c r="AJ115" s="47"/>
      <c r="AK115" s="48" t="e">
        <f t="shared" si="456"/>
        <v>#DIV/0!</v>
      </c>
      <c r="AL115" s="235"/>
      <c r="AM115" s="47"/>
      <c r="AN115" s="48" t="e">
        <f t="shared" si="457"/>
        <v>#DIV/0!</v>
      </c>
      <c r="AO115" s="235">
        <v>5</v>
      </c>
      <c r="AP115" s="47"/>
      <c r="AQ115" s="48">
        <f t="shared" si="458"/>
        <v>0</v>
      </c>
      <c r="AR115" s="92"/>
      <c r="AS115" s="90"/>
      <c r="AT115" s="90"/>
    </row>
    <row r="116" spans="1:46" s="91" customFormat="1" ht="79.5" customHeight="1">
      <c r="A116" s="283"/>
      <c r="B116" s="301"/>
      <c r="C116" s="282"/>
      <c r="D116" s="88" t="s">
        <v>154</v>
      </c>
      <c r="E116" s="176">
        <f t="shared" si="459"/>
        <v>0</v>
      </c>
      <c r="F116" s="47">
        <f t="shared" si="460"/>
        <v>0</v>
      </c>
      <c r="G116" s="48" t="e">
        <f t="shared" si="446"/>
        <v>#DIV/0!</v>
      </c>
      <c r="H116" s="235"/>
      <c r="I116" s="47"/>
      <c r="J116" s="48" t="e">
        <f t="shared" si="447"/>
        <v>#DIV/0!</v>
      </c>
      <c r="K116" s="235"/>
      <c r="L116" s="47"/>
      <c r="M116" s="48" t="e">
        <f t="shared" si="448"/>
        <v>#DIV/0!</v>
      </c>
      <c r="N116" s="235"/>
      <c r="O116" s="48"/>
      <c r="P116" s="48" t="e">
        <f t="shared" si="449"/>
        <v>#DIV/0!</v>
      </c>
      <c r="Q116" s="235"/>
      <c r="R116" s="47"/>
      <c r="S116" s="48" t="e">
        <f t="shared" si="450"/>
        <v>#DIV/0!</v>
      </c>
      <c r="T116" s="235"/>
      <c r="U116" s="47"/>
      <c r="V116" s="48" t="e">
        <f t="shared" si="451"/>
        <v>#DIV/0!</v>
      </c>
      <c r="W116" s="235"/>
      <c r="X116" s="47"/>
      <c r="Y116" s="48" t="e">
        <f t="shared" si="452"/>
        <v>#DIV/0!</v>
      </c>
      <c r="Z116" s="235"/>
      <c r="AA116" s="47"/>
      <c r="AB116" s="48" t="e">
        <f t="shared" si="453"/>
        <v>#DIV/0!</v>
      </c>
      <c r="AC116" s="235"/>
      <c r="AD116" s="47"/>
      <c r="AE116" s="48" t="e">
        <f t="shared" si="454"/>
        <v>#DIV/0!</v>
      </c>
      <c r="AF116" s="235"/>
      <c r="AG116" s="47"/>
      <c r="AH116" s="48" t="e">
        <f t="shared" si="455"/>
        <v>#DIV/0!</v>
      </c>
      <c r="AI116" s="235"/>
      <c r="AJ116" s="47"/>
      <c r="AK116" s="48" t="e">
        <f t="shared" si="456"/>
        <v>#DIV/0!</v>
      </c>
      <c r="AL116" s="235"/>
      <c r="AM116" s="47"/>
      <c r="AN116" s="48" t="e">
        <f t="shared" si="457"/>
        <v>#DIV/0!</v>
      </c>
      <c r="AO116" s="235"/>
      <c r="AP116" s="47"/>
      <c r="AQ116" s="48" t="e">
        <f t="shared" si="458"/>
        <v>#DIV/0!</v>
      </c>
      <c r="AR116" s="92"/>
      <c r="AS116" s="90"/>
      <c r="AT116" s="90"/>
    </row>
    <row r="117" spans="1:46" s="91" customFormat="1" ht="32.25" customHeight="1">
      <c r="A117" s="283"/>
      <c r="B117" s="301"/>
      <c r="C117" s="282"/>
      <c r="D117" s="88" t="s">
        <v>37</v>
      </c>
      <c r="E117" s="176">
        <f t="shared" si="459"/>
        <v>0</v>
      </c>
      <c r="F117" s="47">
        <f t="shared" si="460"/>
        <v>0</v>
      </c>
      <c r="G117" s="48" t="e">
        <f t="shared" si="446"/>
        <v>#DIV/0!</v>
      </c>
      <c r="H117" s="235"/>
      <c r="I117" s="47"/>
      <c r="J117" s="48" t="e">
        <f t="shared" si="447"/>
        <v>#DIV/0!</v>
      </c>
      <c r="K117" s="235"/>
      <c r="L117" s="47"/>
      <c r="M117" s="48" t="e">
        <f t="shared" si="448"/>
        <v>#DIV/0!</v>
      </c>
      <c r="N117" s="235"/>
      <c r="O117" s="48"/>
      <c r="P117" s="48" t="e">
        <f t="shared" si="449"/>
        <v>#DIV/0!</v>
      </c>
      <c r="Q117" s="235"/>
      <c r="R117" s="47"/>
      <c r="S117" s="48" t="e">
        <f t="shared" si="450"/>
        <v>#DIV/0!</v>
      </c>
      <c r="T117" s="235"/>
      <c r="U117" s="47"/>
      <c r="V117" s="48" t="e">
        <f t="shared" si="451"/>
        <v>#DIV/0!</v>
      </c>
      <c r="W117" s="235"/>
      <c r="X117" s="47"/>
      <c r="Y117" s="48" t="e">
        <f t="shared" si="452"/>
        <v>#DIV/0!</v>
      </c>
      <c r="Z117" s="235"/>
      <c r="AA117" s="47"/>
      <c r="AB117" s="48" t="e">
        <f t="shared" si="453"/>
        <v>#DIV/0!</v>
      </c>
      <c r="AC117" s="235"/>
      <c r="AD117" s="47"/>
      <c r="AE117" s="48" t="e">
        <f t="shared" si="454"/>
        <v>#DIV/0!</v>
      </c>
      <c r="AF117" s="235"/>
      <c r="AG117" s="47"/>
      <c r="AH117" s="48" t="e">
        <f t="shared" si="455"/>
        <v>#DIV/0!</v>
      </c>
      <c r="AI117" s="235"/>
      <c r="AJ117" s="47"/>
      <c r="AK117" s="48" t="e">
        <f t="shared" si="456"/>
        <v>#DIV/0!</v>
      </c>
      <c r="AL117" s="235"/>
      <c r="AM117" s="47"/>
      <c r="AN117" s="48" t="e">
        <f t="shared" si="457"/>
        <v>#DIV/0!</v>
      </c>
      <c r="AO117" s="235"/>
      <c r="AP117" s="47"/>
      <c r="AQ117" s="48" t="e">
        <f t="shared" si="458"/>
        <v>#DIV/0!</v>
      </c>
      <c r="AR117" s="92"/>
      <c r="AS117" s="90"/>
      <c r="AT117" s="90"/>
    </row>
    <row r="118" spans="1:46" s="91" customFormat="1" ht="45">
      <c r="A118" s="283"/>
      <c r="B118" s="301"/>
      <c r="C118" s="282"/>
      <c r="D118" s="88" t="s">
        <v>32</v>
      </c>
      <c r="E118" s="176">
        <f t="shared" si="459"/>
        <v>0</v>
      </c>
      <c r="F118" s="47">
        <f t="shared" si="460"/>
        <v>0</v>
      </c>
      <c r="G118" s="48" t="e">
        <f t="shared" si="446"/>
        <v>#DIV/0!</v>
      </c>
      <c r="H118" s="235"/>
      <c r="I118" s="47"/>
      <c r="J118" s="48" t="e">
        <f t="shared" si="447"/>
        <v>#DIV/0!</v>
      </c>
      <c r="K118" s="235"/>
      <c r="L118" s="47"/>
      <c r="M118" s="48" t="e">
        <f t="shared" si="448"/>
        <v>#DIV/0!</v>
      </c>
      <c r="N118" s="235"/>
      <c r="O118" s="48"/>
      <c r="P118" s="48" t="e">
        <f t="shared" si="449"/>
        <v>#DIV/0!</v>
      </c>
      <c r="Q118" s="235"/>
      <c r="R118" s="47"/>
      <c r="S118" s="48" t="e">
        <f t="shared" si="450"/>
        <v>#DIV/0!</v>
      </c>
      <c r="T118" s="235"/>
      <c r="U118" s="47"/>
      <c r="V118" s="48" t="e">
        <f t="shared" si="451"/>
        <v>#DIV/0!</v>
      </c>
      <c r="W118" s="235"/>
      <c r="X118" s="47"/>
      <c r="Y118" s="48" t="e">
        <f t="shared" si="452"/>
        <v>#DIV/0!</v>
      </c>
      <c r="Z118" s="235"/>
      <c r="AA118" s="47"/>
      <c r="AB118" s="48" t="e">
        <f t="shared" si="453"/>
        <v>#DIV/0!</v>
      </c>
      <c r="AC118" s="235"/>
      <c r="AD118" s="47"/>
      <c r="AE118" s="48" t="e">
        <f t="shared" si="454"/>
        <v>#DIV/0!</v>
      </c>
      <c r="AF118" s="235"/>
      <c r="AG118" s="47"/>
      <c r="AH118" s="48" t="e">
        <f t="shared" si="455"/>
        <v>#DIV/0!</v>
      </c>
      <c r="AI118" s="235"/>
      <c r="AJ118" s="47"/>
      <c r="AK118" s="48" t="e">
        <f t="shared" si="456"/>
        <v>#DIV/0!</v>
      </c>
      <c r="AL118" s="235"/>
      <c r="AM118" s="47"/>
      <c r="AN118" s="48" t="e">
        <f t="shared" si="457"/>
        <v>#DIV/0!</v>
      </c>
      <c r="AO118" s="235"/>
      <c r="AP118" s="47"/>
      <c r="AQ118" s="48" t="e">
        <f t="shared" si="458"/>
        <v>#DIV/0!</v>
      </c>
      <c r="AR118" s="92"/>
      <c r="AS118" s="90"/>
      <c r="AT118" s="90"/>
    </row>
    <row r="119" spans="1:46" s="214" customFormat="1" ht="30" customHeight="1">
      <c r="A119" s="436" t="s">
        <v>53</v>
      </c>
      <c r="B119" s="297" t="s">
        <v>323</v>
      </c>
      <c r="C119" s="282" t="s">
        <v>105</v>
      </c>
      <c r="D119" s="217" t="s">
        <v>34</v>
      </c>
      <c r="E119" s="211">
        <f>SUM(E120:E125)</f>
        <v>50</v>
      </c>
      <c r="F119" s="212">
        <f>SUM(F120:F125)</f>
        <v>0</v>
      </c>
      <c r="G119" s="212">
        <f>(F119/E119)*100</f>
        <v>0</v>
      </c>
      <c r="H119" s="235">
        <f>SUM(H120:H125)</f>
        <v>0</v>
      </c>
      <c r="I119" s="212">
        <f>SUM(I120:I125)</f>
        <v>0</v>
      </c>
      <c r="J119" s="212" t="e">
        <f>(I119/H119)*100</f>
        <v>#DIV/0!</v>
      </c>
      <c r="K119" s="235">
        <f>SUM(K120:K125)</f>
        <v>0</v>
      </c>
      <c r="L119" s="212">
        <f>SUM(L120:L125)</f>
        <v>0</v>
      </c>
      <c r="M119" s="212" t="e">
        <f>(L119/K119)*100</f>
        <v>#DIV/0!</v>
      </c>
      <c r="N119" s="235">
        <f>SUM(N120:N125)</f>
        <v>0</v>
      </c>
      <c r="O119" s="212">
        <f>SUM(O120:O125)</f>
        <v>0</v>
      </c>
      <c r="P119" s="212" t="e">
        <f>(O119/N119)*100</f>
        <v>#DIV/0!</v>
      </c>
      <c r="Q119" s="235">
        <f>SUM(Q120:Q125)</f>
        <v>0</v>
      </c>
      <c r="R119" s="212">
        <f>SUM(R120:R125)</f>
        <v>0</v>
      </c>
      <c r="S119" s="212" t="e">
        <f>(R119/Q119)*100</f>
        <v>#DIV/0!</v>
      </c>
      <c r="T119" s="235">
        <f>SUM(T120:T125)</f>
        <v>0</v>
      </c>
      <c r="U119" s="212">
        <f>SUM(U120:U125)</f>
        <v>0</v>
      </c>
      <c r="V119" s="212" t="e">
        <f>(U119/T119)*100</f>
        <v>#DIV/0!</v>
      </c>
      <c r="W119" s="235">
        <f>SUM(W120:W125)</f>
        <v>0</v>
      </c>
      <c r="X119" s="212">
        <f>SUM(X120:X125)</f>
        <v>0</v>
      </c>
      <c r="Y119" s="212" t="e">
        <f>(X119/W119)*100</f>
        <v>#DIV/0!</v>
      </c>
      <c r="Z119" s="235">
        <f>SUM(Z120:Z125)</f>
        <v>50</v>
      </c>
      <c r="AA119" s="212">
        <f>SUM(AA120:AA125)</f>
        <v>0</v>
      </c>
      <c r="AB119" s="212">
        <f>(AA119/Z119)*100</f>
        <v>0</v>
      </c>
      <c r="AC119" s="235">
        <f>SUM(AC120:AC125)</f>
        <v>0</v>
      </c>
      <c r="AD119" s="212">
        <f>SUM(AD120:AD125)</f>
        <v>0</v>
      </c>
      <c r="AE119" s="212" t="e">
        <f>(AD119/AC119)*100</f>
        <v>#DIV/0!</v>
      </c>
      <c r="AF119" s="235">
        <f>SUM(AF120:AF125)</f>
        <v>0</v>
      </c>
      <c r="AG119" s="212">
        <f>SUM(AG120:AG125)</f>
        <v>0</v>
      </c>
      <c r="AH119" s="212" t="e">
        <f>(AG119/AF119)*100</f>
        <v>#DIV/0!</v>
      </c>
      <c r="AI119" s="235">
        <f>SUM(AI120:AI125)</f>
        <v>0</v>
      </c>
      <c r="AJ119" s="212">
        <f>SUM(AJ120:AJ125)</f>
        <v>0</v>
      </c>
      <c r="AK119" s="212" t="e">
        <f>(AJ119/AI119)*100</f>
        <v>#DIV/0!</v>
      </c>
      <c r="AL119" s="235">
        <f>SUM(AL120:AL125)</f>
        <v>0</v>
      </c>
      <c r="AM119" s="212">
        <f>SUM(AM120:AM125)</f>
        <v>0</v>
      </c>
      <c r="AN119" s="212" t="e">
        <f>(AM119/AL119)*100</f>
        <v>#DIV/0!</v>
      </c>
      <c r="AO119" s="235">
        <f>SUM(AO120:AO125)</f>
        <v>0</v>
      </c>
      <c r="AP119" s="212">
        <f>SUM(AP120:AP125)</f>
        <v>0</v>
      </c>
      <c r="AQ119" s="212" t="e">
        <f>(AP119/AO119)*100</f>
        <v>#DIV/0!</v>
      </c>
      <c r="AR119" s="218"/>
    </row>
    <row r="120" spans="1:46" s="91" customFormat="1" ht="30">
      <c r="A120" s="436"/>
      <c r="B120" s="297"/>
      <c r="C120" s="282"/>
      <c r="D120" s="106" t="s">
        <v>17</v>
      </c>
      <c r="E120" s="176">
        <f>H120+K120+N120+Q120+T120+W120+Z120+AC120+AF120+AI120+AL120+AO120</f>
        <v>0</v>
      </c>
      <c r="F120" s="47">
        <f>I120+L120+O120+R120+U120+X120+AA120+AD120+AG120+AJ120+AM120+AP120</f>
        <v>0</v>
      </c>
      <c r="G120" s="48" t="e">
        <f t="shared" ref="G120:G125" si="461">(F120/E120)*100</f>
        <v>#DIV/0!</v>
      </c>
      <c r="H120" s="235"/>
      <c r="I120" s="47"/>
      <c r="J120" s="48" t="e">
        <f t="shared" ref="J120:J125" si="462">(I120/H120)*100</f>
        <v>#DIV/0!</v>
      </c>
      <c r="K120" s="235"/>
      <c r="L120" s="47"/>
      <c r="M120" s="48" t="e">
        <f t="shared" ref="M120:M125" si="463">(L120/K120)*100</f>
        <v>#DIV/0!</v>
      </c>
      <c r="N120" s="235"/>
      <c r="O120" s="48"/>
      <c r="P120" s="48" t="e">
        <f t="shared" ref="P120:P125" si="464">(O120/N120)*100</f>
        <v>#DIV/0!</v>
      </c>
      <c r="Q120" s="235"/>
      <c r="R120" s="47"/>
      <c r="S120" s="48" t="e">
        <f t="shared" ref="S120:S125" si="465">(R120/Q120)*100</f>
        <v>#DIV/0!</v>
      </c>
      <c r="T120" s="235"/>
      <c r="U120" s="47"/>
      <c r="V120" s="48" t="e">
        <f t="shared" ref="V120:V125" si="466">(U120/T120)*100</f>
        <v>#DIV/0!</v>
      </c>
      <c r="W120" s="235"/>
      <c r="X120" s="47"/>
      <c r="Y120" s="48" t="e">
        <f t="shared" ref="Y120:Y125" si="467">(X120/W120)*100</f>
        <v>#DIV/0!</v>
      </c>
      <c r="Z120" s="235"/>
      <c r="AA120" s="47"/>
      <c r="AB120" s="48" t="e">
        <f t="shared" ref="AB120:AB125" si="468">(AA120/Z120)*100</f>
        <v>#DIV/0!</v>
      </c>
      <c r="AC120" s="235"/>
      <c r="AD120" s="47"/>
      <c r="AE120" s="48" t="e">
        <f t="shared" ref="AE120:AE125" si="469">(AD120/AC120)*100</f>
        <v>#DIV/0!</v>
      </c>
      <c r="AF120" s="235"/>
      <c r="AG120" s="47"/>
      <c r="AH120" s="48" t="e">
        <f t="shared" ref="AH120:AH125" si="470">(AG120/AF120)*100</f>
        <v>#DIV/0!</v>
      </c>
      <c r="AI120" s="235"/>
      <c r="AJ120" s="47"/>
      <c r="AK120" s="48" t="e">
        <f t="shared" ref="AK120:AK125" si="471">(AJ120/AI120)*100</f>
        <v>#DIV/0!</v>
      </c>
      <c r="AL120" s="235"/>
      <c r="AM120" s="47"/>
      <c r="AN120" s="48" t="e">
        <f t="shared" ref="AN120:AN125" si="472">(AM120/AL120)*100</f>
        <v>#DIV/0!</v>
      </c>
      <c r="AO120" s="235"/>
      <c r="AP120" s="47"/>
      <c r="AQ120" s="48" t="e">
        <f t="shared" ref="AQ120:AQ125" si="473">(AP120/AO120)*100</f>
        <v>#DIV/0!</v>
      </c>
      <c r="AR120" s="92"/>
      <c r="AS120" s="90"/>
      <c r="AT120" s="90"/>
    </row>
    <row r="121" spans="1:46" s="91" customFormat="1" ht="50.25" customHeight="1">
      <c r="A121" s="436"/>
      <c r="B121" s="297"/>
      <c r="C121" s="282"/>
      <c r="D121" s="106" t="s">
        <v>18</v>
      </c>
      <c r="E121" s="176">
        <f t="shared" ref="E121:E125" si="474">H121+K121+N121+Q121+T121+W121+Z121+AC121+AF121+AI121+AL121+AO121</f>
        <v>0</v>
      </c>
      <c r="F121" s="47">
        <f t="shared" ref="F121:F125" si="475">I121+L121+O121+R121+U121+X121+AA121+AD121+AG121+AJ121+AM121+AP121</f>
        <v>0</v>
      </c>
      <c r="G121" s="48" t="e">
        <f t="shared" si="461"/>
        <v>#DIV/0!</v>
      </c>
      <c r="H121" s="235"/>
      <c r="I121" s="47"/>
      <c r="J121" s="48" t="e">
        <f t="shared" si="462"/>
        <v>#DIV/0!</v>
      </c>
      <c r="K121" s="235"/>
      <c r="L121" s="47"/>
      <c r="M121" s="48" t="e">
        <f t="shared" si="463"/>
        <v>#DIV/0!</v>
      </c>
      <c r="N121" s="235"/>
      <c r="O121" s="48"/>
      <c r="P121" s="48" t="e">
        <f t="shared" si="464"/>
        <v>#DIV/0!</v>
      </c>
      <c r="Q121" s="235"/>
      <c r="R121" s="47"/>
      <c r="S121" s="48" t="e">
        <f t="shared" si="465"/>
        <v>#DIV/0!</v>
      </c>
      <c r="T121" s="235"/>
      <c r="U121" s="47"/>
      <c r="V121" s="48" t="e">
        <f t="shared" si="466"/>
        <v>#DIV/0!</v>
      </c>
      <c r="W121" s="235"/>
      <c r="X121" s="47"/>
      <c r="Y121" s="48" t="e">
        <f t="shared" si="467"/>
        <v>#DIV/0!</v>
      </c>
      <c r="Z121" s="235"/>
      <c r="AA121" s="47"/>
      <c r="AB121" s="48" t="e">
        <f t="shared" si="468"/>
        <v>#DIV/0!</v>
      </c>
      <c r="AC121" s="235"/>
      <c r="AD121" s="47"/>
      <c r="AE121" s="48" t="e">
        <f t="shared" si="469"/>
        <v>#DIV/0!</v>
      </c>
      <c r="AF121" s="235"/>
      <c r="AG121" s="47"/>
      <c r="AH121" s="48" t="e">
        <f t="shared" si="470"/>
        <v>#DIV/0!</v>
      </c>
      <c r="AI121" s="235"/>
      <c r="AJ121" s="47"/>
      <c r="AK121" s="48" t="e">
        <f t="shared" si="471"/>
        <v>#DIV/0!</v>
      </c>
      <c r="AL121" s="235"/>
      <c r="AM121" s="47"/>
      <c r="AN121" s="48" t="e">
        <f t="shared" si="472"/>
        <v>#DIV/0!</v>
      </c>
      <c r="AO121" s="235"/>
      <c r="AP121" s="47"/>
      <c r="AQ121" s="48" t="e">
        <f t="shared" si="473"/>
        <v>#DIV/0!</v>
      </c>
      <c r="AR121" s="92"/>
      <c r="AS121" s="90"/>
      <c r="AT121" s="90"/>
    </row>
    <row r="122" spans="1:46" s="91" customFormat="1" ht="30" customHeight="1">
      <c r="A122" s="436"/>
      <c r="B122" s="297"/>
      <c r="C122" s="282"/>
      <c r="D122" s="106" t="s">
        <v>26</v>
      </c>
      <c r="E122" s="176">
        <f t="shared" si="474"/>
        <v>50</v>
      </c>
      <c r="F122" s="47">
        <f t="shared" si="475"/>
        <v>0</v>
      </c>
      <c r="G122" s="48">
        <f t="shared" si="461"/>
        <v>0</v>
      </c>
      <c r="H122" s="235"/>
      <c r="I122" s="47"/>
      <c r="J122" s="48" t="e">
        <f t="shared" si="462"/>
        <v>#DIV/0!</v>
      </c>
      <c r="K122" s="235"/>
      <c r="L122" s="47"/>
      <c r="M122" s="48" t="e">
        <f t="shared" si="463"/>
        <v>#DIV/0!</v>
      </c>
      <c r="N122" s="235"/>
      <c r="O122" s="48"/>
      <c r="P122" s="48" t="e">
        <f t="shared" si="464"/>
        <v>#DIV/0!</v>
      </c>
      <c r="Q122" s="235"/>
      <c r="R122" s="47"/>
      <c r="S122" s="48" t="e">
        <f t="shared" si="465"/>
        <v>#DIV/0!</v>
      </c>
      <c r="T122" s="235"/>
      <c r="U122" s="47"/>
      <c r="V122" s="48" t="e">
        <f t="shared" si="466"/>
        <v>#DIV/0!</v>
      </c>
      <c r="W122" s="235"/>
      <c r="X122" s="47"/>
      <c r="Y122" s="48" t="e">
        <f t="shared" si="467"/>
        <v>#DIV/0!</v>
      </c>
      <c r="Z122" s="235">
        <v>50</v>
      </c>
      <c r="AA122" s="47"/>
      <c r="AB122" s="48">
        <f t="shared" si="468"/>
        <v>0</v>
      </c>
      <c r="AC122" s="235"/>
      <c r="AD122" s="47"/>
      <c r="AE122" s="48" t="e">
        <f t="shared" si="469"/>
        <v>#DIV/0!</v>
      </c>
      <c r="AF122" s="235"/>
      <c r="AG122" s="47"/>
      <c r="AH122" s="48" t="e">
        <f t="shared" si="470"/>
        <v>#DIV/0!</v>
      </c>
      <c r="AI122" s="235"/>
      <c r="AJ122" s="47"/>
      <c r="AK122" s="48" t="e">
        <f t="shared" si="471"/>
        <v>#DIV/0!</v>
      </c>
      <c r="AL122" s="235"/>
      <c r="AM122" s="47"/>
      <c r="AN122" s="48" t="e">
        <f t="shared" si="472"/>
        <v>#DIV/0!</v>
      </c>
      <c r="AO122" s="235"/>
      <c r="AP122" s="47"/>
      <c r="AQ122" s="48" t="e">
        <f t="shared" si="473"/>
        <v>#DIV/0!</v>
      </c>
      <c r="AR122" s="92"/>
      <c r="AS122" s="90"/>
      <c r="AT122" s="90"/>
    </row>
    <row r="123" spans="1:46" s="91" customFormat="1" ht="78" customHeight="1">
      <c r="A123" s="436"/>
      <c r="B123" s="297"/>
      <c r="C123" s="282"/>
      <c r="D123" s="106" t="s">
        <v>154</v>
      </c>
      <c r="E123" s="176">
        <f t="shared" si="474"/>
        <v>0</v>
      </c>
      <c r="F123" s="47">
        <f t="shared" si="475"/>
        <v>0</v>
      </c>
      <c r="G123" s="48" t="e">
        <f t="shared" si="461"/>
        <v>#DIV/0!</v>
      </c>
      <c r="H123" s="235"/>
      <c r="I123" s="47"/>
      <c r="J123" s="48" t="e">
        <f t="shared" si="462"/>
        <v>#DIV/0!</v>
      </c>
      <c r="K123" s="235"/>
      <c r="L123" s="47"/>
      <c r="M123" s="48" t="e">
        <f t="shared" si="463"/>
        <v>#DIV/0!</v>
      </c>
      <c r="N123" s="235"/>
      <c r="O123" s="48"/>
      <c r="P123" s="48" t="e">
        <f t="shared" si="464"/>
        <v>#DIV/0!</v>
      </c>
      <c r="Q123" s="235"/>
      <c r="R123" s="47"/>
      <c r="S123" s="48" t="e">
        <f t="shared" si="465"/>
        <v>#DIV/0!</v>
      </c>
      <c r="T123" s="235"/>
      <c r="U123" s="47"/>
      <c r="V123" s="48" t="e">
        <f t="shared" si="466"/>
        <v>#DIV/0!</v>
      </c>
      <c r="W123" s="235"/>
      <c r="X123" s="47"/>
      <c r="Y123" s="48" t="e">
        <f t="shared" si="467"/>
        <v>#DIV/0!</v>
      </c>
      <c r="Z123" s="235"/>
      <c r="AA123" s="47"/>
      <c r="AB123" s="48" t="e">
        <f t="shared" si="468"/>
        <v>#DIV/0!</v>
      </c>
      <c r="AC123" s="235"/>
      <c r="AD123" s="47"/>
      <c r="AE123" s="48" t="e">
        <f t="shared" si="469"/>
        <v>#DIV/0!</v>
      </c>
      <c r="AF123" s="235"/>
      <c r="AG123" s="47"/>
      <c r="AH123" s="48" t="e">
        <f t="shared" si="470"/>
        <v>#DIV/0!</v>
      </c>
      <c r="AI123" s="235"/>
      <c r="AJ123" s="47"/>
      <c r="AK123" s="48" t="e">
        <f t="shared" si="471"/>
        <v>#DIV/0!</v>
      </c>
      <c r="AL123" s="235"/>
      <c r="AM123" s="47"/>
      <c r="AN123" s="48" t="e">
        <f t="shared" si="472"/>
        <v>#DIV/0!</v>
      </c>
      <c r="AO123" s="235"/>
      <c r="AP123" s="47"/>
      <c r="AQ123" s="48" t="e">
        <f t="shared" si="473"/>
        <v>#DIV/0!</v>
      </c>
      <c r="AR123" s="92"/>
      <c r="AS123" s="90"/>
      <c r="AT123" s="90"/>
    </row>
    <row r="124" spans="1:46" s="91" customFormat="1" ht="33" customHeight="1">
      <c r="A124" s="436"/>
      <c r="B124" s="297"/>
      <c r="C124" s="282"/>
      <c r="D124" s="106" t="s">
        <v>37</v>
      </c>
      <c r="E124" s="176">
        <f t="shared" si="474"/>
        <v>0</v>
      </c>
      <c r="F124" s="47">
        <f t="shared" si="475"/>
        <v>0</v>
      </c>
      <c r="G124" s="48" t="e">
        <f t="shared" si="461"/>
        <v>#DIV/0!</v>
      </c>
      <c r="H124" s="235"/>
      <c r="I124" s="47"/>
      <c r="J124" s="48" t="e">
        <f t="shared" si="462"/>
        <v>#DIV/0!</v>
      </c>
      <c r="K124" s="235"/>
      <c r="L124" s="47"/>
      <c r="M124" s="48" t="e">
        <f t="shared" si="463"/>
        <v>#DIV/0!</v>
      </c>
      <c r="N124" s="235"/>
      <c r="O124" s="48"/>
      <c r="P124" s="48" t="e">
        <f t="shared" si="464"/>
        <v>#DIV/0!</v>
      </c>
      <c r="Q124" s="235"/>
      <c r="R124" s="47"/>
      <c r="S124" s="48" t="e">
        <f t="shared" si="465"/>
        <v>#DIV/0!</v>
      </c>
      <c r="T124" s="235"/>
      <c r="U124" s="47"/>
      <c r="V124" s="48" t="e">
        <f t="shared" si="466"/>
        <v>#DIV/0!</v>
      </c>
      <c r="W124" s="235"/>
      <c r="X124" s="47"/>
      <c r="Y124" s="48" t="e">
        <f t="shared" si="467"/>
        <v>#DIV/0!</v>
      </c>
      <c r="Z124" s="235"/>
      <c r="AA124" s="47"/>
      <c r="AB124" s="48" t="e">
        <f t="shared" si="468"/>
        <v>#DIV/0!</v>
      </c>
      <c r="AC124" s="235"/>
      <c r="AD124" s="47"/>
      <c r="AE124" s="48" t="e">
        <f t="shared" si="469"/>
        <v>#DIV/0!</v>
      </c>
      <c r="AF124" s="235"/>
      <c r="AG124" s="47"/>
      <c r="AH124" s="48" t="e">
        <f t="shared" si="470"/>
        <v>#DIV/0!</v>
      </c>
      <c r="AI124" s="235"/>
      <c r="AJ124" s="47"/>
      <c r="AK124" s="48" t="e">
        <f t="shared" si="471"/>
        <v>#DIV/0!</v>
      </c>
      <c r="AL124" s="235"/>
      <c r="AM124" s="47"/>
      <c r="AN124" s="48" t="e">
        <f t="shared" si="472"/>
        <v>#DIV/0!</v>
      </c>
      <c r="AO124" s="235"/>
      <c r="AP124" s="47"/>
      <c r="AQ124" s="48" t="e">
        <f t="shared" si="473"/>
        <v>#DIV/0!</v>
      </c>
      <c r="AR124" s="92"/>
      <c r="AS124" s="90"/>
      <c r="AT124" s="90"/>
    </row>
    <row r="125" spans="1:46" s="91" customFormat="1" ht="45">
      <c r="A125" s="436"/>
      <c r="B125" s="297"/>
      <c r="C125" s="282"/>
      <c r="D125" s="106" t="s">
        <v>32</v>
      </c>
      <c r="E125" s="176">
        <f t="shared" si="474"/>
        <v>0</v>
      </c>
      <c r="F125" s="47">
        <f t="shared" si="475"/>
        <v>0</v>
      </c>
      <c r="G125" s="48" t="e">
        <f t="shared" si="461"/>
        <v>#DIV/0!</v>
      </c>
      <c r="H125" s="235"/>
      <c r="I125" s="47"/>
      <c r="J125" s="48" t="e">
        <f t="shared" si="462"/>
        <v>#DIV/0!</v>
      </c>
      <c r="K125" s="235"/>
      <c r="L125" s="47"/>
      <c r="M125" s="48" t="e">
        <f t="shared" si="463"/>
        <v>#DIV/0!</v>
      </c>
      <c r="N125" s="235"/>
      <c r="O125" s="48"/>
      <c r="P125" s="48" t="e">
        <f t="shared" si="464"/>
        <v>#DIV/0!</v>
      </c>
      <c r="Q125" s="235"/>
      <c r="R125" s="47"/>
      <c r="S125" s="48" t="e">
        <f t="shared" si="465"/>
        <v>#DIV/0!</v>
      </c>
      <c r="T125" s="235"/>
      <c r="U125" s="47"/>
      <c r="V125" s="48" t="e">
        <f t="shared" si="466"/>
        <v>#DIV/0!</v>
      </c>
      <c r="W125" s="235"/>
      <c r="X125" s="47"/>
      <c r="Y125" s="48" t="e">
        <f t="shared" si="467"/>
        <v>#DIV/0!</v>
      </c>
      <c r="Z125" s="235"/>
      <c r="AA125" s="47"/>
      <c r="AB125" s="48" t="e">
        <f t="shared" si="468"/>
        <v>#DIV/0!</v>
      </c>
      <c r="AC125" s="235"/>
      <c r="AD125" s="47"/>
      <c r="AE125" s="48" t="e">
        <f t="shared" si="469"/>
        <v>#DIV/0!</v>
      </c>
      <c r="AF125" s="235"/>
      <c r="AG125" s="47"/>
      <c r="AH125" s="48" t="e">
        <f t="shared" si="470"/>
        <v>#DIV/0!</v>
      </c>
      <c r="AI125" s="235"/>
      <c r="AJ125" s="47"/>
      <c r="AK125" s="48" t="e">
        <f t="shared" si="471"/>
        <v>#DIV/0!</v>
      </c>
      <c r="AL125" s="235"/>
      <c r="AM125" s="47"/>
      <c r="AN125" s="48" t="e">
        <f t="shared" si="472"/>
        <v>#DIV/0!</v>
      </c>
      <c r="AO125" s="235"/>
      <c r="AP125" s="47"/>
      <c r="AQ125" s="48" t="e">
        <f t="shared" si="473"/>
        <v>#DIV/0!</v>
      </c>
      <c r="AR125" s="92"/>
      <c r="AS125" s="90"/>
      <c r="AT125" s="90"/>
    </row>
    <row r="126" spans="1:46" s="214" customFormat="1" ht="24" customHeight="1">
      <c r="A126" s="283" t="s">
        <v>55</v>
      </c>
      <c r="B126" s="297" t="s">
        <v>57</v>
      </c>
      <c r="C126" s="282" t="s">
        <v>105</v>
      </c>
      <c r="D126" s="217" t="s">
        <v>34</v>
      </c>
      <c r="E126" s="211">
        <f>SUM(E127:E132)</f>
        <v>15</v>
      </c>
      <c r="F126" s="212">
        <f>SUM(F127:F132)</f>
        <v>0</v>
      </c>
      <c r="G126" s="212">
        <f>(F126/E126)*100</f>
        <v>0</v>
      </c>
      <c r="H126" s="235">
        <f>SUM(H127:H132)</f>
        <v>0</v>
      </c>
      <c r="I126" s="212">
        <f>SUM(I127:I132)</f>
        <v>0</v>
      </c>
      <c r="J126" s="212" t="e">
        <f>(I126/H126)*100</f>
        <v>#DIV/0!</v>
      </c>
      <c r="K126" s="235">
        <f>SUM(K127:K132)</f>
        <v>0</v>
      </c>
      <c r="L126" s="212">
        <f>SUM(L127:L132)</f>
        <v>0</v>
      </c>
      <c r="M126" s="212" t="e">
        <f>(L126/K126)*100</f>
        <v>#DIV/0!</v>
      </c>
      <c r="N126" s="235">
        <f>SUM(N127:N132)</f>
        <v>15</v>
      </c>
      <c r="O126" s="212">
        <f>SUM(O127:O132)</f>
        <v>0</v>
      </c>
      <c r="P126" s="212">
        <f>(O126/N126)*100</f>
        <v>0</v>
      </c>
      <c r="Q126" s="235">
        <f>SUM(Q127:Q132)</f>
        <v>0</v>
      </c>
      <c r="R126" s="212">
        <f>SUM(R127:R132)</f>
        <v>0</v>
      </c>
      <c r="S126" s="212" t="e">
        <f>(R126/Q126)*100</f>
        <v>#DIV/0!</v>
      </c>
      <c r="T126" s="235">
        <f>SUM(T127:T132)</f>
        <v>0</v>
      </c>
      <c r="U126" s="212">
        <f>SUM(U127:U132)</f>
        <v>0</v>
      </c>
      <c r="V126" s="212" t="e">
        <f>(U126/T126)*100</f>
        <v>#DIV/0!</v>
      </c>
      <c r="W126" s="235">
        <f>SUM(W127:W132)</f>
        <v>0</v>
      </c>
      <c r="X126" s="212">
        <f>SUM(X127:X132)</f>
        <v>0</v>
      </c>
      <c r="Y126" s="212" t="e">
        <f>(X126/W126)*100</f>
        <v>#DIV/0!</v>
      </c>
      <c r="Z126" s="235">
        <f>SUM(Z127:Z132)</f>
        <v>0</v>
      </c>
      <c r="AA126" s="212">
        <f>SUM(AA127:AA132)</f>
        <v>0</v>
      </c>
      <c r="AB126" s="212" t="e">
        <f>(AA126/Z126)*100</f>
        <v>#DIV/0!</v>
      </c>
      <c r="AC126" s="235">
        <f>SUM(AC127:AC132)</f>
        <v>0</v>
      </c>
      <c r="AD126" s="212">
        <f>SUM(AD127:AD132)</f>
        <v>0</v>
      </c>
      <c r="AE126" s="212" t="e">
        <f>(AD126/AC126)*100</f>
        <v>#DIV/0!</v>
      </c>
      <c r="AF126" s="235">
        <f>SUM(AF127:AF132)</f>
        <v>0</v>
      </c>
      <c r="AG126" s="212">
        <f>SUM(AG127:AG132)</f>
        <v>0</v>
      </c>
      <c r="AH126" s="212" t="e">
        <f>(AG126/AF126)*100</f>
        <v>#DIV/0!</v>
      </c>
      <c r="AI126" s="235">
        <f>SUM(AI127:AI132)</f>
        <v>0</v>
      </c>
      <c r="AJ126" s="212">
        <f>SUM(AJ127:AJ132)</f>
        <v>0</v>
      </c>
      <c r="AK126" s="212" t="e">
        <f>(AJ126/AI126)*100</f>
        <v>#DIV/0!</v>
      </c>
      <c r="AL126" s="235">
        <f>SUM(AL127:AL132)</f>
        <v>0</v>
      </c>
      <c r="AM126" s="212">
        <f>SUM(AM127:AM132)</f>
        <v>0</v>
      </c>
      <c r="AN126" s="212" t="e">
        <f>(AM126/AL126)*100</f>
        <v>#DIV/0!</v>
      </c>
      <c r="AO126" s="235">
        <f>SUM(AO127:AO132)</f>
        <v>0</v>
      </c>
      <c r="AP126" s="212">
        <f>SUM(AP127:AP132)</f>
        <v>0</v>
      </c>
      <c r="AQ126" s="212" t="e">
        <f>(AP126/AO126)*100</f>
        <v>#DIV/0!</v>
      </c>
      <c r="AR126" s="218"/>
    </row>
    <row r="127" spans="1:46" s="91" customFormat="1" ht="36.75" customHeight="1">
      <c r="A127" s="283"/>
      <c r="B127" s="297"/>
      <c r="C127" s="282"/>
      <c r="D127" s="88" t="s">
        <v>17</v>
      </c>
      <c r="E127" s="176">
        <f>H127+K127+N127+Q127+T127+W127+Z127+AC127+AF127+AI127+AL127+AO127</f>
        <v>0</v>
      </c>
      <c r="F127" s="47">
        <f>I127+L127+O127+R127+U127+X127+AA127+AD127+AG127+AJ127+AM127+AP127</f>
        <v>0</v>
      </c>
      <c r="G127" s="48" t="e">
        <f t="shared" ref="G127:G132" si="476">(F127/E127)*100</f>
        <v>#DIV/0!</v>
      </c>
      <c r="H127" s="235"/>
      <c r="I127" s="47"/>
      <c r="J127" s="48" t="e">
        <f t="shared" ref="J127:J132" si="477">(I127/H127)*100</f>
        <v>#DIV/0!</v>
      </c>
      <c r="K127" s="235"/>
      <c r="L127" s="47"/>
      <c r="M127" s="48" t="e">
        <f t="shared" ref="M127:M132" si="478">(L127/K127)*100</f>
        <v>#DIV/0!</v>
      </c>
      <c r="N127" s="235"/>
      <c r="O127" s="48"/>
      <c r="P127" s="48" t="e">
        <f t="shared" ref="P127:P132" si="479">(O127/N127)*100</f>
        <v>#DIV/0!</v>
      </c>
      <c r="Q127" s="235"/>
      <c r="R127" s="47"/>
      <c r="S127" s="48" t="e">
        <f t="shared" ref="S127:S132" si="480">(R127/Q127)*100</f>
        <v>#DIV/0!</v>
      </c>
      <c r="T127" s="235"/>
      <c r="U127" s="47"/>
      <c r="V127" s="48" t="e">
        <f t="shared" ref="V127:V132" si="481">(U127/T127)*100</f>
        <v>#DIV/0!</v>
      </c>
      <c r="W127" s="235"/>
      <c r="X127" s="47"/>
      <c r="Y127" s="48" t="e">
        <f t="shared" ref="Y127:Y132" si="482">(X127/W127)*100</f>
        <v>#DIV/0!</v>
      </c>
      <c r="Z127" s="235"/>
      <c r="AA127" s="47"/>
      <c r="AB127" s="48" t="e">
        <f t="shared" ref="AB127:AB132" si="483">(AA127/Z127)*100</f>
        <v>#DIV/0!</v>
      </c>
      <c r="AC127" s="235"/>
      <c r="AD127" s="47"/>
      <c r="AE127" s="48" t="e">
        <f t="shared" ref="AE127:AE132" si="484">(AD127/AC127)*100</f>
        <v>#DIV/0!</v>
      </c>
      <c r="AF127" s="235"/>
      <c r="AG127" s="47"/>
      <c r="AH127" s="48" t="e">
        <f t="shared" ref="AH127:AH132" si="485">(AG127/AF127)*100</f>
        <v>#DIV/0!</v>
      </c>
      <c r="AI127" s="235"/>
      <c r="AJ127" s="47"/>
      <c r="AK127" s="48" t="e">
        <f t="shared" ref="AK127:AK132" si="486">(AJ127/AI127)*100</f>
        <v>#DIV/0!</v>
      </c>
      <c r="AL127" s="235"/>
      <c r="AM127" s="47"/>
      <c r="AN127" s="48" t="e">
        <f t="shared" ref="AN127:AN132" si="487">(AM127/AL127)*100</f>
        <v>#DIV/0!</v>
      </c>
      <c r="AO127" s="235"/>
      <c r="AP127" s="47"/>
      <c r="AQ127" s="48" t="e">
        <f t="shared" ref="AQ127:AQ132" si="488">(AP127/AO127)*100</f>
        <v>#DIV/0!</v>
      </c>
      <c r="AR127" s="92"/>
      <c r="AS127" s="90"/>
      <c r="AT127" s="90"/>
    </row>
    <row r="128" spans="1:46" s="91" customFormat="1" ht="48.75" customHeight="1">
      <c r="A128" s="283"/>
      <c r="B128" s="297"/>
      <c r="C128" s="282"/>
      <c r="D128" s="88" t="s">
        <v>18</v>
      </c>
      <c r="E128" s="176">
        <f t="shared" ref="E128:E132" si="489">H128+K128+N128+Q128+T128+W128+Z128+AC128+AF128+AI128+AL128+AO128</f>
        <v>0</v>
      </c>
      <c r="F128" s="47">
        <f t="shared" ref="F128:F132" si="490">I128+L128+O128+R128+U128+X128+AA128+AD128+AG128+AJ128+AM128+AP128</f>
        <v>0</v>
      </c>
      <c r="G128" s="48" t="e">
        <f t="shared" si="476"/>
        <v>#DIV/0!</v>
      </c>
      <c r="H128" s="235"/>
      <c r="I128" s="47"/>
      <c r="J128" s="48" t="e">
        <f t="shared" si="477"/>
        <v>#DIV/0!</v>
      </c>
      <c r="K128" s="235"/>
      <c r="L128" s="47"/>
      <c r="M128" s="48" t="e">
        <f t="shared" si="478"/>
        <v>#DIV/0!</v>
      </c>
      <c r="N128" s="235"/>
      <c r="O128" s="48"/>
      <c r="P128" s="48" t="e">
        <f t="shared" si="479"/>
        <v>#DIV/0!</v>
      </c>
      <c r="Q128" s="235"/>
      <c r="R128" s="47"/>
      <c r="S128" s="48" t="e">
        <f t="shared" si="480"/>
        <v>#DIV/0!</v>
      </c>
      <c r="T128" s="235"/>
      <c r="U128" s="47"/>
      <c r="V128" s="48" t="e">
        <f t="shared" si="481"/>
        <v>#DIV/0!</v>
      </c>
      <c r="W128" s="235"/>
      <c r="X128" s="47"/>
      <c r="Y128" s="48" t="e">
        <f t="shared" si="482"/>
        <v>#DIV/0!</v>
      </c>
      <c r="Z128" s="235"/>
      <c r="AA128" s="47"/>
      <c r="AB128" s="48" t="e">
        <f t="shared" si="483"/>
        <v>#DIV/0!</v>
      </c>
      <c r="AC128" s="235"/>
      <c r="AD128" s="47"/>
      <c r="AE128" s="48" t="e">
        <f t="shared" si="484"/>
        <v>#DIV/0!</v>
      </c>
      <c r="AF128" s="235"/>
      <c r="AG128" s="47"/>
      <c r="AH128" s="48" t="e">
        <f t="shared" si="485"/>
        <v>#DIV/0!</v>
      </c>
      <c r="AI128" s="235"/>
      <c r="AJ128" s="47"/>
      <c r="AK128" s="48" t="e">
        <f t="shared" si="486"/>
        <v>#DIV/0!</v>
      </c>
      <c r="AL128" s="235"/>
      <c r="AM128" s="47"/>
      <c r="AN128" s="48" t="e">
        <f t="shared" si="487"/>
        <v>#DIV/0!</v>
      </c>
      <c r="AO128" s="235"/>
      <c r="AP128" s="47"/>
      <c r="AQ128" s="48" t="e">
        <f t="shared" si="488"/>
        <v>#DIV/0!</v>
      </c>
      <c r="AR128" s="92"/>
      <c r="AS128" s="90"/>
      <c r="AT128" s="90"/>
    </row>
    <row r="129" spans="1:46" s="91" customFormat="1" ht="31.5" customHeight="1">
      <c r="A129" s="283"/>
      <c r="B129" s="297"/>
      <c r="C129" s="282"/>
      <c r="D129" s="88" t="s">
        <v>26</v>
      </c>
      <c r="E129" s="176">
        <f t="shared" si="489"/>
        <v>15</v>
      </c>
      <c r="F129" s="47">
        <f t="shared" si="490"/>
        <v>0</v>
      </c>
      <c r="G129" s="48">
        <f t="shared" si="476"/>
        <v>0</v>
      </c>
      <c r="H129" s="235"/>
      <c r="I129" s="47"/>
      <c r="J129" s="48" t="e">
        <f t="shared" si="477"/>
        <v>#DIV/0!</v>
      </c>
      <c r="K129" s="235"/>
      <c r="L129" s="47"/>
      <c r="M129" s="48" t="e">
        <f t="shared" si="478"/>
        <v>#DIV/0!</v>
      </c>
      <c r="N129" s="235">
        <v>15</v>
      </c>
      <c r="O129" s="48"/>
      <c r="P129" s="48">
        <f t="shared" si="479"/>
        <v>0</v>
      </c>
      <c r="Q129" s="235"/>
      <c r="R129" s="47"/>
      <c r="S129" s="48" t="e">
        <f t="shared" si="480"/>
        <v>#DIV/0!</v>
      </c>
      <c r="T129" s="235"/>
      <c r="U129" s="47"/>
      <c r="V129" s="48" t="e">
        <f t="shared" si="481"/>
        <v>#DIV/0!</v>
      </c>
      <c r="W129" s="235"/>
      <c r="X129" s="47"/>
      <c r="Y129" s="48" t="e">
        <f t="shared" si="482"/>
        <v>#DIV/0!</v>
      </c>
      <c r="Z129" s="235"/>
      <c r="AA129" s="47"/>
      <c r="AB129" s="48" t="e">
        <f t="shared" si="483"/>
        <v>#DIV/0!</v>
      </c>
      <c r="AC129" s="235"/>
      <c r="AD129" s="47"/>
      <c r="AE129" s="48" t="e">
        <f t="shared" si="484"/>
        <v>#DIV/0!</v>
      </c>
      <c r="AF129" s="235"/>
      <c r="AG129" s="47"/>
      <c r="AH129" s="48" t="e">
        <f t="shared" si="485"/>
        <v>#DIV/0!</v>
      </c>
      <c r="AI129" s="235"/>
      <c r="AJ129" s="47"/>
      <c r="AK129" s="48" t="e">
        <f t="shared" si="486"/>
        <v>#DIV/0!</v>
      </c>
      <c r="AL129" s="235"/>
      <c r="AM129" s="47"/>
      <c r="AN129" s="48" t="e">
        <f t="shared" si="487"/>
        <v>#DIV/0!</v>
      </c>
      <c r="AO129" s="235"/>
      <c r="AP129" s="47"/>
      <c r="AQ129" s="48" t="e">
        <f t="shared" si="488"/>
        <v>#DIV/0!</v>
      </c>
      <c r="AR129" s="92"/>
      <c r="AS129" s="90"/>
      <c r="AT129" s="90"/>
    </row>
    <row r="130" spans="1:46" s="91" customFormat="1" ht="78" customHeight="1">
      <c r="A130" s="283"/>
      <c r="B130" s="297"/>
      <c r="C130" s="282"/>
      <c r="D130" s="88" t="s">
        <v>154</v>
      </c>
      <c r="E130" s="176">
        <f t="shared" si="489"/>
        <v>0</v>
      </c>
      <c r="F130" s="47">
        <f t="shared" si="490"/>
        <v>0</v>
      </c>
      <c r="G130" s="48" t="e">
        <f t="shared" si="476"/>
        <v>#DIV/0!</v>
      </c>
      <c r="H130" s="235"/>
      <c r="I130" s="47"/>
      <c r="J130" s="48" t="e">
        <f t="shared" si="477"/>
        <v>#DIV/0!</v>
      </c>
      <c r="K130" s="235"/>
      <c r="L130" s="47"/>
      <c r="M130" s="48" t="e">
        <f t="shared" si="478"/>
        <v>#DIV/0!</v>
      </c>
      <c r="N130" s="235"/>
      <c r="O130" s="48"/>
      <c r="P130" s="48" t="e">
        <f t="shared" si="479"/>
        <v>#DIV/0!</v>
      </c>
      <c r="Q130" s="235"/>
      <c r="R130" s="47"/>
      <c r="S130" s="48" t="e">
        <f t="shared" si="480"/>
        <v>#DIV/0!</v>
      </c>
      <c r="T130" s="235"/>
      <c r="U130" s="47"/>
      <c r="V130" s="48" t="e">
        <f t="shared" si="481"/>
        <v>#DIV/0!</v>
      </c>
      <c r="W130" s="235"/>
      <c r="X130" s="47"/>
      <c r="Y130" s="48" t="e">
        <f t="shared" si="482"/>
        <v>#DIV/0!</v>
      </c>
      <c r="Z130" s="235"/>
      <c r="AA130" s="47"/>
      <c r="AB130" s="48" t="e">
        <f t="shared" si="483"/>
        <v>#DIV/0!</v>
      </c>
      <c r="AC130" s="235"/>
      <c r="AD130" s="47"/>
      <c r="AE130" s="48" t="e">
        <f t="shared" si="484"/>
        <v>#DIV/0!</v>
      </c>
      <c r="AF130" s="235"/>
      <c r="AG130" s="47"/>
      <c r="AH130" s="48" t="e">
        <f t="shared" si="485"/>
        <v>#DIV/0!</v>
      </c>
      <c r="AI130" s="235"/>
      <c r="AJ130" s="47"/>
      <c r="AK130" s="48" t="e">
        <f t="shared" si="486"/>
        <v>#DIV/0!</v>
      </c>
      <c r="AL130" s="235"/>
      <c r="AM130" s="47"/>
      <c r="AN130" s="48" t="e">
        <f t="shared" si="487"/>
        <v>#DIV/0!</v>
      </c>
      <c r="AO130" s="235"/>
      <c r="AP130" s="47"/>
      <c r="AQ130" s="48" t="e">
        <f t="shared" si="488"/>
        <v>#DIV/0!</v>
      </c>
      <c r="AR130" s="92"/>
      <c r="AS130" s="90"/>
      <c r="AT130" s="90"/>
    </row>
    <row r="131" spans="1:46" s="91" customFormat="1" ht="30.75" customHeight="1">
      <c r="A131" s="283"/>
      <c r="B131" s="297"/>
      <c r="C131" s="282"/>
      <c r="D131" s="88" t="s">
        <v>37</v>
      </c>
      <c r="E131" s="176">
        <f t="shared" si="489"/>
        <v>0</v>
      </c>
      <c r="F131" s="47">
        <f t="shared" si="490"/>
        <v>0</v>
      </c>
      <c r="G131" s="48" t="e">
        <f t="shared" si="476"/>
        <v>#DIV/0!</v>
      </c>
      <c r="H131" s="235"/>
      <c r="I131" s="47"/>
      <c r="J131" s="48" t="e">
        <f t="shared" si="477"/>
        <v>#DIV/0!</v>
      </c>
      <c r="K131" s="235"/>
      <c r="L131" s="47"/>
      <c r="M131" s="48" t="e">
        <f t="shared" si="478"/>
        <v>#DIV/0!</v>
      </c>
      <c r="N131" s="235"/>
      <c r="O131" s="48"/>
      <c r="P131" s="48" t="e">
        <f t="shared" si="479"/>
        <v>#DIV/0!</v>
      </c>
      <c r="Q131" s="235"/>
      <c r="R131" s="47"/>
      <c r="S131" s="48" t="e">
        <f t="shared" si="480"/>
        <v>#DIV/0!</v>
      </c>
      <c r="T131" s="235"/>
      <c r="U131" s="47"/>
      <c r="V131" s="48" t="e">
        <f t="shared" si="481"/>
        <v>#DIV/0!</v>
      </c>
      <c r="W131" s="235"/>
      <c r="X131" s="47"/>
      <c r="Y131" s="48" t="e">
        <f t="shared" si="482"/>
        <v>#DIV/0!</v>
      </c>
      <c r="Z131" s="235"/>
      <c r="AA131" s="47"/>
      <c r="AB131" s="48" t="e">
        <f t="shared" si="483"/>
        <v>#DIV/0!</v>
      </c>
      <c r="AC131" s="235"/>
      <c r="AD131" s="47"/>
      <c r="AE131" s="48" t="e">
        <f t="shared" si="484"/>
        <v>#DIV/0!</v>
      </c>
      <c r="AF131" s="235"/>
      <c r="AG131" s="47"/>
      <c r="AH131" s="48" t="e">
        <f t="shared" si="485"/>
        <v>#DIV/0!</v>
      </c>
      <c r="AI131" s="235"/>
      <c r="AJ131" s="47"/>
      <c r="AK131" s="48" t="e">
        <f t="shared" si="486"/>
        <v>#DIV/0!</v>
      </c>
      <c r="AL131" s="235"/>
      <c r="AM131" s="47"/>
      <c r="AN131" s="48" t="e">
        <f t="shared" si="487"/>
        <v>#DIV/0!</v>
      </c>
      <c r="AO131" s="235"/>
      <c r="AP131" s="47"/>
      <c r="AQ131" s="48" t="e">
        <f t="shared" si="488"/>
        <v>#DIV/0!</v>
      </c>
      <c r="AR131" s="92"/>
      <c r="AS131" s="90"/>
      <c r="AT131" s="90"/>
    </row>
    <row r="132" spans="1:46" s="91" customFormat="1" ht="45">
      <c r="A132" s="283"/>
      <c r="B132" s="297"/>
      <c r="C132" s="282"/>
      <c r="D132" s="88" t="s">
        <v>32</v>
      </c>
      <c r="E132" s="176">
        <f t="shared" si="489"/>
        <v>0</v>
      </c>
      <c r="F132" s="47">
        <f t="shared" si="490"/>
        <v>0</v>
      </c>
      <c r="G132" s="48" t="e">
        <f t="shared" si="476"/>
        <v>#DIV/0!</v>
      </c>
      <c r="H132" s="235"/>
      <c r="I132" s="47"/>
      <c r="J132" s="48" t="e">
        <f t="shared" si="477"/>
        <v>#DIV/0!</v>
      </c>
      <c r="K132" s="235"/>
      <c r="L132" s="47"/>
      <c r="M132" s="48" t="e">
        <f t="shared" si="478"/>
        <v>#DIV/0!</v>
      </c>
      <c r="N132" s="235"/>
      <c r="O132" s="48"/>
      <c r="P132" s="48" t="e">
        <f t="shared" si="479"/>
        <v>#DIV/0!</v>
      </c>
      <c r="Q132" s="235"/>
      <c r="R132" s="47"/>
      <c r="S132" s="48" t="e">
        <f t="shared" si="480"/>
        <v>#DIV/0!</v>
      </c>
      <c r="T132" s="235"/>
      <c r="U132" s="47"/>
      <c r="V132" s="48" t="e">
        <f t="shared" si="481"/>
        <v>#DIV/0!</v>
      </c>
      <c r="W132" s="235"/>
      <c r="X132" s="47"/>
      <c r="Y132" s="48" t="e">
        <f t="shared" si="482"/>
        <v>#DIV/0!</v>
      </c>
      <c r="Z132" s="235"/>
      <c r="AA132" s="47"/>
      <c r="AB132" s="48" t="e">
        <f t="shared" si="483"/>
        <v>#DIV/0!</v>
      </c>
      <c r="AC132" s="235"/>
      <c r="AD132" s="47"/>
      <c r="AE132" s="48" t="e">
        <f t="shared" si="484"/>
        <v>#DIV/0!</v>
      </c>
      <c r="AF132" s="235"/>
      <c r="AG132" s="47"/>
      <c r="AH132" s="48" t="e">
        <f t="shared" si="485"/>
        <v>#DIV/0!</v>
      </c>
      <c r="AI132" s="235"/>
      <c r="AJ132" s="47"/>
      <c r="AK132" s="48" t="e">
        <f t="shared" si="486"/>
        <v>#DIV/0!</v>
      </c>
      <c r="AL132" s="235"/>
      <c r="AM132" s="47"/>
      <c r="AN132" s="48" t="e">
        <f t="shared" si="487"/>
        <v>#DIV/0!</v>
      </c>
      <c r="AO132" s="235"/>
      <c r="AP132" s="47"/>
      <c r="AQ132" s="48" t="e">
        <f t="shared" si="488"/>
        <v>#DIV/0!</v>
      </c>
      <c r="AR132" s="92"/>
      <c r="AS132" s="90"/>
      <c r="AT132" s="90"/>
    </row>
    <row r="133" spans="1:46" s="214" customFormat="1" ht="31.5" customHeight="1">
      <c r="A133" s="283" t="s">
        <v>56</v>
      </c>
      <c r="B133" s="297" t="s">
        <v>126</v>
      </c>
      <c r="C133" s="282" t="s">
        <v>105</v>
      </c>
      <c r="D133" s="217" t="s">
        <v>34</v>
      </c>
      <c r="E133" s="211">
        <f>SUM(E134:E139)</f>
        <v>50</v>
      </c>
      <c r="F133" s="212">
        <f>SUM(F134:F139)</f>
        <v>0</v>
      </c>
      <c r="G133" s="212">
        <f>(F133/E133)*100</f>
        <v>0</v>
      </c>
      <c r="H133" s="235">
        <f>SUM(H134:H139)</f>
        <v>0</v>
      </c>
      <c r="I133" s="212">
        <f>SUM(I134:I139)</f>
        <v>0</v>
      </c>
      <c r="J133" s="212" t="e">
        <f>(I133/H133)*100</f>
        <v>#DIV/0!</v>
      </c>
      <c r="K133" s="235">
        <f>SUM(K134:K139)</f>
        <v>0</v>
      </c>
      <c r="L133" s="212">
        <f>SUM(L134:L139)</f>
        <v>0</v>
      </c>
      <c r="M133" s="212" t="e">
        <f>(L133/K133)*100</f>
        <v>#DIV/0!</v>
      </c>
      <c r="N133" s="235">
        <f>SUM(N134:N139)</f>
        <v>0</v>
      </c>
      <c r="O133" s="212">
        <f>SUM(O134:O139)</f>
        <v>0</v>
      </c>
      <c r="P133" s="212" t="e">
        <f>(O133/N133)*100</f>
        <v>#DIV/0!</v>
      </c>
      <c r="Q133" s="235">
        <f>SUM(Q134:Q139)</f>
        <v>0</v>
      </c>
      <c r="R133" s="212">
        <f>SUM(R134:R139)</f>
        <v>0</v>
      </c>
      <c r="S133" s="212" t="e">
        <f>(R133/Q133)*100</f>
        <v>#DIV/0!</v>
      </c>
      <c r="T133" s="235">
        <f>SUM(T134:T139)</f>
        <v>0</v>
      </c>
      <c r="U133" s="212">
        <f>SUM(U134:U139)</f>
        <v>0</v>
      </c>
      <c r="V133" s="212" t="e">
        <f>(U133/T133)*100</f>
        <v>#DIV/0!</v>
      </c>
      <c r="W133" s="235">
        <f>SUM(W134:W139)</f>
        <v>0</v>
      </c>
      <c r="X133" s="212">
        <f>SUM(X134:X139)</f>
        <v>0</v>
      </c>
      <c r="Y133" s="212" t="e">
        <f>(X133/W133)*100</f>
        <v>#DIV/0!</v>
      </c>
      <c r="Z133" s="235">
        <f>SUM(Z134:Z139)</f>
        <v>50</v>
      </c>
      <c r="AA133" s="212">
        <f>SUM(AA134:AA139)</f>
        <v>0</v>
      </c>
      <c r="AB133" s="212">
        <f>(AA133/Z133)*100</f>
        <v>0</v>
      </c>
      <c r="AC133" s="235">
        <f>SUM(AC134:AC139)</f>
        <v>0</v>
      </c>
      <c r="AD133" s="212">
        <f>SUM(AD134:AD139)</f>
        <v>0</v>
      </c>
      <c r="AE133" s="212" t="e">
        <f>(AD133/AC133)*100</f>
        <v>#DIV/0!</v>
      </c>
      <c r="AF133" s="235">
        <f>SUM(AF134:AF139)</f>
        <v>0</v>
      </c>
      <c r="AG133" s="212">
        <f>SUM(AG134:AG139)</f>
        <v>0</v>
      </c>
      <c r="AH133" s="212" t="e">
        <f>(AG133/AF133)*100</f>
        <v>#DIV/0!</v>
      </c>
      <c r="AI133" s="235">
        <f>SUM(AI134:AI139)</f>
        <v>0</v>
      </c>
      <c r="AJ133" s="212">
        <f>SUM(AJ134:AJ139)</f>
        <v>0</v>
      </c>
      <c r="AK133" s="212" t="e">
        <f>(AJ133/AI133)*100</f>
        <v>#DIV/0!</v>
      </c>
      <c r="AL133" s="235">
        <f>SUM(AL134:AL139)</f>
        <v>0</v>
      </c>
      <c r="AM133" s="212">
        <f>SUM(AM134:AM139)</f>
        <v>0</v>
      </c>
      <c r="AN133" s="212" t="e">
        <f>(AM133/AL133)*100</f>
        <v>#DIV/0!</v>
      </c>
      <c r="AO133" s="235">
        <f>SUM(AO134:AO139)</f>
        <v>0</v>
      </c>
      <c r="AP133" s="212">
        <f>SUM(AP134:AP139)</f>
        <v>0</v>
      </c>
      <c r="AQ133" s="212" t="e">
        <f>(AP133/AO133)*100</f>
        <v>#DIV/0!</v>
      </c>
      <c r="AR133" s="218"/>
    </row>
    <row r="134" spans="1:46" s="91" customFormat="1" ht="30">
      <c r="A134" s="283"/>
      <c r="B134" s="297"/>
      <c r="C134" s="282"/>
      <c r="D134" s="106" t="s">
        <v>17</v>
      </c>
      <c r="E134" s="176">
        <f>H134+K134+N134+Q134+T134+W134+Z134+AC134+AF134+AI134+AL134+AO134</f>
        <v>0</v>
      </c>
      <c r="F134" s="47">
        <f>I134+L134+O134+R134+U134+X134+AA134+AD134+AG134+AJ134+AM134+AP134</f>
        <v>0</v>
      </c>
      <c r="G134" s="48" t="e">
        <f t="shared" ref="G134:G139" si="491">(F134/E134)*100</f>
        <v>#DIV/0!</v>
      </c>
      <c r="H134" s="235"/>
      <c r="I134" s="47"/>
      <c r="J134" s="48" t="e">
        <f t="shared" ref="J134:J139" si="492">(I134/H134)*100</f>
        <v>#DIV/0!</v>
      </c>
      <c r="K134" s="235"/>
      <c r="L134" s="47"/>
      <c r="M134" s="48" t="e">
        <f t="shared" ref="M134:M139" si="493">(L134/K134)*100</f>
        <v>#DIV/0!</v>
      </c>
      <c r="N134" s="235"/>
      <c r="O134" s="48"/>
      <c r="P134" s="48" t="e">
        <f t="shared" ref="P134:P139" si="494">(O134/N134)*100</f>
        <v>#DIV/0!</v>
      </c>
      <c r="Q134" s="235"/>
      <c r="R134" s="47"/>
      <c r="S134" s="48" t="e">
        <f t="shared" ref="S134:S139" si="495">(R134/Q134)*100</f>
        <v>#DIV/0!</v>
      </c>
      <c r="T134" s="235"/>
      <c r="U134" s="47"/>
      <c r="V134" s="48" t="e">
        <f t="shared" ref="V134:V139" si="496">(U134/T134)*100</f>
        <v>#DIV/0!</v>
      </c>
      <c r="W134" s="235"/>
      <c r="X134" s="47"/>
      <c r="Y134" s="48" t="e">
        <f t="shared" ref="Y134:Y139" si="497">(X134/W134)*100</f>
        <v>#DIV/0!</v>
      </c>
      <c r="Z134" s="235"/>
      <c r="AA134" s="47"/>
      <c r="AB134" s="48" t="e">
        <f t="shared" ref="AB134:AB139" si="498">(AA134/Z134)*100</f>
        <v>#DIV/0!</v>
      </c>
      <c r="AC134" s="235"/>
      <c r="AD134" s="47"/>
      <c r="AE134" s="48" t="e">
        <f t="shared" ref="AE134:AE139" si="499">(AD134/AC134)*100</f>
        <v>#DIV/0!</v>
      </c>
      <c r="AF134" s="235"/>
      <c r="AG134" s="47"/>
      <c r="AH134" s="48" t="e">
        <f t="shared" ref="AH134:AH139" si="500">(AG134/AF134)*100</f>
        <v>#DIV/0!</v>
      </c>
      <c r="AI134" s="235"/>
      <c r="AJ134" s="47"/>
      <c r="AK134" s="48" t="e">
        <f t="shared" ref="AK134:AK139" si="501">(AJ134/AI134)*100</f>
        <v>#DIV/0!</v>
      </c>
      <c r="AL134" s="235"/>
      <c r="AM134" s="47"/>
      <c r="AN134" s="48" t="e">
        <f t="shared" ref="AN134:AN139" si="502">(AM134/AL134)*100</f>
        <v>#DIV/0!</v>
      </c>
      <c r="AO134" s="235"/>
      <c r="AP134" s="47"/>
      <c r="AQ134" s="48" t="e">
        <f t="shared" ref="AQ134:AQ139" si="503">(AP134/AO134)*100</f>
        <v>#DIV/0!</v>
      </c>
      <c r="AR134" s="92"/>
      <c r="AS134" s="90"/>
      <c r="AT134" s="90"/>
    </row>
    <row r="135" spans="1:46" s="91" customFormat="1" ht="47.25" customHeight="1">
      <c r="A135" s="283"/>
      <c r="B135" s="297"/>
      <c r="C135" s="282"/>
      <c r="D135" s="106" t="s">
        <v>18</v>
      </c>
      <c r="E135" s="176">
        <f t="shared" ref="E135:E139" si="504">H135+K135+N135+Q135+T135+W135+Z135+AC135+AF135+AI135+AL135+AO135</f>
        <v>0</v>
      </c>
      <c r="F135" s="47">
        <f t="shared" ref="F135:F139" si="505">I135+L135+O135+R135+U135+X135+AA135+AD135+AG135+AJ135+AM135+AP135</f>
        <v>0</v>
      </c>
      <c r="G135" s="48" t="e">
        <f t="shared" si="491"/>
        <v>#DIV/0!</v>
      </c>
      <c r="H135" s="235"/>
      <c r="I135" s="47"/>
      <c r="J135" s="48" t="e">
        <f t="shared" si="492"/>
        <v>#DIV/0!</v>
      </c>
      <c r="K135" s="235"/>
      <c r="L135" s="47"/>
      <c r="M135" s="48" t="e">
        <f t="shared" si="493"/>
        <v>#DIV/0!</v>
      </c>
      <c r="N135" s="235"/>
      <c r="O135" s="48"/>
      <c r="P135" s="48" t="e">
        <f t="shared" si="494"/>
        <v>#DIV/0!</v>
      </c>
      <c r="Q135" s="235"/>
      <c r="R135" s="47"/>
      <c r="S135" s="48" t="e">
        <f t="shared" si="495"/>
        <v>#DIV/0!</v>
      </c>
      <c r="T135" s="235"/>
      <c r="U135" s="47"/>
      <c r="V135" s="48" t="e">
        <f t="shared" si="496"/>
        <v>#DIV/0!</v>
      </c>
      <c r="W135" s="235"/>
      <c r="X135" s="47"/>
      <c r="Y135" s="48" t="e">
        <f t="shared" si="497"/>
        <v>#DIV/0!</v>
      </c>
      <c r="Z135" s="235"/>
      <c r="AA135" s="47"/>
      <c r="AB135" s="48" t="e">
        <f t="shared" si="498"/>
        <v>#DIV/0!</v>
      </c>
      <c r="AC135" s="235"/>
      <c r="AD135" s="47"/>
      <c r="AE135" s="48" t="e">
        <f t="shared" si="499"/>
        <v>#DIV/0!</v>
      </c>
      <c r="AF135" s="235"/>
      <c r="AG135" s="47"/>
      <c r="AH135" s="48" t="e">
        <f t="shared" si="500"/>
        <v>#DIV/0!</v>
      </c>
      <c r="AI135" s="235"/>
      <c r="AJ135" s="47"/>
      <c r="AK135" s="48" t="e">
        <f t="shared" si="501"/>
        <v>#DIV/0!</v>
      </c>
      <c r="AL135" s="235"/>
      <c r="AM135" s="47"/>
      <c r="AN135" s="48" t="e">
        <f t="shared" si="502"/>
        <v>#DIV/0!</v>
      </c>
      <c r="AO135" s="235"/>
      <c r="AP135" s="47"/>
      <c r="AQ135" s="48" t="e">
        <f t="shared" si="503"/>
        <v>#DIV/0!</v>
      </c>
      <c r="AR135" s="92"/>
      <c r="AS135" s="90"/>
      <c r="AT135" s="90"/>
    </row>
    <row r="136" spans="1:46" s="91" customFormat="1" ht="28.5" customHeight="1">
      <c r="A136" s="283"/>
      <c r="B136" s="297"/>
      <c r="C136" s="282"/>
      <c r="D136" s="106" t="s">
        <v>26</v>
      </c>
      <c r="E136" s="176">
        <f t="shared" si="504"/>
        <v>50</v>
      </c>
      <c r="F136" s="47">
        <f t="shared" si="505"/>
        <v>0</v>
      </c>
      <c r="G136" s="48">
        <f t="shared" si="491"/>
        <v>0</v>
      </c>
      <c r="H136" s="235"/>
      <c r="I136" s="47"/>
      <c r="J136" s="48" t="e">
        <f t="shared" si="492"/>
        <v>#DIV/0!</v>
      </c>
      <c r="K136" s="235"/>
      <c r="L136" s="47"/>
      <c r="M136" s="48" t="e">
        <f t="shared" si="493"/>
        <v>#DIV/0!</v>
      </c>
      <c r="N136" s="235"/>
      <c r="O136" s="48"/>
      <c r="P136" s="48" t="e">
        <f t="shared" si="494"/>
        <v>#DIV/0!</v>
      </c>
      <c r="Q136" s="235"/>
      <c r="R136" s="47"/>
      <c r="S136" s="48" t="e">
        <f t="shared" si="495"/>
        <v>#DIV/0!</v>
      </c>
      <c r="T136" s="235"/>
      <c r="U136" s="47"/>
      <c r="V136" s="48" t="e">
        <f t="shared" si="496"/>
        <v>#DIV/0!</v>
      </c>
      <c r="W136" s="235"/>
      <c r="X136" s="47"/>
      <c r="Y136" s="48" t="e">
        <f t="shared" si="497"/>
        <v>#DIV/0!</v>
      </c>
      <c r="Z136" s="235">
        <v>50</v>
      </c>
      <c r="AA136" s="47"/>
      <c r="AB136" s="48">
        <f t="shared" si="498"/>
        <v>0</v>
      </c>
      <c r="AC136" s="235"/>
      <c r="AD136" s="47"/>
      <c r="AE136" s="48" t="e">
        <f t="shared" si="499"/>
        <v>#DIV/0!</v>
      </c>
      <c r="AF136" s="235"/>
      <c r="AG136" s="47"/>
      <c r="AH136" s="48" t="e">
        <f t="shared" si="500"/>
        <v>#DIV/0!</v>
      </c>
      <c r="AI136" s="235"/>
      <c r="AJ136" s="47"/>
      <c r="AK136" s="48" t="e">
        <f t="shared" si="501"/>
        <v>#DIV/0!</v>
      </c>
      <c r="AL136" s="235"/>
      <c r="AM136" s="47"/>
      <c r="AN136" s="48" t="e">
        <f t="shared" si="502"/>
        <v>#DIV/0!</v>
      </c>
      <c r="AO136" s="235"/>
      <c r="AP136" s="47"/>
      <c r="AQ136" s="48" t="e">
        <f t="shared" si="503"/>
        <v>#DIV/0!</v>
      </c>
      <c r="AR136" s="92"/>
      <c r="AS136" s="90"/>
      <c r="AT136" s="90"/>
    </row>
    <row r="137" spans="1:46" s="91" customFormat="1" ht="78" customHeight="1">
      <c r="A137" s="283"/>
      <c r="B137" s="297"/>
      <c r="C137" s="282"/>
      <c r="D137" s="106" t="s">
        <v>154</v>
      </c>
      <c r="E137" s="176">
        <f t="shared" si="504"/>
        <v>0</v>
      </c>
      <c r="F137" s="47">
        <f t="shared" si="505"/>
        <v>0</v>
      </c>
      <c r="G137" s="48" t="e">
        <f t="shared" si="491"/>
        <v>#DIV/0!</v>
      </c>
      <c r="H137" s="235"/>
      <c r="I137" s="47"/>
      <c r="J137" s="48" t="e">
        <f t="shared" si="492"/>
        <v>#DIV/0!</v>
      </c>
      <c r="K137" s="235"/>
      <c r="L137" s="47"/>
      <c r="M137" s="48" t="e">
        <f t="shared" si="493"/>
        <v>#DIV/0!</v>
      </c>
      <c r="N137" s="235"/>
      <c r="O137" s="48"/>
      <c r="P137" s="48" t="e">
        <f t="shared" si="494"/>
        <v>#DIV/0!</v>
      </c>
      <c r="Q137" s="235"/>
      <c r="R137" s="47"/>
      <c r="S137" s="48" t="e">
        <f t="shared" si="495"/>
        <v>#DIV/0!</v>
      </c>
      <c r="T137" s="235"/>
      <c r="U137" s="47"/>
      <c r="V137" s="48" t="e">
        <f t="shared" si="496"/>
        <v>#DIV/0!</v>
      </c>
      <c r="W137" s="235"/>
      <c r="X137" s="47"/>
      <c r="Y137" s="48" t="e">
        <f t="shared" si="497"/>
        <v>#DIV/0!</v>
      </c>
      <c r="Z137" s="235"/>
      <c r="AA137" s="47"/>
      <c r="AB137" s="48" t="e">
        <f t="shared" si="498"/>
        <v>#DIV/0!</v>
      </c>
      <c r="AC137" s="235"/>
      <c r="AD137" s="47"/>
      <c r="AE137" s="48" t="e">
        <f t="shared" si="499"/>
        <v>#DIV/0!</v>
      </c>
      <c r="AF137" s="235"/>
      <c r="AG137" s="47"/>
      <c r="AH137" s="48" t="e">
        <f t="shared" si="500"/>
        <v>#DIV/0!</v>
      </c>
      <c r="AI137" s="235"/>
      <c r="AJ137" s="47"/>
      <c r="AK137" s="48" t="e">
        <f t="shared" si="501"/>
        <v>#DIV/0!</v>
      </c>
      <c r="AL137" s="235"/>
      <c r="AM137" s="47"/>
      <c r="AN137" s="48" t="e">
        <f t="shared" si="502"/>
        <v>#DIV/0!</v>
      </c>
      <c r="AO137" s="235"/>
      <c r="AP137" s="47"/>
      <c r="AQ137" s="48" t="e">
        <f t="shared" si="503"/>
        <v>#DIV/0!</v>
      </c>
      <c r="AR137" s="92"/>
      <c r="AS137" s="90"/>
      <c r="AT137" s="90"/>
    </row>
    <row r="138" spans="1:46" s="91" customFormat="1" ht="29.25" customHeight="1">
      <c r="A138" s="283"/>
      <c r="B138" s="297"/>
      <c r="C138" s="282"/>
      <c r="D138" s="106" t="s">
        <v>37</v>
      </c>
      <c r="E138" s="176">
        <f t="shared" si="504"/>
        <v>0</v>
      </c>
      <c r="F138" s="47">
        <f t="shared" si="505"/>
        <v>0</v>
      </c>
      <c r="G138" s="48" t="e">
        <f t="shared" si="491"/>
        <v>#DIV/0!</v>
      </c>
      <c r="H138" s="235"/>
      <c r="I138" s="47"/>
      <c r="J138" s="48" t="e">
        <f t="shared" si="492"/>
        <v>#DIV/0!</v>
      </c>
      <c r="K138" s="235"/>
      <c r="L138" s="47"/>
      <c r="M138" s="48" t="e">
        <f t="shared" si="493"/>
        <v>#DIV/0!</v>
      </c>
      <c r="N138" s="235"/>
      <c r="O138" s="48"/>
      <c r="P138" s="48" t="e">
        <f t="shared" si="494"/>
        <v>#DIV/0!</v>
      </c>
      <c r="Q138" s="235"/>
      <c r="R138" s="47"/>
      <c r="S138" s="48" t="e">
        <f t="shared" si="495"/>
        <v>#DIV/0!</v>
      </c>
      <c r="T138" s="235"/>
      <c r="U138" s="47"/>
      <c r="V138" s="48" t="e">
        <f t="shared" si="496"/>
        <v>#DIV/0!</v>
      </c>
      <c r="W138" s="235"/>
      <c r="X138" s="47"/>
      <c r="Y138" s="48" t="e">
        <f t="shared" si="497"/>
        <v>#DIV/0!</v>
      </c>
      <c r="Z138" s="235"/>
      <c r="AA138" s="47"/>
      <c r="AB138" s="48" t="e">
        <f t="shared" si="498"/>
        <v>#DIV/0!</v>
      </c>
      <c r="AC138" s="235"/>
      <c r="AD138" s="47"/>
      <c r="AE138" s="48" t="e">
        <f t="shared" si="499"/>
        <v>#DIV/0!</v>
      </c>
      <c r="AF138" s="235"/>
      <c r="AG138" s="47"/>
      <c r="AH138" s="48" t="e">
        <f t="shared" si="500"/>
        <v>#DIV/0!</v>
      </c>
      <c r="AI138" s="235"/>
      <c r="AJ138" s="47"/>
      <c r="AK138" s="48" t="e">
        <f t="shared" si="501"/>
        <v>#DIV/0!</v>
      </c>
      <c r="AL138" s="235"/>
      <c r="AM138" s="47"/>
      <c r="AN138" s="48" t="e">
        <f t="shared" si="502"/>
        <v>#DIV/0!</v>
      </c>
      <c r="AO138" s="235"/>
      <c r="AP138" s="47"/>
      <c r="AQ138" s="48" t="e">
        <f t="shared" si="503"/>
        <v>#DIV/0!</v>
      </c>
      <c r="AR138" s="92"/>
      <c r="AS138" s="90"/>
      <c r="AT138" s="90"/>
    </row>
    <row r="139" spans="1:46" s="91" customFormat="1" ht="45">
      <c r="A139" s="283"/>
      <c r="B139" s="297"/>
      <c r="C139" s="282"/>
      <c r="D139" s="106" t="s">
        <v>32</v>
      </c>
      <c r="E139" s="176">
        <f t="shared" si="504"/>
        <v>0</v>
      </c>
      <c r="F139" s="47">
        <f t="shared" si="505"/>
        <v>0</v>
      </c>
      <c r="G139" s="48" t="e">
        <f t="shared" si="491"/>
        <v>#DIV/0!</v>
      </c>
      <c r="H139" s="235"/>
      <c r="I139" s="47"/>
      <c r="J139" s="48" t="e">
        <f t="shared" si="492"/>
        <v>#DIV/0!</v>
      </c>
      <c r="K139" s="235"/>
      <c r="L139" s="47"/>
      <c r="M139" s="48" t="e">
        <f t="shared" si="493"/>
        <v>#DIV/0!</v>
      </c>
      <c r="N139" s="235"/>
      <c r="O139" s="48"/>
      <c r="P139" s="48" t="e">
        <f t="shared" si="494"/>
        <v>#DIV/0!</v>
      </c>
      <c r="Q139" s="235"/>
      <c r="R139" s="47"/>
      <c r="S139" s="48" t="e">
        <f t="shared" si="495"/>
        <v>#DIV/0!</v>
      </c>
      <c r="T139" s="235"/>
      <c r="U139" s="47"/>
      <c r="V139" s="48" t="e">
        <f t="shared" si="496"/>
        <v>#DIV/0!</v>
      </c>
      <c r="W139" s="235"/>
      <c r="X139" s="47"/>
      <c r="Y139" s="48" t="e">
        <f t="shared" si="497"/>
        <v>#DIV/0!</v>
      </c>
      <c r="Z139" s="235"/>
      <c r="AA139" s="47"/>
      <c r="AB139" s="48" t="e">
        <f t="shared" si="498"/>
        <v>#DIV/0!</v>
      </c>
      <c r="AC139" s="235"/>
      <c r="AD139" s="47"/>
      <c r="AE139" s="48" t="e">
        <f t="shared" si="499"/>
        <v>#DIV/0!</v>
      </c>
      <c r="AF139" s="235"/>
      <c r="AG139" s="47"/>
      <c r="AH139" s="48" t="e">
        <f t="shared" si="500"/>
        <v>#DIV/0!</v>
      </c>
      <c r="AI139" s="235"/>
      <c r="AJ139" s="47"/>
      <c r="AK139" s="48" t="e">
        <f t="shared" si="501"/>
        <v>#DIV/0!</v>
      </c>
      <c r="AL139" s="235"/>
      <c r="AM139" s="47"/>
      <c r="AN139" s="48" t="e">
        <f t="shared" si="502"/>
        <v>#DIV/0!</v>
      </c>
      <c r="AO139" s="235"/>
      <c r="AP139" s="47"/>
      <c r="AQ139" s="48" t="e">
        <f t="shared" si="503"/>
        <v>#DIV/0!</v>
      </c>
      <c r="AR139" s="92"/>
      <c r="AS139" s="90"/>
      <c r="AT139" s="90"/>
    </row>
    <row r="140" spans="1:46" s="214" customFormat="1" ht="28.5" customHeight="1">
      <c r="A140" s="283" t="s">
        <v>58</v>
      </c>
      <c r="B140" s="421" t="s">
        <v>60</v>
      </c>
      <c r="C140" s="282" t="s">
        <v>105</v>
      </c>
      <c r="D140" s="217" t="s">
        <v>34</v>
      </c>
      <c r="E140" s="211">
        <f>SUM(E141:E146)</f>
        <v>15</v>
      </c>
      <c r="F140" s="212">
        <f>SUM(F141:F146)</f>
        <v>0</v>
      </c>
      <c r="G140" s="212">
        <f>(F140/E140)*100</f>
        <v>0</v>
      </c>
      <c r="H140" s="235">
        <f>SUM(H141:H146)</f>
        <v>0</v>
      </c>
      <c r="I140" s="212">
        <f>SUM(I141:I146)</f>
        <v>0</v>
      </c>
      <c r="J140" s="212" t="e">
        <f>(I140/H140)*100</f>
        <v>#DIV/0!</v>
      </c>
      <c r="K140" s="235">
        <f>SUM(K141:K146)</f>
        <v>0</v>
      </c>
      <c r="L140" s="212">
        <f>SUM(L141:L146)</f>
        <v>0</v>
      </c>
      <c r="M140" s="212" t="e">
        <f>(L140/K140)*100</f>
        <v>#DIV/0!</v>
      </c>
      <c r="N140" s="235">
        <f>SUM(N141:N146)</f>
        <v>0</v>
      </c>
      <c r="O140" s="212">
        <f>SUM(O141:O146)</f>
        <v>0</v>
      </c>
      <c r="P140" s="212" t="e">
        <f>(O140/N140)*100</f>
        <v>#DIV/0!</v>
      </c>
      <c r="Q140" s="235">
        <f>SUM(Q141:Q146)</f>
        <v>0</v>
      </c>
      <c r="R140" s="212">
        <f>SUM(R141:R146)</f>
        <v>0</v>
      </c>
      <c r="S140" s="212" t="e">
        <f>(R140/Q140)*100</f>
        <v>#DIV/0!</v>
      </c>
      <c r="T140" s="235">
        <f>SUM(T141:T146)</f>
        <v>0</v>
      </c>
      <c r="U140" s="212">
        <f>SUM(U141:U146)</f>
        <v>0</v>
      </c>
      <c r="V140" s="212" t="e">
        <f>(U140/T140)*100</f>
        <v>#DIV/0!</v>
      </c>
      <c r="W140" s="235">
        <f>SUM(W141:W146)</f>
        <v>0</v>
      </c>
      <c r="X140" s="212">
        <f>SUM(X141:X146)</f>
        <v>0</v>
      </c>
      <c r="Y140" s="212" t="e">
        <f>(X140/W140)*100</f>
        <v>#DIV/0!</v>
      </c>
      <c r="Z140" s="235">
        <f>SUM(Z141:Z146)</f>
        <v>0</v>
      </c>
      <c r="AA140" s="212">
        <f>SUM(AA141:AA146)</f>
        <v>0</v>
      </c>
      <c r="AB140" s="212" t="e">
        <f>(AA140/Z140)*100</f>
        <v>#DIV/0!</v>
      </c>
      <c r="AC140" s="235">
        <f>SUM(AC141:AC146)</f>
        <v>0</v>
      </c>
      <c r="AD140" s="212">
        <f>SUM(AD141:AD146)</f>
        <v>0</v>
      </c>
      <c r="AE140" s="212" t="e">
        <f>(AD140/AC140)*100</f>
        <v>#DIV/0!</v>
      </c>
      <c r="AF140" s="235">
        <f>SUM(AF141:AF146)</f>
        <v>0</v>
      </c>
      <c r="AG140" s="212">
        <f>SUM(AG141:AG146)</f>
        <v>0</v>
      </c>
      <c r="AH140" s="212" t="e">
        <f>(AG140/AF140)*100</f>
        <v>#DIV/0!</v>
      </c>
      <c r="AI140" s="235">
        <f>SUM(AI141:AI146)</f>
        <v>0</v>
      </c>
      <c r="AJ140" s="212">
        <f>SUM(AJ141:AJ146)</f>
        <v>0</v>
      </c>
      <c r="AK140" s="212" t="e">
        <f>(AJ140/AI140)*100</f>
        <v>#DIV/0!</v>
      </c>
      <c r="AL140" s="235">
        <f>SUM(AL141:AL146)</f>
        <v>0</v>
      </c>
      <c r="AM140" s="212">
        <f>SUM(AM141:AM146)</f>
        <v>0</v>
      </c>
      <c r="AN140" s="212" t="e">
        <f>(AM140/AL140)*100</f>
        <v>#DIV/0!</v>
      </c>
      <c r="AO140" s="235">
        <f>SUM(AO141:AO146)</f>
        <v>15</v>
      </c>
      <c r="AP140" s="212">
        <f>SUM(AP141:AP146)</f>
        <v>0</v>
      </c>
      <c r="AQ140" s="212">
        <f>(AP140/AO140)*100</f>
        <v>0</v>
      </c>
      <c r="AR140" s="218"/>
    </row>
    <row r="141" spans="1:46" s="91" customFormat="1" ht="30">
      <c r="A141" s="283"/>
      <c r="B141" s="422"/>
      <c r="C141" s="282"/>
      <c r="D141" s="88" t="s">
        <v>17</v>
      </c>
      <c r="E141" s="176">
        <f>H141+K141+N141+Q141+T141+W141+Z141+AC141+AF141+AI141+AL141+AO141</f>
        <v>0</v>
      </c>
      <c r="F141" s="47">
        <f>I141+L141+O141+R141+U141+X141+AA141+AD141+AG141+AJ141+AM141+AP141</f>
        <v>0</v>
      </c>
      <c r="G141" s="48" t="e">
        <f t="shared" ref="G141:G146" si="506">(F141/E141)*100</f>
        <v>#DIV/0!</v>
      </c>
      <c r="H141" s="235"/>
      <c r="I141" s="47"/>
      <c r="J141" s="48" t="e">
        <f t="shared" ref="J141:J146" si="507">(I141/H141)*100</f>
        <v>#DIV/0!</v>
      </c>
      <c r="K141" s="235"/>
      <c r="L141" s="47"/>
      <c r="M141" s="48" t="e">
        <f t="shared" ref="M141:M146" si="508">(L141/K141)*100</f>
        <v>#DIV/0!</v>
      </c>
      <c r="N141" s="235"/>
      <c r="O141" s="48"/>
      <c r="P141" s="48" t="e">
        <f t="shared" ref="P141:P146" si="509">(O141/N141)*100</f>
        <v>#DIV/0!</v>
      </c>
      <c r="Q141" s="235"/>
      <c r="R141" s="47"/>
      <c r="S141" s="48" t="e">
        <f t="shared" ref="S141:S146" si="510">(R141/Q141)*100</f>
        <v>#DIV/0!</v>
      </c>
      <c r="T141" s="235"/>
      <c r="U141" s="47"/>
      <c r="V141" s="48" t="e">
        <f t="shared" ref="V141:V146" si="511">(U141/T141)*100</f>
        <v>#DIV/0!</v>
      </c>
      <c r="W141" s="235"/>
      <c r="X141" s="47"/>
      <c r="Y141" s="48" t="e">
        <f t="shared" ref="Y141:Y146" si="512">(X141/W141)*100</f>
        <v>#DIV/0!</v>
      </c>
      <c r="Z141" s="235"/>
      <c r="AA141" s="47"/>
      <c r="AB141" s="48" t="e">
        <f t="shared" ref="AB141:AB146" si="513">(AA141/Z141)*100</f>
        <v>#DIV/0!</v>
      </c>
      <c r="AC141" s="235"/>
      <c r="AD141" s="47"/>
      <c r="AE141" s="48" t="e">
        <f t="shared" ref="AE141:AE146" si="514">(AD141/AC141)*100</f>
        <v>#DIV/0!</v>
      </c>
      <c r="AF141" s="235"/>
      <c r="AG141" s="47"/>
      <c r="AH141" s="48" t="e">
        <f t="shared" ref="AH141:AH146" si="515">(AG141/AF141)*100</f>
        <v>#DIV/0!</v>
      </c>
      <c r="AI141" s="235"/>
      <c r="AJ141" s="47"/>
      <c r="AK141" s="48" t="e">
        <f t="shared" ref="AK141:AK146" si="516">(AJ141/AI141)*100</f>
        <v>#DIV/0!</v>
      </c>
      <c r="AL141" s="235"/>
      <c r="AM141" s="47"/>
      <c r="AN141" s="48" t="e">
        <f t="shared" ref="AN141:AN146" si="517">(AM141/AL141)*100</f>
        <v>#DIV/0!</v>
      </c>
      <c r="AO141" s="235"/>
      <c r="AP141" s="47"/>
      <c r="AQ141" s="48" t="e">
        <f t="shared" ref="AQ141:AQ146" si="518">(AP141/AO141)*100</f>
        <v>#DIV/0!</v>
      </c>
      <c r="AR141" s="92"/>
      <c r="AS141" s="90"/>
      <c r="AT141" s="90"/>
    </row>
    <row r="142" spans="1:46" s="91" customFormat="1" ht="47.25" customHeight="1">
      <c r="A142" s="283"/>
      <c r="B142" s="422"/>
      <c r="C142" s="282"/>
      <c r="D142" s="88" t="s">
        <v>18</v>
      </c>
      <c r="E142" s="176">
        <f t="shared" ref="E142:E146" si="519">H142+K142+N142+Q142+T142+W142+Z142+AC142+AF142+AI142+AL142+AO142</f>
        <v>0</v>
      </c>
      <c r="F142" s="47">
        <f t="shared" ref="F142:F146" si="520">I142+L142+O142+R142+U142+X142+AA142+AD142+AG142+AJ142+AM142+AP142</f>
        <v>0</v>
      </c>
      <c r="G142" s="48" t="e">
        <f t="shared" si="506"/>
        <v>#DIV/0!</v>
      </c>
      <c r="H142" s="235"/>
      <c r="I142" s="47"/>
      <c r="J142" s="48" t="e">
        <f t="shared" si="507"/>
        <v>#DIV/0!</v>
      </c>
      <c r="K142" s="235"/>
      <c r="L142" s="47"/>
      <c r="M142" s="48" t="e">
        <f t="shared" si="508"/>
        <v>#DIV/0!</v>
      </c>
      <c r="N142" s="235"/>
      <c r="O142" s="48"/>
      <c r="P142" s="48" t="e">
        <f t="shared" si="509"/>
        <v>#DIV/0!</v>
      </c>
      <c r="Q142" s="235"/>
      <c r="R142" s="47"/>
      <c r="S142" s="48" t="e">
        <f t="shared" si="510"/>
        <v>#DIV/0!</v>
      </c>
      <c r="T142" s="235"/>
      <c r="U142" s="47"/>
      <c r="V142" s="48" t="e">
        <f t="shared" si="511"/>
        <v>#DIV/0!</v>
      </c>
      <c r="W142" s="235"/>
      <c r="X142" s="47"/>
      <c r="Y142" s="48" t="e">
        <f t="shared" si="512"/>
        <v>#DIV/0!</v>
      </c>
      <c r="Z142" s="235"/>
      <c r="AA142" s="47"/>
      <c r="AB142" s="48" t="e">
        <f t="shared" si="513"/>
        <v>#DIV/0!</v>
      </c>
      <c r="AC142" s="235"/>
      <c r="AD142" s="47"/>
      <c r="AE142" s="48" t="e">
        <f t="shared" si="514"/>
        <v>#DIV/0!</v>
      </c>
      <c r="AF142" s="235"/>
      <c r="AG142" s="47"/>
      <c r="AH142" s="48" t="e">
        <f t="shared" si="515"/>
        <v>#DIV/0!</v>
      </c>
      <c r="AI142" s="235"/>
      <c r="AJ142" s="47"/>
      <c r="AK142" s="48" t="e">
        <f t="shared" si="516"/>
        <v>#DIV/0!</v>
      </c>
      <c r="AL142" s="235"/>
      <c r="AM142" s="47"/>
      <c r="AN142" s="48" t="e">
        <f t="shared" si="517"/>
        <v>#DIV/0!</v>
      </c>
      <c r="AO142" s="235"/>
      <c r="AP142" s="47"/>
      <c r="AQ142" s="48" t="e">
        <f t="shared" si="518"/>
        <v>#DIV/0!</v>
      </c>
      <c r="AR142" s="92"/>
      <c r="AS142" s="90"/>
      <c r="AT142" s="90"/>
    </row>
    <row r="143" spans="1:46" s="91" customFormat="1" ht="27.75" customHeight="1">
      <c r="A143" s="283"/>
      <c r="B143" s="422"/>
      <c r="C143" s="282"/>
      <c r="D143" s="88" t="s">
        <v>26</v>
      </c>
      <c r="E143" s="176">
        <f t="shared" si="519"/>
        <v>15</v>
      </c>
      <c r="F143" s="47">
        <f t="shared" si="520"/>
        <v>0</v>
      </c>
      <c r="G143" s="48">
        <f t="shared" si="506"/>
        <v>0</v>
      </c>
      <c r="H143" s="235"/>
      <c r="I143" s="47"/>
      <c r="J143" s="48" t="e">
        <f t="shared" si="507"/>
        <v>#DIV/0!</v>
      </c>
      <c r="K143" s="235"/>
      <c r="L143" s="47"/>
      <c r="M143" s="48" t="e">
        <f t="shared" si="508"/>
        <v>#DIV/0!</v>
      </c>
      <c r="N143" s="235"/>
      <c r="O143" s="48"/>
      <c r="P143" s="48" t="e">
        <f t="shared" si="509"/>
        <v>#DIV/0!</v>
      </c>
      <c r="Q143" s="235"/>
      <c r="R143" s="47"/>
      <c r="S143" s="48" t="e">
        <f t="shared" si="510"/>
        <v>#DIV/0!</v>
      </c>
      <c r="T143" s="235"/>
      <c r="U143" s="47"/>
      <c r="V143" s="48" t="e">
        <f t="shared" si="511"/>
        <v>#DIV/0!</v>
      </c>
      <c r="W143" s="235"/>
      <c r="X143" s="47"/>
      <c r="Y143" s="48" t="e">
        <f t="shared" si="512"/>
        <v>#DIV/0!</v>
      </c>
      <c r="Z143" s="235"/>
      <c r="AA143" s="47"/>
      <c r="AB143" s="48" t="e">
        <f t="shared" si="513"/>
        <v>#DIV/0!</v>
      </c>
      <c r="AC143" s="235"/>
      <c r="AD143" s="47"/>
      <c r="AE143" s="48" t="e">
        <f t="shared" si="514"/>
        <v>#DIV/0!</v>
      </c>
      <c r="AF143" s="235"/>
      <c r="AG143" s="47"/>
      <c r="AH143" s="48" t="e">
        <f t="shared" si="515"/>
        <v>#DIV/0!</v>
      </c>
      <c r="AI143" s="235"/>
      <c r="AJ143" s="47"/>
      <c r="AK143" s="48" t="e">
        <f t="shared" si="516"/>
        <v>#DIV/0!</v>
      </c>
      <c r="AL143" s="235"/>
      <c r="AM143" s="47"/>
      <c r="AN143" s="48" t="e">
        <f t="shared" si="517"/>
        <v>#DIV/0!</v>
      </c>
      <c r="AO143" s="235">
        <v>15</v>
      </c>
      <c r="AP143" s="47"/>
      <c r="AQ143" s="48">
        <f t="shared" si="518"/>
        <v>0</v>
      </c>
      <c r="AR143" s="92"/>
      <c r="AS143" s="90"/>
      <c r="AT143" s="90"/>
    </row>
    <row r="144" spans="1:46" s="91" customFormat="1" ht="80.25" customHeight="1">
      <c r="A144" s="283"/>
      <c r="B144" s="422"/>
      <c r="C144" s="282"/>
      <c r="D144" s="88" t="s">
        <v>154</v>
      </c>
      <c r="E144" s="176">
        <f t="shared" si="519"/>
        <v>0</v>
      </c>
      <c r="F144" s="47">
        <f t="shared" si="520"/>
        <v>0</v>
      </c>
      <c r="G144" s="48" t="e">
        <f t="shared" si="506"/>
        <v>#DIV/0!</v>
      </c>
      <c r="H144" s="235"/>
      <c r="I144" s="47"/>
      <c r="J144" s="48" t="e">
        <f t="shared" si="507"/>
        <v>#DIV/0!</v>
      </c>
      <c r="K144" s="235"/>
      <c r="L144" s="47"/>
      <c r="M144" s="48" t="e">
        <f t="shared" si="508"/>
        <v>#DIV/0!</v>
      </c>
      <c r="N144" s="235"/>
      <c r="O144" s="48"/>
      <c r="P144" s="48" t="e">
        <f t="shared" si="509"/>
        <v>#DIV/0!</v>
      </c>
      <c r="Q144" s="235"/>
      <c r="R144" s="47"/>
      <c r="S144" s="48" t="e">
        <f t="shared" si="510"/>
        <v>#DIV/0!</v>
      </c>
      <c r="T144" s="235"/>
      <c r="U144" s="47"/>
      <c r="V144" s="48" t="e">
        <f t="shared" si="511"/>
        <v>#DIV/0!</v>
      </c>
      <c r="W144" s="235"/>
      <c r="X144" s="47"/>
      <c r="Y144" s="48" t="e">
        <f t="shared" si="512"/>
        <v>#DIV/0!</v>
      </c>
      <c r="Z144" s="235"/>
      <c r="AA144" s="47"/>
      <c r="AB144" s="48" t="e">
        <f t="shared" si="513"/>
        <v>#DIV/0!</v>
      </c>
      <c r="AC144" s="235"/>
      <c r="AD144" s="47"/>
      <c r="AE144" s="48" t="e">
        <f t="shared" si="514"/>
        <v>#DIV/0!</v>
      </c>
      <c r="AF144" s="235"/>
      <c r="AG144" s="47"/>
      <c r="AH144" s="48" t="e">
        <f t="shared" si="515"/>
        <v>#DIV/0!</v>
      </c>
      <c r="AI144" s="235"/>
      <c r="AJ144" s="47"/>
      <c r="AK144" s="48" t="e">
        <f t="shared" si="516"/>
        <v>#DIV/0!</v>
      </c>
      <c r="AL144" s="235"/>
      <c r="AM144" s="47"/>
      <c r="AN144" s="48" t="e">
        <f t="shared" si="517"/>
        <v>#DIV/0!</v>
      </c>
      <c r="AO144" s="235"/>
      <c r="AP144" s="47"/>
      <c r="AQ144" s="48" t="e">
        <f t="shared" si="518"/>
        <v>#DIV/0!</v>
      </c>
      <c r="AR144" s="92"/>
      <c r="AS144" s="90"/>
      <c r="AT144" s="90"/>
    </row>
    <row r="145" spans="1:46" s="91" customFormat="1" ht="36" customHeight="1">
      <c r="A145" s="283"/>
      <c r="B145" s="422"/>
      <c r="C145" s="282"/>
      <c r="D145" s="88" t="s">
        <v>37</v>
      </c>
      <c r="E145" s="176">
        <f t="shared" si="519"/>
        <v>0</v>
      </c>
      <c r="F145" s="47">
        <f t="shared" si="520"/>
        <v>0</v>
      </c>
      <c r="G145" s="48" t="e">
        <f t="shared" si="506"/>
        <v>#DIV/0!</v>
      </c>
      <c r="H145" s="235"/>
      <c r="I145" s="47"/>
      <c r="J145" s="48" t="e">
        <f t="shared" si="507"/>
        <v>#DIV/0!</v>
      </c>
      <c r="K145" s="235"/>
      <c r="L145" s="47"/>
      <c r="M145" s="48" t="e">
        <f t="shared" si="508"/>
        <v>#DIV/0!</v>
      </c>
      <c r="N145" s="235"/>
      <c r="O145" s="48"/>
      <c r="P145" s="48" t="e">
        <f t="shared" si="509"/>
        <v>#DIV/0!</v>
      </c>
      <c r="Q145" s="235"/>
      <c r="R145" s="47"/>
      <c r="S145" s="48" t="e">
        <f t="shared" si="510"/>
        <v>#DIV/0!</v>
      </c>
      <c r="T145" s="235"/>
      <c r="U145" s="47"/>
      <c r="V145" s="48" t="e">
        <f t="shared" si="511"/>
        <v>#DIV/0!</v>
      </c>
      <c r="W145" s="235"/>
      <c r="X145" s="47"/>
      <c r="Y145" s="48" t="e">
        <f t="shared" si="512"/>
        <v>#DIV/0!</v>
      </c>
      <c r="Z145" s="235"/>
      <c r="AA145" s="47"/>
      <c r="AB145" s="48" t="e">
        <f t="shared" si="513"/>
        <v>#DIV/0!</v>
      </c>
      <c r="AC145" s="235"/>
      <c r="AD145" s="47"/>
      <c r="AE145" s="48" t="e">
        <f t="shared" si="514"/>
        <v>#DIV/0!</v>
      </c>
      <c r="AF145" s="235"/>
      <c r="AG145" s="47"/>
      <c r="AH145" s="48" t="e">
        <f t="shared" si="515"/>
        <v>#DIV/0!</v>
      </c>
      <c r="AI145" s="235"/>
      <c r="AJ145" s="47"/>
      <c r="AK145" s="48" t="e">
        <f t="shared" si="516"/>
        <v>#DIV/0!</v>
      </c>
      <c r="AL145" s="235"/>
      <c r="AM145" s="47"/>
      <c r="AN145" s="48" t="e">
        <f t="shared" si="517"/>
        <v>#DIV/0!</v>
      </c>
      <c r="AO145" s="235"/>
      <c r="AP145" s="47"/>
      <c r="AQ145" s="48" t="e">
        <f t="shared" si="518"/>
        <v>#DIV/0!</v>
      </c>
      <c r="AR145" s="92"/>
      <c r="AS145" s="90"/>
      <c r="AT145" s="90"/>
    </row>
    <row r="146" spans="1:46" s="91" customFormat="1" ht="45">
      <c r="A146" s="283"/>
      <c r="B146" s="423"/>
      <c r="C146" s="282"/>
      <c r="D146" s="88" t="s">
        <v>32</v>
      </c>
      <c r="E146" s="176">
        <f t="shared" si="519"/>
        <v>0</v>
      </c>
      <c r="F146" s="47">
        <f t="shared" si="520"/>
        <v>0</v>
      </c>
      <c r="G146" s="48" t="e">
        <f t="shared" si="506"/>
        <v>#DIV/0!</v>
      </c>
      <c r="H146" s="235"/>
      <c r="I146" s="47"/>
      <c r="J146" s="48" t="e">
        <f t="shared" si="507"/>
        <v>#DIV/0!</v>
      </c>
      <c r="K146" s="235"/>
      <c r="L146" s="47"/>
      <c r="M146" s="48" t="e">
        <f t="shared" si="508"/>
        <v>#DIV/0!</v>
      </c>
      <c r="N146" s="235"/>
      <c r="O146" s="48"/>
      <c r="P146" s="48" t="e">
        <f t="shared" si="509"/>
        <v>#DIV/0!</v>
      </c>
      <c r="Q146" s="235"/>
      <c r="R146" s="47"/>
      <c r="S146" s="48" t="e">
        <f t="shared" si="510"/>
        <v>#DIV/0!</v>
      </c>
      <c r="T146" s="235"/>
      <c r="U146" s="47"/>
      <c r="V146" s="48" t="e">
        <f t="shared" si="511"/>
        <v>#DIV/0!</v>
      </c>
      <c r="W146" s="235"/>
      <c r="X146" s="47"/>
      <c r="Y146" s="48" t="e">
        <f t="shared" si="512"/>
        <v>#DIV/0!</v>
      </c>
      <c r="Z146" s="235"/>
      <c r="AA146" s="47"/>
      <c r="AB146" s="48" t="e">
        <f t="shared" si="513"/>
        <v>#DIV/0!</v>
      </c>
      <c r="AC146" s="235"/>
      <c r="AD146" s="47"/>
      <c r="AE146" s="48" t="e">
        <f t="shared" si="514"/>
        <v>#DIV/0!</v>
      </c>
      <c r="AF146" s="235"/>
      <c r="AG146" s="47"/>
      <c r="AH146" s="48" t="e">
        <f t="shared" si="515"/>
        <v>#DIV/0!</v>
      </c>
      <c r="AI146" s="235"/>
      <c r="AJ146" s="47"/>
      <c r="AK146" s="48" t="e">
        <f t="shared" si="516"/>
        <v>#DIV/0!</v>
      </c>
      <c r="AL146" s="235"/>
      <c r="AM146" s="47"/>
      <c r="AN146" s="48" t="e">
        <f t="shared" si="517"/>
        <v>#DIV/0!</v>
      </c>
      <c r="AO146" s="235"/>
      <c r="AP146" s="47"/>
      <c r="AQ146" s="48" t="e">
        <f t="shared" si="518"/>
        <v>#DIV/0!</v>
      </c>
      <c r="AR146" s="92"/>
      <c r="AS146" s="90"/>
      <c r="AT146" s="90"/>
    </row>
    <row r="147" spans="1:46" s="214" customFormat="1" ht="33.75" customHeight="1">
      <c r="A147" s="302" t="s">
        <v>59</v>
      </c>
      <c r="B147" s="301" t="s">
        <v>128</v>
      </c>
      <c r="C147" s="282" t="s">
        <v>105</v>
      </c>
      <c r="D147" s="217" t="s">
        <v>34</v>
      </c>
      <c r="E147" s="211">
        <f>SUM(E148:E153)</f>
        <v>372</v>
      </c>
      <c r="F147" s="212">
        <f>SUM(F148:F153)</f>
        <v>0</v>
      </c>
      <c r="G147" s="212">
        <f>(F147/E147)*100</f>
        <v>0</v>
      </c>
      <c r="H147" s="235">
        <f>SUM(H148:H153)</f>
        <v>0</v>
      </c>
      <c r="I147" s="212">
        <f>SUM(I148:I153)</f>
        <v>0</v>
      </c>
      <c r="J147" s="212" t="e">
        <f>(I147/H147)*100</f>
        <v>#DIV/0!</v>
      </c>
      <c r="K147" s="235">
        <f>SUM(K148:K153)</f>
        <v>0</v>
      </c>
      <c r="L147" s="212">
        <f>SUM(L148:L153)</f>
        <v>0</v>
      </c>
      <c r="M147" s="212" t="e">
        <f>(L147/K147)*100</f>
        <v>#DIV/0!</v>
      </c>
      <c r="N147" s="235">
        <f>SUM(N148:N153)</f>
        <v>0</v>
      </c>
      <c r="O147" s="212">
        <f>SUM(O148:O153)</f>
        <v>0</v>
      </c>
      <c r="P147" s="212" t="e">
        <f>(O147/N147)*100</f>
        <v>#DIV/0!</v>
      </c>
      <c r="Q147" s="235">
        <f>SUM(Q148:Q153)</f>
        <v>0</v>
      </c>
      <c r="R147" s="212">
        <f>SUM(R148:R153)</f>
        <v>0</v>
      </c>
      <c r="S147" s="212" t="e">
        <f>(R147/Q147)*100</f>
        <v>#DIV/0!</v>
      </c>
      <c r="T147" s="235">
        <f>SUM(T148:T153)</f>
        <v>0</v>
      </c>
      <c r="U147" s="212">
        <f>SUM(U148:U153)</f>
        <v>0</v>
      </c>
      <c r="V147" s="212" t="e">
        <f>(U147/T147)*100</f>
        <v>#DIV/0!</v>
      </c>
      <c r="W147" s="235">
        <f>SUM(W148:W153)</f>
        <v>0</v>
      </c>
      <c r="X147" s="212">
        <f>SUM(X148:X153)</f>
        <v>0</v>
      </c>
      <c r="Y147" s="212" t="e">
        <f>(X147/W147)*100</f>
        <v>#DIV/0!</v>
      </c>
      <c r="Z147" s="235">
        <f>SUM(Z148:Z153)</f>
        <v>100</v>
      </c>
      <c r="AA147" s="212">
        <f>SUM(AA148:AA153)</f>
        <v>0</v>
      </c>
      <c r="AB147" s="212">
        <f>(AA147/Z147)*100</f>
        <v>0</v>
      </c>
      <c r="AC147" s="235">
        <f>SUM(AC148:AC153)</f>
        <v>272</v>
      </c>
      <c r="AD147" s="212">
        <f>SUM(AD148:AD153)</f>
        <v>0</v>
      </c>
      <c r="AE147" s="212">
        <f>(AD147/AC147)*100</f>
        <v>0</v>
      </c>
      <c r="AF147" s="235">
        <f>SUM(AF148:AF153)</f>
        <v>0</v>
      </c>
      <c r="AG147" s="212">
        <f>SUM(AG148:AG153)</f>
        <v>0</v>
      </c>
      <c r="AH147" s="212" t="e">
        <f>(AG147/AF147)*100</f>
        <v>#DIV/0!</v>
      </c>
      <c r="AI147" s="235">
        <f>SUM(AI148:AI153)</f>
        <v>0</v>
      </c>
      <c r="AJ147" s="212">
        <f>SUM(AJ148:AJ153)</f>
        <v>0</v>
      </c>
      <c r="AK147" s="212" t="e">
        <f>(AJ147/AI147)*100</f>
        <v>#DIV/0!</v>
      </c>
      <c r="AL147" s="235">
        <f>SUM(AL148:AL153)</f>
        <v>0</v>
      </c>
      <c r="AM147" s="212">
        <f>SUM(AM148:AM153)</f>
        <v>0</v>
      </c>
      <c r="AN147" s="212" t="e">
        <f>(AM147/AL147)*100</f>
        <v>#DIV/0!</v>
      </c>
      <c r="AO147" s="235">
        <f>SUM(AO148:AO153)</f>
        <v>0</v>
      </c>
      <c r="AP147" s="212">
        <f>SUM(AP148:AP153)</f>
        <v>0</v>
      </c>
      <c r="AQ147" s="212" t="e">
        <f>(AP147/AO147)*100</f>
        <v>#DIV/0!</v>
      </c>
      <c r="AR147" s="218"/>
    </row>
    <row r="148" spans="1:46" s="91" customFormat="1" ht="30">
      <c r="A148" s="302"/>
      <c r="B148" s="301"/>
      <c r="C148" s="282"/>
      <c r="D148" s="106" t="s">
        <v>17</v>
      </c>
      <c r="E148" s="176">
        <f>H148+K148+N148+Q148+T148+W148+Z148+AC148+AF148+AI148+AL148+AO148</f>
        <v>0</v>
      </c>
      <c r="F148" s="47">
        <f>I148+L148+O148+R148+U148+X148+AA148+AD148+AG148+AJ148+AM148+AP148</f>
        <v>0</v>
      </c>
      <c r="G148" s="48" t="e">
        <f t="shared" ref="G148:G153" si="521">(F148/E148)*100</f>
        <v>#DIV/0!</v>
      </c>
      <c r="H148" s="235"/>
      <c r="I148" s="47"/>
      <c r="J148" s="48" t="e">
        <f t="shared" ref="J148:J153" si="522">(I148/H148)*100</f>
        <v>#DIV/0!</v>
      </c>
      <c r="K148" s="235"/>
      <c r="L148" s="47"/>
      <c r="M148" s="48" t="e">
        <f t="shared" ref="M148:M153" si="523">(L148/K148)*100</f>
        <v>#DIV/0!</v>
      </c>
      <c r="N148" s="235"/>
      <c r="O148" s="48"/>
      <c r="P148" s="48" t="e">
        <f t="shared" ref="P148:P153" si="524">(O148/N148)*100</f>
        <v>#DIV/0!</v>
      </c>
      <c r="Q148" s="235"/>
      <c r="R148" s="47"/>
      <c r="S148" s="48" t="e">
        <f t="shared" ref="S148:S153" si="525">(R148/Q148)*100</f>
        <v>#DIV/0!</v>
      </c>
      <c r="T148" s="235"/>
      <c r="U148" s="47"/>
      <c r="V148" s="48" t="e">
        <f t="shared" ref="V148:V153" si="526">(U148/T148)*100</f>
        <v>#DIV/0!</v>
      </c>
      <c r="W148" s="235"/>
      <c r="X148" s="47"/>
      <c r="Y148" s="48" t="e">
        <f t="shared" ref="Y148:Y153" si="527">(X148/W148)*100</f>
        <v>#DIV/0!</v>
      </c>
      <c r="Z148" s="235"/>
      <c r="AA148" s="47"/>
      <c r="AB148" s="48" t="e">
        <f t="shared" ref="AB148:AB153" si="528">(AA148/Z148)*100</f>
        <v>#DIV/0!</v>
      </c>
      <c r="AC148" s="235"/>
      <c r="AD148" s="47"/>
      <c r="AE148" s="48" t="e">
        <f t="shared" ref="AE148:AE153" si="529">(AD148/AC148)*100</f>
        <v>#DIV/0!</v>
      </c>
      <c r="AF148" s="235"/>
      <c r="AG148" s="47"/>
      <c r="AH148" s="48" t="e">
        <f t="shared" ref="AH148:AH153" si="530">(AG148/AF148)*100</f>
        <v>#DIV/0!</v>
      </c>
      <c r="AI148" s="235"/>
      <c r="AJ148" s="47"/>
      <c r="AK148" s="48" t="e">
        <f t="shared" ref="AK148:AK153" si="531">(AJ148/AI148)*100</f>
        <v>#DIV/0!</v>
      </c>
      <c r="AL148" s="235"/>
      <c r="AM148" s="47"/>
      <c r="AN148" s="48" t="e">
        <f t="shared" ref="AN148:AN153" si="532">(AM148/AL148)*100</f>
        <v>#DIV/0!</v>
      </c>
      <c r="AO148" s="235"/>
      <c r="AP148" s="47"/>
      <c r="AQ148" s="48" t="e">
        <f t="shared" ref="AQ148:AQ153" si="533">(AP148/AO148)*100</f>
        <v>#DIV/0!</v>
      </c>
      <c r="AR148" s="92"/>
      <c r="AS148" s="90"/>
      <c r="AT148" s="90"/>
    </row>
    <row r="149" spans="1:46" s="91" customFormat="1" ht="43.5" customHeight="1">
      <c r="A149" s="302"/>
      <c r="B149" s="301"/>
      <c r="C149" s="282"/>
      <c r="D149" s="106" t="s">
        <v>18</v>
      </c>
      <c r="E149" s="176">
        <f t="shared" ref="E149:E153" si="534">H149+K149+N149+Q149+T149+W149+Z149+AC149+AF149+AI149+AL149+AO149</f>
        <v>0</v>
      </c>
      <c r="F149" s="47">
        <f t="shared" ref="F149:F153" si="535">I149+L149+O149+R149+U149+X149+AA149+AD149+AG149+AJ149+AM149+AP149</f>
        <v>0</v>
      </c>
      <c r="G149" s="48" t="e">
        <f t="shared" si="521"/>
        <v>#DIV/0!</v>
      </c>
      <c r="H149" s="235"/>
      <c r="I149" s="47"/>
      <c r="J149" s="48" t="e">
        <f t="shared" si="522"/>
        <v>#DIV/0!</v>
      </c>
      <c r="K149" s="235"/>
      <c r="L149" s="47"/>
      <c r="M149" s="48" t="e">
        <f t="shared" si="523"/>
        <v>#DIV/0!</v>
      </c>
      <c r="N149" s="235"/>
      <c r="O149" s="48"/>
      <c r="P149" s="48" t="e">
        <f t="shared" si="524"/>
        <v>#DIV/0!</v>
      </c>
      <c r="Q149" s="235"/>
      <c r="R149" s="47"/>
      <c r="S149" s="48" t="e">
        <f t="shared" si="525"/>
        <v>#DIV/0!</v>
      </c>
      <c r="T149" s="235"/>
      <c r="U149" s="47"/>
      <c r="V149" s="48" t="e">
        <f t="shared" si="526"/>
        <v>#DIV/0!</v>
      </c>
      <c r="W149" s="235"/>
      <c r="X149" s="47"/>
      <c r="Y149" s="48" t="e">
        <f t="shared" si="527"/>
        <v>#DIV/0!</v>
      </c>
      <c r="Z149" s="235"/>
      <c r="AA149" s="47"/>
      <c r="AB149" s="48" t="e">
        <f t="shared" si="528"/>
        <v>#DIV/0!</v>
      </c>
      <c r="AC149" s="235"/>
      <c r="AD149" s="47"/>
      <c r="AE149" s="48" t="e">
        <f t="shared" si="529"/>
        <v>#DIV/0!</v>
      </c>
      <c r="AF149" s="235"/>
      <c r="AG149" s="47"/>
      <c r="AH149" s="48" t="e">
        <f t="shared" si="530"/>
        <v>#DIV/0!</v>
      </c>
      <c r="AI149" s="235"/>
      <c r="AJ149" s="47"/>
      <c r="AK149" s="48" t="e">
        <f t="shared" si="531"/>
        <v>#DIV/0!</v>
      </c>
      <c r="AL149" s="235"/>
      <c r="AM149" s="47"/>
      <c r="AN149" s="48" t="e">
        <f t="shared" si="532"/>
        <v>#DIV/0!</v>
      </c>
      <c r="AO149" s="235"/>
      <c r="AP149" s="47"/>
      <c r="AQ149" s="48" t="e">
        <f t="shared" si="533"/>
        <v>#DIV/0!</v>
      </c>
      <c r="AR149" s="92"/>
      <c r="AS149" s="90"/>
      <c r="AT149" s="90"/>
    </row>
    <row r="150" spans="1:46" s="91" customFormat="1" ht="29.25" customHeight="1">
      <c r="A150" s="302"/>
      <c r="B150" s="301"/>
      <c r="C150" s="282"/>
      <c r="D150" s="106" t="s">
        <v>26</v>
      </c>
      <c r="E150" s="176">
        <f t="shared" si="534"/>
        <v>372</v>
      </c>
      <c r="F150" s="47">
        <f t="shared" si="535"/>
        <v>0</v>
      </c>
      <c r="G150" s="48">
        <f t="shared" si="521"/>
        <v>0</v>
      </c>
      <c r="H150" s="235"/>
      <c r="I150" s="47"/>
      <c r="J150" s="48" t="e">
        <f t="shared" si="522"/>
        <v>#DIV/0!</v>
      </c>
      <c r="K150" s="235"/>
      <c r="L150" s="47"/>
      <c r="M150" s="48" t="e">
        <f t="shared" si="523"/>
        <v>#DIV/0!</v>
      </c>
      <c r="N150" s="235"/>
      <c r="O150" s="48"/>
      <c r="P150" s="48" t="e">
        <f t="shared" si="524"/>
        <v>#DIV/0!</v>
      </c>
      <c r="Q150" s="235">
        <v>0</v>
      </c>
      <c r="R150" s="47"/>
      <c r="S150" s="48" t="e">
        <f t="shared" si="525"/>
        <v>#DIV/0!</v>
      </c>
      <c r="T150" s="235">
        <v>0</v>
      </c>
      <c r="U150" s="48"/>
      <c r="V150" s="48" t="e">
        <f t="shared" si="526"/>
        <v>#DIV/0!</v>
      </c>
      <c r="W150" s="235">
        <v>0</v>
      </c>
      <c r="X150" s="47"/>
      <c r="Y150" s="48" t="e">
        <f t="shared" si="527"/>
        <v>#DIV/0!</v>
      </c>
      <c r="Z150" s="235">
        <v>100</v>
      </c>
      <c r="AA150" s="47"/>
      <c r="AB150" s="48">
        <f t="shared" si="528"/>
        <v>0</v>
      </c>
      <c r="AC150" s="235">
        <v>272</v>
      </c>
      <c r="AD150" s="47"/>
      <c r="AE150" s="48">
        <f t="shared" si="529"/>
        <v>0</v>
      </c>
      <c r="AF150" s="235"/>
      <c r="AG150" s="47"/>
      <c r="AH150" s="48" t="e">
        <f t="shared" si="530"/>
        <v>#DIV/0!</v>
      </c>
      <c r="AI150" s="235"/>
      <c r="AJ150" s="47"/>
      <c r="AK150" s="48" t="e">
        <f t="shared" si="531"/>
        <v>#DIV/0!</v>
      </c>
      <c r="AL150" s="235"/>
      <c r="AM150" s="47"/>
      <c r="AN150" s="48" t="e">
        <f t="shared" si="532"/>
        <v>#DIV/0!</v>
      </c>
      <c r="AO150" s="235"/>
      <c r="AP150" s="47"/>
      <c r="AQ150" s="48" t="e">
        <f t="shared" si="533"/>
        <v>#DIV/0!</v>
      </c>
      <c r="AR150" s="92"/>
      <c r="AS150" s="90"/>
      <c r="AT150" s="90"/>
    </row>
    <row r="151" spans="1:46" s="91" customFormat="1" ht="80.25" customHeight="1">
      <c r="A151" s="302"/>
      <c r="B151" s="301"/>
      <c r="C151" s="282"/>
      <c r="D151" s="106" t="s">
        <v>154</v>
      </c>
      <c r="E151" s="176">
        <f t="shared" si="534"/>
        <v>0</v>
      </c>
      <c r="F151" s="47">
        <f t="shared" si="535"/>
        <v>0</v>
      </c>
      <c r="G151" s="48" t="e">
        <f t="shared" si="521"/>
        <v>#DIV/0!</v>
      </c>
      <c r="H151" s="235"/>
      <c r="I151" s="47"/>
      <c r="J151" s="48" t="e">
        <f t="shared" si="522"/>
        <v>#DIV/0!</v>
      </c>
      <c r="K151" s="235"/>
      <c r="L151" s="47"/>
      <c r="M151" s="48" t="e">
        <f t="shared" si="523"/>
        <v>#DIV/0!</v>
      </c>
      <c r="N151" s="235"/>
      <c r="O151" s="48"/>
      <c r="P151" s="48" t="e">
        <f t="shared" si="524"/>
        <v>#DIV/0!</v>
      </c>
      <c r="Q151" s="235"/>
      <c r="R151" s="47"/>
      <c r="S151" s="48" t="e">
        <f t="shared" si="525"/>
        <v>#DIV/0!</v>
      </c>
      <c r="T151" s="235"/>
      <c r="U151" s="47"/>
      <c r="V151" s="48" t="e">
        <f t="shared" si="526"/>
        <v>#DIV/0!</v>
      </c>
      <c r="W151" s="235"/>
      <c r="X151" s="47"/>
      <c r="Y151" s="48" t="e">
        <f t="shared" si="527"/>
        <v>#DIV/0!</v>
      </c>
      <c r="Z151" s="235"/>
      <c r="AA151" s="47"/>
      <c r="AB151" s="48" t="e">
        <f t="shared" si="528"/>
        <v>#DIV/0!</v>
      </c>
      <c r="AC151" s="235"/>
      <c r="AD151" s="47"/>
      <c r="AE151" s="48" t="e">
        <f t="shared" si="529"/>
        <v>#DIV/0!</v>
      </c>
      <c r="AF151" s="235"/>
      <c r="AG151" s="47"/>
      <c r="AH151" s="48" t="e">
        <f t="shared" si="530"/>
        <v>#DIV/0!</v>
      </c>
      <c r="AI151" s="235"/>
      <c r="AJ151" s="47"/>
      <c r="AK151" s="48" t="e">
        <f t="shared" si="531"/>
        <v>#DIV/0!</v>
      </c>
      <c r="AL151" s="235"/>
      <c r="AM151" s="47"/>
      <c r="AN151" s="48" t="e">
        <f t="shared" si="532"/>
        <v>#DIV/0!</v>
      </c>
      <c r="AO151" s="235"/>
      <c r="AP151" s="47"/>
      <c r="AQ151" s="48" t="e">
        <f t="shared" si="533"/>
        <v>#DIV/0!</v>
      </c>
      <c r="AR151" s="92"/>
      <c r="AS151" s="90"/>
      <c r="AT151" s="90"/>
    </row>
    <row r="152" spans="1:46" s="91" customFormat="1" ht="29.25" customHeight="1">
      <c r="A152" s="302"/>
      <c r="B152" s="301"/>
      <c r="C152" s="282"/>
      <c r="D152" s="106" t="s">
        <v>37</v>
      </c>
      <c r="E152" s="176">
        <f t="shared" si="534"/>
        <v>0</v>
      </c>
      <c r="F152" s="47">
        <f t="shared" si="535"/>
        <v>0</v>
      </c>
      <c r="G152" s="48" t="e">
        <f t="shared" si="521"/>
        <v>#DIV/0!</v>
      </c>
      <c r="H152" s="235"/>
      <c r="I152" s="47"/>
      <c r="J152" s="48" t="e">
        <f t="shared" si="522"/>
        <v>#DIV/0!</v>
      </c>
      <c r="K152" s="235"/>
      <c r="L152" s="47"/>
      <c r="M152" s="48" t="e">
        <f t="shared" si="523"/>
        <v>#DIV/0!</v>
      </c>
      <c r="N152" s="235"/>
      <c r="O152" s="48"/>
      <c r="P152" s="48" t="e">
        <f t="shared" si="524"/>
        <v>#DIV/0!</v>
      </c>
      <c r="Q152" s="235"/>
      <c r="R152" s="47"/>
      <c r="S152" s="48" t="e">
        <f t="shared" si="525"/>
        <v>#DIV/0!</v>
      </c>
      <c r="T152" s="235"/>
      <c r="U152" s="47"/>
      <c r="V152" s="48" t="e">
        <f t="shared" si="526"/>
        <v>#DIV/0!</v>
      </c>
      <c r="W152" s="235"/>
      <c r="X152" s="47"/>
      <c r="Y152" s="48" t="e">
        <f t="shared" si="527"/>
        <v>#DIV/0!</v>
      </c>
      <c r="Z152" s="235"/>
      <c r="AA152" s="47"/>
      <c r="AB152" s="48" t="e">
        <f t="shared" si="528"/>
        <v>#DIV/0!</v>
      </c>
      <c r="AC152" s="235"/>
      <c r="AD152" s="47"/>
      <c r="AE152" s="48" t="e">
        <f t="shared" si="529"/>
        <v>#DIV/0!</v>
      </c>
      <c r="AF152" s="235"/>
      <c r="AG152" s="47"/>
      <c r="AH152" s="48" t="e">
        <f t="shared" si="530"/>
        <v>#DIV/0!</v>
      </c>
      <c r="AI152" s="235"/>
      <c r="AJ152" s="47"/>
      <c r="AK152" s="48" t="e">
        <f t="shared" si="531"/>
        <v>#DIV/0!</v>
      </c>
      <c r="AL152" s="235"/>
      <c r="AM152" s="47"/>
      <c r="AN152" s="48" t="e">
        <f t="shared" si="532"/>
        <v>#DIV/0!</v>
      </c>
      <c r="AO152" s="235"/>
      <c r="AP152" s="47"/>
      <c r="AQ152" s="48" t="e">
        <f t="shared" si="533"/>
        <v>#DIV/0!</v>
      </c>
      <c r="AR152" s="92"/>
      <c r="AS152" s="90"/>
      <c r="AT152" s="90"/>
    </row>
    <row r="153" spans="1:46" s="91" customFormat="1" ht="45">
      <c r="A153" s="302"/>
      <c r="B153" s="301"/>
      <c r="C153" s="282"/>
      <c r="D153" s="106" t="s">
        <v>32</v>
      </c>
      <c r="E153" s="176">
        <f t="shared" si="534"/>
        <v>0</v>
      </c>
      <c r="F153" s="47">
        <f t="shared" si="535"/>
        <v>0</v>
      </c>
      <c r="G153" s="48" t="e">
        <f t="shared" si="521"/>
        <v>#DIV/0!</v>
      </c>
      <c r="H153" s="235"/>
      <c r="I153" s="47"/>
      <c r="J153" s="48" t="e">
        <f t="shared" si="522"/>
        <v>#DIV/0!</v>
      </c>
      <c r="K153" s="235"/>
      <c r="L153" s="47"/>
      <c r="M153" s="48" t="e">
        <f t="shared" si="523"/>
        <v>#DIV/0!</v>
      </c>
      <c r="N153" s="235"/>
      <c r="O153" s="48"/>
      <c r="P153" s="48" t="e">
        <f t="shared" si="524"/>
        <v>#DIV/0!</v>
      </c>
      <c r="Q153" s="235"/>
      <c r="R153" s="47"/>
      <c r="S153" s="48" t="e">
        <f t="shared" si="525"/>
        <v>#DIV/0!</v>
      </c>
      <c r="T153" s="235"/>
      <c r="U153" s="47"/>
      <c r="V153" s="48" t="e">
        <f t="shared" si="526"/>
        <v>#DIV/0!</v>
      </c>
      <c r="W153" s="235"/>
      <c r="X153" s="47"/>
      <c r="Y153" s="48" t="e">
        <f t="shared" si="527"/>
        <v>#DIV/0!</v>
      </c>
      <c r="Z153" s="235"/>
      <c r="AA153" s="47"/>
      <c r="AB153" s="48" t="e">
        <f t="shared" si="528"/>
        <v>#DIV/0!</v>
      </c>
      <c r="AC153" s="235"/>
      <c r="AD153" s="47"/>
      <c r="AE153" s="48" t="e">
        <f t="shared" si="529"/>
        <v>#DIV/0!</v>
      </c>
      <c r="AF153" s="235"/>
      <c r="AG153" s="47"/>
      <c r="AH153" s="48" t="e">
        <f t="shared" si="530"/>
        <v>#DIV/0!</v>
      </c>
      <c r="AI153" s="235"/>
      <c r="AJ153" s="47"/>
      <c r="AK153" s="48" t="e">
        <f t="shared" si="531"/>
        <v>#DIV/0!</v>
      </c>
      <c r="AL153" s="235"/>
      <c r="AM153" s="47"/>
      <c r="AN153" s="48" t="e">
        <f t="shared" si="532"/>
        <v>#DIV/0!</v>
      </c>
      <c r="AO153" s="235"/>
      <c r="AP153" s="47"/>
      <c r="AQ153" s="48" t="e">
        <f t="shared" si="533"/>
        <v>#DIV/0!</v>
      </c>
      <c r="AR153" s="92"/>
      <c r="AS153" s="90"/>
      <c r="AT153" s="90"/>
    </row>
    <row r="154" spans="1:46" s="214" customFormat="1" ht="21" customHeight="1">
      <c r="A154" s="283" t="s">
        <v>61</v>
      </c>
      <c r="B154" s="297" t="s">
        <v>62</v>
      </c>
      <c r="C154" s="282" t="s">
        <v>105</v>
      </c>
      <c r="D154" s="217" t="s">
        <v>34</v>
      </c>
      <c r="E154" s="211">
        <f>E155+E156+E157+E159+E160</f>
        <v>130</v>
      </c>
      <c r="F154" s="212">
        <f>F155+F156+F157+F159+F160</f>
        <v>0</v>
      </c>
      <c r="G154" s="212">
        <f>(F154/E154)*100</f>
        <v>0</v>
      </c>
      <c r="H154" s="235">
        <f>H155+H156+H157+H159+H160</f>
        <v>0</v>
      </c>
      <c r="I154" s="212">
        <f>I155+I156+I157+I159+I160</f>
        <v>0</v>
      </c>
      <c r="J154" s="212" t="e">
        <f>(I154/H154)*100</f>
        <v>#DIV/0!</v>
      </c>
      <c r="K154" s="235">
        <f>K155+K156+K157+K159+K160</f>
        <v>0</v>
      </c>
      <c r="L154" s="212">
        <f>L155+L156+L157+L159+L160</f>
        <v>0</v>
      </c>
      <c r="M154" s="212" t="e">
        <f>(L154/K154)*100</f>
        <v>#DIV/0!</v>
      </c>
      <c r="N154" s="235">
        <f>N155+N156+N157+N159+N160</f>
        <v>0</v>
      </c>
      <c r="O154" s="212">
        <f>O155+O156+O157+O159+O160</f>
        <v>0</v>
      </c>
      <c r="P154" s="212" t="e">
        <f>(O154/N154)*100</f>
        <v>#DIV/0!</v>
      </c>
      <c r="Q154" s="235">
        <f>Q155+Q156+Q157+Q159+Q160</f>
        <v>0</v>
      </c>
      <c r="R154" s="212">
        <f>R155+R156+R157+R159+R160</f>
        <v>0</v>
      </c>
      <c r="S154" s="212" t="e">
        <f>(R154/Q154)*100</f>
        <v>#DIV/0!</v>
      </c>
      <c r="T154" s="235">
        <f>T155+T156+T157+T159+T160</f>
        <v>0</v>
      </c>
      <c r="U154" s="212">
        <f>U155+U156+U157+U159+U160</f>
        <v>0</v>
      </c>
      <c r="V154" s="212" t="e">
        <f>(U154/T154)*100</f>
        <v>#DIV/0!</v>
      </c>
      <c r="W154" s="235">
        <f>W155+W156+W157+W159+W160</f>
        <v>0</v>
      </c>
      <c r="X154" s="212">
        <f>X155+X156+X157+X159+X160</f>
        <v>0</v>
      </c>
      <c r="Y154" s="212" t="e">
        <f>(X154/W154)*100</f>
        <v>#DIV/0!</v>
      </c>
      <c r="Z154" s="235">
        <f>Z155+Z156+Z157+Z159+Z160</f>
        <v>0</v>
      </c>
      <c r="AA154" s="212">
        <f>AA155+AA156+AA157+AA159+AA160</f>
        <v>0</v>
      </c>
      <c r="AB154" s="212" t="e">
        <f>(AA154/Z154)*100</f>
        <v>#DIV/0!</v>
      </c>
      <c r="AC154" s="235">
        <f>AC155+AC156+AC157+AC159+AC160</f>
        <v>130</v>
      </c>
      <c r="AD154" s="212">
        <f>AD155+AD156+AD157+AD159+AD160</f>
        <v>0</v>
      </c>
      <c r="AE154" s="212">
        <f>(AD154/AC154)*100</f>
        <v>0</v>
      </c>
      <c r="AF154" s="235">
        <f>AF155+AF156+AF157+AF159+AF160</f>
        <v>0</v>
      </c>
      <c r="AG154" s="212">
        <f>AG155+AG156+AG157+AG159+AG160</f>
        <v>0</v>
      </c>
      <c r="AH154" s="212" t="e">
        <f>(AG154/AF154)*100</f>
        <v>#DIV/0!</v>
      </c>
      <c r="AI154" s="235">
        <f>AI155+AI156+AI157+AI159+AI160</f>
        <v>0</v>
      </c>
      <c r="AJ154" s="212">
        <f>AJ155+AJ156+AJ157+AJ159+AJ160</f>
        <v>0</v>
      </c>
      <c r="AK154" s="212" t="e">
        <f>(AJ154/AI154)*100</f>
        <v>#DIV/0!</v>
      </c>
      <c r="AL154" s="235">
        <f>AL155+AL156+AL157+AL159+AL160</f>
        <v>0</v>
      </c>
      <c r="AM154" s="212">
        <f>AM155+AM156+AM157+AM159+AM160</f>
        <v>0</v>
      </c>
      <c r="AN154" s="212" t="e">
        <f>(AM154/AL154)*100</f>
        <v>#DIV/0!</v>
      </c>
      <c r="AO154" s="235">
        <f>AO155+AO156+AO157+AO159+AO160</f>
        <v>0</v>
      </c>
      <c r="AP154" s="212">
        <f>AP155+AP156+AP157+AP159+AP160</f>
        <v>0</v>
      </c>
      <c r="AQ154" s="212" t="e">
        <f>(AP154/AO154)*100</f>
        <v>#DIV/0!</v>
      </c>
      <c r="AR154" s="218"/>
    </row>
    <row r="155" spans="1:46" s="91" customFormat="1" ht="30">
      <c r="A155" s="283"/>
      <c r="B155" s="297"/>
      <c r="C155" s="282"/>
      <c r="D155" s="106" t="s">
        <v>17</v>
      </c>
      <c r="E155" s="176">
        <f>H155+K155+N155+Q155+T155+W155+Z155+AC155+AF155+AI155+AL155+AO155</f>
        <v>0</v>
      </c>
      <c r="F155" s="47">
        <f>I155+L155+O155+R155+U155+X155+AA155+AD155+AG155+AJ155+AM155+AP155</f>
        <v>0</v>
      </c>
      <c r="G155" s="48" t="e">
        <f t="shared" ref="G155:G160" si="536">(F155/E155)*100</f>
        <v>#DIV/0!</v>
      </c>
      <c r="H155" s="235">
        <f>H162+H169</f>
        <v>0</v>
      </c>
      <c r="I155" s="48">
        <f>I162+I169</f>
        <v>0</v>
      </c>
      <c r="J155" s="48" t="e">
        <f t="shared" ref="J155:J160" si="537">(I155/H155)*100</f>
        <v>#DIV/0!</v>
      </c>
      <c r="K155" s="235">
        <f>K162+K169</f>
        <v>0</v>
      </c>
      <c r="L155" s="48">
        <f>L162+L169</f>
        <v>0</v>
      </c>
      <c r="M155" s="48" t="e">
        <f t="shared" ref="M155:M160" si="538">(L155/K155)*100</f>
        <v>#DIV/0!</v>
      </c>
      <c r="N155" s="235">
        <f>N162+N169</f>
        <v>0</v>
      </c>
      <c r="O155" s="48">
        <f>O162+O169</f>
        <v>0</v>
      </c>
      <c r="P155" s="48" t="e">
        <f t="shared" ref="P155:P160" si="539">(O155/N155)*100</f>
        <v>#DIV/0!</v>
      </c>
      <c r="Q155" s="235">
        <f>Q162+Q169</f>
        <v>0</v>
      </c>
      <c r="R155" s="48">
        <f>R162+R169</f>
        <v>0</v>
      </c>
      <c r="S155" s="48" t="e">
        <f t="shared" ref="S155:S160" si="540">(R155/Q155)*100</f>
        <v>#DIV/0!</v>
      </c>
      <c r="T155" s="235">
        <f>T162+T169</f>
        <v>0</v>
      </c>
      <c r="U155" s="48">
        <f>U162+U169</f>
        <v>0</v>
      </c>
      <c r="V155" s="48" t="e">
        <f t="shared" ref="V155:V160" si="541">(U155/T155)*100</f>
        <v>#DIV/0!</v>
      </c>
      <c r="W155" s="235">
        <f>W162+W169</f>
        <v>0</v>
      </c>
      <c r="X155" s="48">
        <f>X162+X169</f>
        <v>0</v>
      </c>
      <c r="Y155" s="48" t="e">
        <f t="shared" ref="Y155:Y160" si="542">(X155/W155)*100</f>
        <v>#DIV/0!</v>
      </c>
      <c r="Z155" s="235">
        <f>Z162+Z169</f>
        <v>0</v>
      </c>
      <c r="AA155" s="48">
        <f>AA162+AA169</f>
        <v>0</v>
      </c>
      <c r="AB155" s="48" t="e">
        <f t="shared" ref="AB155:AB160" si="543">(AA155/Z155)*100</f>
        <v>#DIV/0!</v>
      </c>
      <c r="AC155" s="235">
        <f>AC162+AC169</f>
        <v>0</v>
      </c>
      <c r="AD155" s="48">
        <f>AD162+AD169</f>
        <v>0</v>
      </c>
      <c r="AE155" s="48" t="e">
        <f t="shared" ref="AE155:AE160" si="544">(AD155/AC155)*100</f>
        <v>#DIV/0!</v>
      </c>
      <c r="AF155" s="235">
        <f>AF162+AF169</f>
        <v>0</v>
      </c>
      <c r="AG155" s="48">
        <f>AG162+AG169</f>
        <v>0</v>
      </c>
      <c r="AH155" s="48" t="e">
        <f t="shared" ref="AH155:AH160" si="545">(AG155/AF155)*100</f>
        <v>#DIV/0!</v>
      </c>
      <c r="AI155" s="235">
        <f>AI162+AI169</f>
        <v>0</v>
      </c>
      <c r="AJ155" s="48">
        <f>AJ162+AJ169</f>
        <v>0</v>
      </c>
      <c r="AK155" s="48" t="e">
        <f t="shared" ref="AK155:AK160" si="546">(AJ155/AI155)*100</f>
        <v>#DIV/0!</v>
      </c>
      <c r="AL155" s="235">
        <f>AL162+AL169</f>
        <v>0</v>
      </c>
      <c r="AM155" s="48">
        <f>AM162+AM169</f>
        <v>0</v>
      </c>
      <c r="AN155" s="48" t="e">
        <f t="shared" ref="AN155:AN160" si="547">(AM155/AL155)*100</f>
        <v>#DIV/0!</v>
      </c>
      <c r="AO155" s="235">
        <f>AO162+AO169</f>
        <v>0</v>
      </c>
      <c r="AP155" s="48">
        <f>AP162+AP169</f>
        <v>0</v>
      </c>
      <c r="AQ155" s="48" t="e">
        <f t="shared" ref="AQ155:AQ160" si="548">(AP155/AO155)*100</f>
        <v>#DIV/0!</v>
      </c>
      <c r="AR155" s="92"/>
      <c r="AS155" s="90"/>
      <c r="AT155" s="90"/>
    </row>
    <row r="156" spans="1:46" s="91" customFormat="1" ht="45">
      <c r="A156" s="283"/>
      <c r="B156" s="297"/>
      <c r="C156" s="282"/>
      <c r="D156" s="106" t="s">
        <v>18</v>
      </c>
      <c r="E156" s="176">
        <f t="shared" ref="E156:E160" si="549">H156+K156+N156+Q156+T156+W156+Z156+AC156+AF156+AI156+AL156+AO156</f>
        <v>0</v>
      </c>
      <c r="F156" s="47">
        <f t="shared" ref="F156:F160" si="550">I156+L156+O156+R156+U156+X156+AA156+AD156+AG156+AJ156+AM156+AP156</f>
        <v>0</v>
      </c>
      <c r="G156" s="48" t="e">
        <f t="shared" si="536"/>
        <v>#DIV/0!</v>
      </c>
      <c r="H156" s="235">
        <f t="shared" ref="H156:I160" si="551">H163+H170</f>
        <v>0</v>
      </c>
      <c r="I156" s="48">
        <f t="shared" si="551"/>
        <v>0</v>
      </c>
      <c r="J156" s="48" t="e">
        <f t="shared" si="537"/>
        <v>#DIV/0!</v>
      </c>
      <c r="K156" s="235">
        <f t="shared" ref="K156:L156" si="552">K163+K170</f>
        <v>0</v>
      </c>
      <c r="L156" s="48">
        <f t="shared" si="552"/>
        <v>0</v>
      </c>
      <c r="M156" s="48" t="e">
        <f t="shared" si="538"/>
        <v>#DIV/0!</v>
      </c>
      <c r="N156" s="235">
        <f t="shared" ref="N156:O156" si="553">N163+N170</f>
        <v>0</v>
      </c>
      <c r="O156" s="48">
        <f t="shared" si="553"/>
        <v>0</v>
      </c>
      <c r="P156" s="48" t="e">
        <f t="shared" si="539"/>
        <v>#DIV/0!</v>
      </c>
      <c r="Q156" s="235">
        <f t="shared" ref="Q156:R156" si="554">Q163+Q170</f>
        <v>0</v>
      </c>
      <c r="R156" s="48">
        <f t="shared" si="554"/>
        <v>0</v>
      </c>
      <c r="S156" s="48" t="e">
        <f t="shared" si="540"/>
        <v>#DIV/0!</v>
      </c>
      <c r="T156" s="235">
        <f t="shared" ref="T156:U156" si="555">T163+T170</f>
        <v>0</v>
      </c>
      <c r="U156" s="48">
        <f t="shared" si="555"/>
        <v>0</v>
      </c>
      <c r="V156" s="48" t="e">
        <f t="shared" si="541"/>
        <v>#DIV/0!</v>
      </c>
      <c r="W156" s="235">
        <f t="shared" ref="W156:X156" si="556">W163+W170</f>
        <v>0</v>
      </c>
      <c r="X156" s="48">
        <f t="shared" si="556"/>
        <v>0</v>
      </c>
      <c r="Y156" s="48" t="e">
        <f t="shared" si="542"/>
        <v>#DIV/0!</v>
      </c>
      <c r="Z156" s="235">
        <f t="shared" ref="Z156:AA156" si="557">Z163+Z170</f>
        <v>0</v>
      </c>
      <c r="AA156" s="48">
        <f t="shared" si="557"/>
        <v>0</v>
      </c>
      <c r="AB156" s="48" t="e">
        <f t="shared" si="543"/>
        <v>#DIV/0!</v>
      </c>
      <c r="AC156" s="235">
        <f t="shared" ref="AC156:AD156" si="558">AC163+AC170</f>
        <v>0</v>
      </c>
      <c r="AD156" s="48">
        <f t="shared" si="558"/>
        <v>0</v>
      </c>
      <c r="AE156" s="48" t="e">
        <f t="shared" si="544"/>
        <v>#DIV/0!</v>
      </c>
      <c r="AF156" s="235">
        <f t="shared" ref="AF156:AG156" si="559">AF163+AF170</f>
        <v>0</v>
      </c>
      <c r="AG156" s="48">
        <f t="shared" si="559"/>
        <v>0</v>
      </c>
      <c r="AH156" s="48" t="e">
        <f t="shared" si="545"/>
        <v>#DIV/0!</v>
      </c>
      <c r="AI156" s="235">
        <f t="shared" ref="AI156:AJ156" si="560">AI163+AI170</f>
        <v>0</v>
      </c>
      <c r="AJ156" s="48">
        <f t="shared" si="560"/>
        <v>0</v>
      </c>
      <c r="AK156" s="48" t="e">
        <f t="shared" si="546"/>
        <v>#DIV/0!</v>
      </c>
      <c r="AL156" s="235">
        <f t="shared" ref="AL156:AM156" si="561">AL163+AL170</f>
        <v>0</v>
      </c>
      <c r="AM156" s="48">
        <f t="shared" si="561"/>
        <v>0</v>
      </c>
      <c r="AN156" s="48" t="e">
        <f t="shared" si="547"/>
        <v>#DIV/0!</v>
      </c>
      <c r="AO156" s="235">
        <f t="shared" ref="AO156:AP156" si="562">AO163+AO170</f>
        <v>0</v>
      </c>
      <c r="AP156" s="48">
        <f t="shared" si="562"/>
        <v>0</v>
      </c>
      <c r="AQ156" s="48" t="e">
        <f t="shared" si="548"/>
        <v>#DIV/0!</v>
      </c>
      <c r="AR156" s="92"/>
      <c r="AS156" s="90"/>
      <c r="AT156" s="90"/>
    </row>
    <row r="157" spans="1:46" s="91" customFormat="1" ht="29.25" customHeight="1">
      <c r="A157" s="283"/>
      <c r="B157" s="297"/>
      <c r="C157" s="282"/>
      <c r="D157" s="106" t="s">
        <v>26</v>
      </c>
      <c r="E157" s="176">
        <f>H157+K157+N157+Q157+T157+W157+Z157+AC157+AF157+AI157+AL157+AO157</f>
        <v>130</v>
      </c>
      <c r="F157" s="47">
        <f t="shared" si="550"/>
        <v>0</v>
      </c>
      <c r="G157" s="48">
        <f t="shared" si="536"/>
        <v>0</v>
      </c>
      <c r="H157" s="235">
        <f t="shared" si="551"/>
        <v>0</v>
      </c>
      <c r="I157" s="48">
        <f t="shared" si="551"/>
        <v>0</v>
      </c>
      <c r="J157" s="48" t="e">
        <f t="shared" si="537"/>
        <v>#DIV/0!</v>
      </c>
      <c r="K157" s="235">
        <f t="shared" ref="K157:L157" si="563">K164+K171</f>
        <v>0</v>
      </c>
      <c r="L157" s="48">
        <f t="shared" si="563"/>
        <v>0</v>
      </c>
      <c r="M157" s="48" t="e">
        <f t="shared" si="538"/>
        <v>#DIV/0!</v>
      </c>
      <c r="N157" s="235">
        <f t="shared" ref="N157:O157" si="564">N164+N171</f>
        <v>0</v>
      </c>
      <c r="O157" s="48">
        <f t="shared" si="564"/>
        <v>0</v>
      </c>
      <c r="P157" s="48" t="e">
        <f t="shared" si="539"/>
        <v>#DIV/0!</v>
      </c>
      <c r="Q157" s="235">
        <f t="shared" ref="Q157:R157" si="565">Q164+Q171</f>
        <v>0</v>
      </c>
      <c r="R157" s="48">
        <f t="shared" si="565"/>
        <v>0</v>
      </c>
      <c r="S157" s="48" t="e">
        <f t="shared" si="540"/>
        <v>#DIV/0!</v>
      </c>
      <c r="T157" s="235">
        <f t="shared" ref="T157:U157" si="566">T164+T171</f>
        <v>0</v>
      </c>
      <c r="U157" s="48">
        <f t="shared" si="566"/>
        <v>0</v>
      </c>
      <c r="V157" s="48" t="e">
        <f t="shared" si="541"/>
        <v>#DIV/0!</v>
      </c>
      <c r="W157" s="235">
        <f t="shared" ref="W157:X157" si="567">W164+W171</f>
        <v>0</v>
      </c>
      <c r="X157" s="48">
        <f t="shared" si="567"/>
        <v>0</v>
      </c>
      <c r="Y157" s="48" t="e">
        <f t="shared" si="542"/>
        <v>#DIV/0!</v>
      </c>
      <c r="Z157" s="235">
        <f t="shared" ref="Z157:AA157" si="568">Z164+Z171</f>
        <v>0</v>
      </c>
      <c r="AA157" s="48">
        <f t="shared" si="568"/>
        <v>0</v>
      </c>
      <c r="AB157" s="48" t="e">
        <f t="shared" si="543"/>
        <v>#DIV/0!</v>
      </c>
      <c r="AC157" s="235">
        <f t="shared" ref="AC157:AD157" si="569">AC164+AC171</f>
        <v>130</v>
      </c>
      <c r="AD157" s="48">
        <f t="shared" si="569"/>
        <v>0</v>
      </c>
      <c r="AE157" s="48">
        <f t="shared" si="544"/>
        <v>0</v>
      </c>
      <c r="AF157" s="235">
        <f t="shared" ref="AF157:AG157" si="570">AF164+AF171</f>
        <v>0</v>
      </c>
      <c r="AG157" s="48">
        <f t="shared" si="570"/>
        <v>0</v>
      </c>
      <c r="AH157" s="48" t="e">
        <f t="shared" si="545"/>
        <v>#DIV/0!</v>
      </c>
      <c r="AI157" s="235">
        <f t="shared" ref="AI157:AJ157" si="571">AI164+AI171</f>
        <v>0</v>
      </c>
      <c r="AJ157" s="48">
        <f t="shared" si="571"/>
        <v>0</v>
      </c>
      <c r="AK157" s="48" t="e">
        <f t="shared" si="546"/>
        <v>#DIV/0!</v>
      </c>
      <c r="AL157" s="235">
        <f t="shared" ref="AL157:AM157" si="572">AL164+AL171</f>
        <v>0</v>
      </c>
      <c r="AM157" s="48">
        <f t="shared" si="572"/>
        <v>0</v>
      </c>
      <c r="AN157" s="48" t="e">
        <f t="shared" si="547"/>
        <v>#DIV/0!</v>
      </c>
      <c r="AO157" s="235">
        <f t="shared" ref="AO157:AP157" si="573">AO164+AO171</f>
        <v>0</v>
      </c>
      <c r="AP157" s="48">
        <f t="shared" si="573"/>
        <v>0</v>
      </c>
      <c r="AQ157" s="48" t="e">
        <f t="shared" si="548"/>
        <v>#DIV/0!</v>
      </c>
      <c r="AR157" s="92"/>
      <c r="AS157" s="90"/>
      <c r="AT157" s="90"/>
    </row>
    <row r="158" spans="1:46" s="91" customFormat="1" ht="91.5" customHeight="1">
      <c r="A158" s="283"/>
      <c r="B158" s="297"/>
      <c r="C158" s="282"/>
      <c r="D158" s="106" t="s">
        <v>154</v>
      </c>
      <c r="E158" s="176">
        <f t="shared" si="549"/>
        <v>0</v>
      </c>
      <c r="F158" s="47">
        <f t="shared" si="550"/>
        <v>0</v>
      </c>
      <c r="G158" s="48" t="e">
        <f t="shared" si="536"/>
        <v>#DIV/0!</v>
      </c>
      <c r="H158" s="235">
        <f t="shared" si="551"/>
        <v>0</v>
      </c>
      <c r="I158" s="48">
        <f t="shared" si="551"/>
        <v>0</v>
      </c>
      <c r="J158" s="48" t="e">
        <f t="shared" si="537"/>
        <v>#DIV/0!</v>
      </c>
      <c r="K158" s="235">
        <f t="shared" ref="K158:L158" si="574">K165+K172</f>
        <v>0</v>
      </c>
      <c r="L158" s="48">
        <f t="shared" si="574"/>
        <v>0</v>
      </c>
      <c r="M158" s="48" t="e">
        <f t="shared" si="538"/>
        <v>#DIV/0!</v>
      </c>
      <c r="N158" s="235">
        <f t="shared" ref="N158:O158" si="575">N165+N172</f>
        <v>0</v>
      </c>
      <c r="O158" s="48">
        <f t="shared" si="575"/>
        <v>0</v>
      </c>
      <c r="P158" s="48" t="e">
        <f t="shared" si="539"/>
        <v>#DIV/0!</v>
      </c>
      <c r="Q158" s="235">
        <f t="shared" ref="Q158:R158" si="576">Q165+Q172</f>
        <v>0</v>
      </c>
      <c r="R158" s="48">
        <f t="shared" si="576"/>
        <v>0</v>
      </c>
      <c r="S158" s="48" t="e">
        <f t="shared" si="540"/>
        <v>#DIV/0!</v>
      </c>
      <c r="T158" s="235">
        <f t="shared" ref="T158:U158" si="577">T165+T172</f>
        <v>0</v>
      </c>
      <c r="U158" s="48">
        <f t="shared" si="577"/>
        <v>0</v>
      </c>
      <c r="V158" s="48" t="e">
        <f t="shared" si="541"/>
        <v>#DIV/0!</v>
      </c>
      <c r="W158" s="235">
        <f t="shared" ref="W158:X158" si="578">W165+W172</f>
        <v>0</v>
      </c>
      <c r="X158" s="48">
        <f t="shared" si="578"/>
        <v>0</v>
      </c>
      <c r="Y158" s="48" t="e">
        <f t="shared" si="542"/>
        <v>#DIV/0!</v>
      </c>
      <c r="Z158" s="235">
        <f t="shared" ref="Z158:AA158" si="579">Z165+Z172</f>
        <v>0</v>
      </c>
      <c r="AA158" s="48">
        <f t="shared" si="579"/>
        <v>0</v>
      </c>
      <c r="AB158" s="48" t="e">
        <f t="shared" si="543"/>
        <v>#DIV/0!</v>
      </c>
      <c r="AC158" s="235">
        <f t="shared" ref="AC158:AD158" si="580">AC165+AC172</f>
        <v>0</v>
      </c>
      <c r="AD158" s="48">
        <f t="shared" si="580"/>
        <v>0</v>
      </c>
      <c r="AE158" s="48" t="e">
        <f t="shared" si="544"/>
        <v>#DIV/0!</v>
      </c>
      <c r="AF158" s="235">
        <f t="shared" ref="AF158:AG158" si="581">AF165+AF172</f>
        <v>0</v>
      </c>
      <c r="AG158" s="48">
        <f t="shared" si="581"/>
        <v>0</v>
      </c>
      <c r="AH158" s="48" t="e">
        <f t="shared" si="545"/>
        <v>#DIV/0!</v>
      </c>
      <c r="AI158" s="235">
        <f t="shared" ref="AI158:AJ158" si="582">AI165+AI172</f>
        <v>0</v>
      </c>
      <c r="AJ158" s="48">
        <f t="shared" si="582"/>
        <v>0</v>
      </c>
      <c r="AK158" s="48" t="e">
        <f t="shared" si="546"/>
        <v>#DIV/0!</v>
      </c>
      <c r="AL158" s="235">
        <f t="shared" ref="AL158:AM158" si="583">AL165+AL172</f>
        <v>0</v>
      </c>
      <c r="AM158" s="48">
        <f t="shared" si="583"/>
        <v>0</v>
      </c>
      <c r="AN158" s="48" t="e">
        <f t="shared" si="547"/>
        <v>#DIV/0!</v>
      </c>
      <c r="AO158" s="235">
        <f t="shared" ref="AO158:AP158" si="584">AO165+AO172</f>
        <v>0</v>
      </c>
      <c r="AP158" s="48">
        <f t="shared" si="584"/>
        <v>0</v>
      </c>
      <c r="AQ158" s="48" t="e">
        <f t="shared" si="548"/>
        <v>#DIV/0!</v>
      </c>
      <c r="AR158" s="92"/>
      <c r="AS158" s="90"/>
      <c r="AT158" s="90"/>
    </row>
    <row r="159" spans="1:46" s="91" customFormat="1" ht="36" customHeight="1">
      <c r="A159" s="283"/>
      <c r="B159" s="297"/>
      <c r="C159" s="282"/>
      <c r="D159" s="106" t="s">
        <v>37</v>
      </c>
      <c r="E159" s="176">
        <f t="shared" si="549"/>
        <v>0</v>
      </c>
      <c r="F159" s="47">
        <f t="shared" si="550"/>
        <v>0</v>
      </c>
      <c r="G159" s="48" t="e">
        <f t="shared" si="536"/>
        <v>#DIV/0!</v>
      </c>
      <c r="H159" s="235">
        <f t="shared" si="551"/>
        <v>0</v>
      </c>
      <c r="I159" s="48">
        <f t="shared" si="551"/>
        <v>0</v>
      </c>
      <c r="J159" s="48" t="e">
        <f t="shared" si="537"/>
        <v>#DIV/0!</v>
      </c>
      <c r="K159" s="235">
        <f t="shared" ref="K159:L159" si="585">K166+K173</f>
        <v>0</v>
      </c>
      <c r="L159" s="48">
        <f t="shared" si="585"/>
        <v>0</v>
      </c>
      <c r="M159" s="48" t="e">
        <f t="shared" si="538"/>
        <v>#DIV/0!</v>
      </c>
      <c r="N159" s="235">
        <f t="shared" ref="N159:O159" si="586">N166+N173</f>
        <v>0</v>
      </c>
      <c r="O159" s="48">
        <f t="shared" si="586"/>
        <v>0</v>
      </c>
      <c r="P159" s="48" t="e">
        <f t="shared" si="539"/>
        <v>#DIV/0!</v>
      </c>
      <c r="Q159" s="235">
        <f t="shared" ref="Q159:R159" si="587">Q166+Q173</f>
        <v>0</v>
      </c>
      <c r="R159" s="48">
        <f t="shared" si="587"/>
        <v>0</v>
      </c>
      <c r="S159" s="48" t="e">
        <f t="shared" si="540"/>
        <v>#DIV/0!</v>
      </c>
      <c r="T159" s="235">
        <f t="shared" ref="T159:U159" si="588">T166+T173</f>
        <v>0</v>
      </c>
      <c r="U159" s="48">
        <f t="shared" si="588"/>
        <v>0</v>
      </c>
      <c r="V159" s="48" t="e">
        <f t="shared" si="541"/>
        <v>#DIV/0!</v>
      </c>
      <c r="W159" s="235">
        <f t="shared" ref="W159:X159" si="589">W166+W173</f>
        <v>0</v>
      </c>
      <c r="X159" s="48">
        <f t="shared" si="589"/>
        <v>0</v>
      </c>
      <c r="Y159" s="48" t="e">
        <f t="shared" si="542"/>
        <v>#DIV/0!</v>
      </c>
      <c r="Z159" s="235">
        <f t="shared" ref="Z159:AA159" si="590">Z166+Z173</f>
        <v>0</v>
      </c>
      <c r="AA159" s="48">
        <f t="shared" si="590"/>
        <v>0</v>
      </c>
      <c r="AB159" s="48" t="e">
        <f t="shared" si="543"/>
        <v>#DIV/0!</v>
      </c>
      <c r="AC159" s="235">
        <f t="shared" ref="AC159:AD159" si="591">AC166+AC173</f>
        <v>0</v>
      </c>
      <c r="AD159" s="48">
        <f t="shared" si="591"/>
        <v>0</v>
      </c>
      <c r="AE159" s="48" t="e">
        <f t="shared" si="544"/>
        <v>#DIV/0!</v>
      </c>
      <c r="AF159" s="235">
        <f t="shared" ref="AF159:AG159" si="592">AF166+AF173</f>
        <v>0</v>
      </c>
      <c r="AG159" s="48">
        <f t="shared" si="592"/>
        <v>0</v>
      </c>
      <c r="AH159" s="48" t="e">
        <f t="shared" si="545"/>
        <v>#DIV/0!</v>
      </c>
      <c r="AI159" s="235">
        <f t="shared" ref="AI159:AJ159" si="593">AI166+AI173</f>
        <v>0</v>
      </c>
      <c r="AJ159" s="48">
        <f t="shared" si="593"/>
        <v>0</v>
      </c>
      <c r="AK159" s="48" t="e">
        <f t="shared" si="546"/>
        <v>#DIV/0!</v>
      </c>
      <c r="AL159" s="235">
        <f t="shared" ref="AL159:AM159" si="594">AL166+AL173</f>
        <v>0</v>
      </c>
      <c r="AM159" s="48">
        <f t="shared" si="594"/>
        <v>0</v>
      </c>
      <c r="AN159" s="48" t="e">
        <f t="shared" si="547"/>
        <v>#DIV/0!</v>
      </c>
      <c r="AO159" s="235">
        <f t="shared" ref="AO159:AP159" si="595">AO166+AO173</f>
        <v>0</v>
      </c>
      <c r="AP159" s="48">
        <f t="shared" si="595"/>
        <v>0</v>
      </c>
      <c r="AQ159" s="48" t="e">
        <f t="shared" si="548"/>
        <v>#DIV/0!</v>
      </c>
      <c r="AR159" s="92"/>
      <c r="AS159" s="90"/>
      <c r="AT159" s="90"/>
    </row>
    <row r="160" spans="1:46" s="91" customFormat="1" ht="45">
      <c r="A160" s="283"/>
      <c r="B160" s="297"/>
      <c r="C160" s="282"/>
      <c r="D160" s="106" t="s">
        <v>32</v>
      </c>
      <c r="E160" s="176">
        <f t="shared" si="549"/>
        <v>0</v>
      </c>
      <c r="F160" s="47">
        <f t="shared" si="550"/>
        <v>0</v>
      </c>
      <c r="G160" s="48" t="e">
        <f t="shared" si="536"/>
        <v>#DIV/0!</v>
      </c>
      <c r="H160" s="235">
        <f t="shared" si="551"/>
        <v>0</v>
      </c>
      <c r="I160" s="48">
        <f t="shared" si="551"/>
        <v>0</v>
      </c>
      <c r="J160" s="48" t="e">
        <f t="shared" si="537"/>
        <v>#DIV/0!</v>
      </c>
      <c r="K160" s="235">
        <f t="shared" ref="K160:L160" si="596">K167+K174</f>
        <v>0</v>
      </c>
      <c r="L160" s="48">
        <f t="shared" si="596"/>
        <v>0</v>
      </c>
      <c r="M160" s="48" t="e">
        <f t="shared" si="538"/>
        <v>#DIV/0!</v>
      </c>
      <c r="N160" s="235">
        <f t="shared" ref="N160:O160" si="597">N167+N174</f>
        <v>0</v>
      </c>
      <c r="O160" s="48">
        <f t="shared" si="597"/>
        <v>0</v>
      </c>
      <c r="P160" s="48" t="e">
        <f t="shared" si="539"/>
        <v>#DIV/0!</v>
      </c>
      <c r="Q160" s="235">
        <f t="shared" ref="Q160:R160" si="598">Q167+Q174</f>
        <v>0</v>
      </c>
      <c r="R160" s="48">
        <f t="shared" si="598"/>
        <v>0</v>
      </c>
      <c r="S160" s="48" t="e">
        <f t="shared" si="540"/>
        <v>#DIV/0!</v>
      </c>
      <c r="T160" s="235">
        <f t="shared" ref="T160:U160" si="599">T167+T174</f>
        <v>0</v>
      </c>
      <c r="U160" s="48">
        <f t="shared" si="599"/>
        <v>0</v>
      </c>
      <c r="V160" s="48" t="e">
        <f t="shared" si="541"/>
        <v>#DIV/0!</v>
      </c>
      <c r="W160" s="235">
        <f t="shared" ref="W160:X160" si="600">W167+W174</f>
        <v>0</v>
      </c>
      <c r="X160" s="48">
        <f t="shared" si="600"/>
        <v>0</v>
      </c>
      <c r="Y160" s="48" t="e">
        <f t="shared" si="542"/>
        <v>#DIV/0!</v>
      </c>
      <c r="Z160" s="235">
        <f t="shared" ref="Z160:AA160" si="601">Z167+Z174</f>
        <v>0</v>
      </c>
      <c r="AA160" s="48">
        <f t="shared" si="601"/>
        <v>0</v>
      </c>
      <c r="AB160" s="48" t="e">
        <f t="shared" si="543"/>
        <v>#DIV/0!</v>
      </c>
      <c r="AC160" s="235">
        <f t="shared" ref="AC160:AD160" si="602">AC167+AC174</f>
        <v>0</v>
      </c>
      <c r="AD160" s="48">
        <f t="shared" si="602"/>
        <v>0</v>
      </c>
      <c r="AE160" s="48" t="e">
        <f t="shared" si="544"/>
        <v>#DIV/0!</v>
      </c>
      <c r="AF160" s="235">
        <f t="shared" ref="AF160:AG160" si="603">AF167+AF174</f>
        <v>0</v>
      </c>
      <c r="AG160" s="48">
        <f t="shared" si="603"/>
        <v>0</v>
      </c>
      <c r="AH160" s="48" t="e">
        <f t="shared" si="545"/>
        <v>#DIV/0!</v>
      </c>
      <c r="AI160" s="235">
        <f t="shared" ref="AI160:AJ160" si="604">AI167+AI174</f>
        <v>0</v>
      </c>
      <c r="AJ160" s="48">
        <f t="shared" si="604"/>
        <v>0</v>
      </c>
      <c r="AK160" s="48" t="e">
        <f t="shared" si="546"/>
        <v>#DIV/0!</v>
      </c>
      <c r="AL160" s="235">
        <f t="shared" ref="AL160:AM160" si="605">AL167+AL174</f>
        <v>0</v>
      </c>
      <c r="AM160" s="48">
        <f t="shared" si="605"/>
        <v>0</v>
      </c>
      <c r="AN160" s="48" t="e">
        <f t="shared" si="547"/>
        <v>#DIV/0!</v>
      </c>
      <c r="AO160" s="235">
        <f t="shared" ref="AO160:AP160" si="606">AO167+AO174</f>
        <v>0</v>
      </c>
      <c r="AP160" s="48">
        <f t="shared" si="606"/>
        <v>0</v>
      </c>
      <c r="AQ160" s="48" t="e">
        <f t="shared" si="548"/>
        <v>#DIV/0!</v>
      </c>
      <c r="AR160" s="92"/>
      <c r="AS160" s="90"/>
      <c r="AT160" s="90"/>
    </row>
    <row r="161" spans="1:46" s="214" customFormat="1" ht="30" customHeight="1">
      <c r="A161" s="283" t="s">
        <v>63</v>
      </c>
      <c r="B161" s="311" t="s">
        <v>64</v>
      </c>
      <c r="C161" s="282" t="s">
        <v>105</v>
      </c>
      <c r="D161" s="217" t="s">
        <v>34</v>
      </c>
      <c r="E161" s="211">
        <f>SUM(E162:E167)</f>
        <v>30</v>
      </c>
      <c r="F161" s="212">
        <f>SUM(F162:F167)</f>
        <v>0</v>
      </c>
      <c r="G161" s="212">
        <f>(F161/E161)*100</f>
        <v>0</v>
      </c>
      <c r="H161" s="235">
        <f>SUM(H162:H167)</f>
        <v>0</v>
      </c>
      <c r="I161" s="212">
        <f>SUM(I162:I167)</f>
        <v>0</v>
      </c>
      <c r="J161" s="212" t="e">
        <f>(I161/H161)*100</f>
        <v>#DIV/0!</v>
      </c>
      <c r="K161" s="235">
        <f>SUM(K162:K167)</f>
        <v>0</v>
      </c>
      <c r="L161" s="212">
        <f>SUM(L162:L167)</f>
        <v>0</v>
      </c>
      <c r="M161" s="212" t="e">
        <f>(L161/K161)*100</f>
        <v>#DIV/0!</v>
      </c>
      <c r="N161" s="235">
        <f>SUM(N162:N167)</f>
        <v>0</v>
      </c>
      <c r="O161" s="212">
        <f>SUM(O162:O167)</f>
        <v>0</v>
      </c>
      <c r="P161" s="212" t="e">
        <f>(O161/N161)*100</f>
        <v>#DIV/0!</v>
      </c>
      <c r="Q161" s="235">
        <f>SUM(Q162:Q167)</f>
        <v>0</v>
      </c>
      <c r="R161" s="212">
        <f>SUM(R162:R167)</f>
        <v>0</v>
      </c>
      <c r="S161" s="212" t="e">
        <f>(R161/Q161)*100</f>
        <v>#DIV/0!</v>
      </c>
      <c r="T161" s="235">
        <f>SUM(T162:T167)</f>
        <v>0</v>
      </c>
      <c r="U161" s="212">
        <f>SUM(U162:U167)</f>
        <v>0</v>
      </c>
      <c r="V161" s="212" t="e">
        <f>(U161/T161)*100</f>
        <v>#DIV/0!</v>
      </c>
      <c r="W161" s="235">
        <f>SUM(W162:W167)</f>
        <v>0</v>
      </c>
      <c r="X161" s="212">
        <f>SUM(X162:X167)</f>
        <v>0</v>
      </c>
      <c r="Y161" s="212" t="e">
        <f>(X161/W161)*100</f>
        <v>#DIV/0!</v>
      </c>
      <c r="Z161" s="235">
        <f>SUM(Z162:Z167)</f>
        <v>0</v>
      </c>
      <c r="AA161" s="212">
        <f>SUM(AA162:AA167)</f>
        <v>0</v>
      </c>
      <c r="AB161" s="212" t="e">
        <f>(AA161/Z161)*100</f>
        <v>#DIV/0!</v>
      </c>
      <c r="AC161" s="235">
        <f>SUM(AC162:AC167)</f>
        <v>30</v>
      </c>
      <c r="AD161" s="212">
        <f>SUM(AD162:AD167)</f>
        <v>0</v>
      </c>
      <c r="AE161" s="212">
        <f>(AD161/AC161)*100</f>
        <v>0</v>
      </c>
      <c r="AF161" s="235">
        <f>SUM(AF162:AF167)</f>
        <v>0</v>
      </c>
      <c r="AG161" s="212">
        <f>SUM(AG162:AG167)</f>
        <v>0</v>
      </c>
      <c r="AH161" s="212" t="e">
        <f>(AG161/AF161)*100</f>
        <v>#DIV/0!</v>
      </c>
      <c r="AI161" s="235">
        <f>SUM(AI162:AI167)</f>
        <v>0</v>
      </c>
      <c r="AJ161" s="212">
        <f>SUM(AJ162:AJ167)</f>
        <v>0</v>
      </c>
      <c r="AK161" s="212" t="e">
        <f>(AJ161/AI161)*100</f>
        <v>#DIV/0!</v>
      </c>
      <c r="AL161" s="235">
        <f>SUM(AL162:AL167)</f>
        <v>0</v>
      </c>
      <c r="AM161" s="212">
        <f>SUM(AM162:AM167)</f>
        <v>0</v>
      </c>
      <c r="AN161" s="212" t="e">
        <f>(AM161/AL161)*100</f>
        <v>#DIV/0!</v>
      </c>
      <c r="AO161" s="235">
        <f>SUM(AO162:AO167)</f>
        <v>0</v>
      </c>
      <c r="AP161" s="212">
        <f>SUM(AP162:AP167)</f>
        <v>0</v>
      </c>
      <c r="AQ161" s="212" t="e">
        <f>(AP161/AO161)*100</f>
        <v>#DIV/0!</v>
      </c>
      <c r="AR161" s="218"/>
    </row>
    <row r="162" spans="1:46" s="91" customFormat="1" ht="30">
      <c r="A162" s="283"/>
      <c r="B162" s="312"/>
      <c r="C162" s="282"/>
      <c r="D162" s="106" t="s">
        <v>17</v>
      </c>
      <c r="E162" s="176">
        <f>H162+K162+N162+Q162+T162+W162+Z162+AC162+AF162+AI162+AL162+AO162</f>
        <v>0</v>
      </c>
      <c r="F162" s="47">
        <f>I162+L162+O162+R162+U162+X162+AA162+AD162+AG162+AJ162+AM162+AP162</f>
        <v>0</v>
      </c>
      <c r="G162" s="48" t="e">
        <f t="shared" ref="G162:G167" si="607">(F162/E162)*100</f>
        <v>#DIV/0!</v>
      </c>
      <c r="H162" s="235"/>
      <c r="I162" s="47"/>
      <c r="J162" s="48" t="e">
        <f t="shared" ref="J162:J167" si="608">(I162/H162)*100</f>
        <v>#DIV/0!</v>
      </c>
      <c r="K162" s="235"/>
      <c r="L162" s="47"/>
      <c r="M162" s="48" t="e">
        <f t="shared" ref="M162:M167" si="609">(L162/K162)*100</f>
        <v>#DIV/0!</v>
      </c>
      <c r="N162" s="235"/>
      <c r="O162" s="48"/>
      <c r="P162" s="48" t="e">
        <f t="shared" ref="P162:P167" si="610">(O162/N162)*100</f>
        <v>#DIV/0!</v>
      </c>
      <c r="Q162" s="235"/>
      <c r="R162" s="47"/>
      <c r="S162" s="48" t="e">
        <f t="shared" ref="S162:S167" si="611">(R162/Q162)*100</f>
        <v>#DIV/0!</v>
      </c>
      <c r="T162" s="235"/>
      <c r="U162" s="47"/>
      <c r="V162" s="48" t="e">
        <f t="shared" ref="V162:V167" si="612">(U162/T162)*100</f>
        <v>#DIV/0!</v>
      </c>
      <c r="W162" s="235"/>
      <c r="X162" s="47"/>
      <c r="Y162" s="48" t="e">
        <f t="shared" ref="Y162:Y167" si="613">(X162/W162)*100</f>
        <v>#DIV/0!</v>
      </c>
      <c r="Z162" s="235"/>
      <c r="AA162" s="47"/>
      <c r="AB162" s="48" t="e">
        <f t="shared" ref="AB162:AB167" si="614">(AA162/Z162)*100</f>
        <v>#DIV/0!</v>
      </c>
      <c r="AC162" s="235"/>
      <c r="AD162" s="47"/>
      <c r="AE162" s="48" t="e">
        <f t="shared" ref="AE162:AE167" si="615">(AD162/AC162)*100</f>
        <v>#DIV/0!</v>
      </c>
      <c r="AF162" s="235"/>
      <c r="AG162" s="47"/>
      <c r="AH162" s="48" t="e">
        <f t="shared" ref="AH162:AH167" si="616">(AG162/AF162)*100</f>
        <v>#DIV/0!</v>
      </c>
      <c r="AI162" s="235"/>
      <c r="AJ162" s="47"/>
      <c r="AK162" s="48" t="e">
        <f t="shared" ref="AK162:AK167" si="617">(AJ162/AI162)*100</f>
        <v>#DIV/0!</v>
      </c>
      <c r="AL162" s="235"/>
      <c r="AM162" s="47"/>
      <c r="AN162" s="48" t="e">
        <f t="shared" ref="AN162:AN167" si="618">(AM162/AL162)*100</f>
        <v>#DIV/0!</v>
      </c>
      <c r="AO162" s="235"/>
      <c r="AP162" s="47"/>
      <c r="AQ162" s="48" t="e">
        <f t="shared" ref="AQ162:AQ167" si="619">(AP162/AO162)*100</f>
        <v>#DIV/0!</v>
      </c>
      <c r="AR162" s="92"/>
      <c r="AS162" s="90"/>
      <c r="AT162" s="90"/>
    </row>
    <row r="163" spans="1:46" s="91" customFormat="1" ht="45">
      <c r="A163" s="283"/>
      <c r="B163" s="312"/>
      <c r="C163" s="282"/>
      <c r="D163" s="106" t="s">
        <v>18</v>
      </c>
      <c r="E163" s="176">
        <f t="shared" ref="E163:E167" si="620">H163+K163+N163+Q163+T163+W163+Z163+AC163+AF163+AI163+AL163+AO163</f>
        <v>0</v>
      </c>
      <c r="F163" s="47">
        <f t="shared" ref="F163:F167" si="621">I163+L163+O163+R163+U163+X163+AA163+AD163+AG163+AJ163+AM163+AP163</f>
        <v>0</v>
      </c>
      <c r="G163" s="48" t="e">
        <f t="shared" si="607"/>
        <v>#DIV/0!</v>
      </c>
      <c r="H163" s="235"/>
      <c r="I163" s="47"/>
      <c r="J163" s="48" t="e">
        <f t="shared" si="608"/>
        <v>#DIV/0!</v>
      </c>
      <c r="K163" s="235"/>
      <c r="L163" s="47"/>
      <c r="M163" s="48" t="e">
        <f t="shared" si="609"/>
        <v>#DIV/0!</v>
      </c>
      <c r="N163" s="235"/>
      <c r="O163" s="48"/>
      <c r="P163" s="48" t="e">
        <f t="shared" si="610"/>
        <v>#DIV/0!</v>
      </c>
      <c r="Q163" s="235"/>
      <c r="R163" s="47"/>
      <c r="S163" s="48" t="e">
        <f t="shared" si="611"/>
        <v>#DIV/0!</v>
      </c>
      <c r="T163" s="235"/>
      <c r="U163" s="47"/>
      <c r="V163" s="48" t="e">
        <f t="shared" si="612"/>
        <v>#DIV/0!</v>
      </c>
      <c r="W163" s="235"/>
      <c r="X163" s="47"/>
      <c r="Y163" s="48" t="e">
        <f t="shared" si="613"/>
        <v>#DIV/0!</v>
      </c>
      <c r="Z163" s="235"/>
      <c r="AA163" s="47"/>
      <c r="AB163" s="48" t="e">
        <f t="shared" si="614"/>
        <v>#DIV/0!</v>
      </c>
      <c r="AC163" s="235"/>
      <c r="AD163" s="47"/>
      <c r="AE163" s="48" t="e">
        <f t="shared" si="615"/>
        <v>#DIV/0!</v>
      </c>
      <c r="AF163" s="235"/>
      <c r="AG163" s="47"/>
      <c r="AH163" s="48" t="e">
        <f t="shared" si="616"/>
        <v>#DIV/0!</v>
      </c>
      <c r="AI163" s="235"/>
      <c r="AJ163" s="47"/>
      <c r="AK163" s="48" t="e">
        <f t="shared" si="617"/>
        <v>#DIV/0!</v>
      </c>
      <c r="AL163" s="235"/>
      <c r="AM163" s="47"/>
      <c r="AN163" s="48" t="e">
        <f t="shared" si="618"/>
        <v>#DIV/0!</v>
      </c>
      <c r="AO163" s="235"/>
      <c r="AP163" s="47"/>
      <c r="AQ163" s="48" t="e">
        <f t="shared" si="619"/>
        <v>#DIV/0!</v>
      </c>
      <c r="AR163" s="92"/>
      <c r="AS163" s="90"/>
      <c r="AT163" s="90"/>
    </row>
    <row r="164" spans="1:46" s="91" customFormat="1" ht="28.5" customHeight="1">
      <c r="A164" s="283"/>
      <c r="B164" s="312"/>
      <c r="C164" s="282"/>
      <c r="D164" s="106" t="s">
        <v>26</v>
      </c>
      <c r="E164" s="176">
        <f t="shared" si="620"/>
        <v>30</v>
      </c>
      <c r="F164" s="47">
        <f t="shared" si="621"/>
        <v>0</v>
      </c>
      <c r="G164" s="48">
        <f t="shared" si="607"/>
        <v>0</v>
      </c>
      <c r="H164" s="235"/>
      <c r="I164" s="47"/>
      <c r="J164" s="48" t="e">
        <f t="shared" si="608"/>
        <v>#DIV/0!</v>
      </c>
      <c r="K164" s="235"/>
      <c r="L164" s="47"/>
      <c r="M164" s="48" t="e">
        <f t="shared" si="609"/>
        <v>#DIV/0!</v>
      </c>
      <c r="N164" s="235"/>
      <c r="O164" s="48"/>
      <c r="P164" s="48" t="e">
        <f t="shared" si="610"/>
        <v>#DIV/0!</v>
      </c>
      <c r="Q164" s="235"/>
      <c r="R164" s="47"/>
      <c r="S164" s="48" t="e">
        <f t="shared" si="611"/>
        <v>#DIV/0!</v>
      </c>
      <c r="T164" s="235"/>
      <c r="U164" s="47"/>
      <c r="V164" s="48" t="e">
        <f t="shared" si="612"/>
        <v>#DIV/0!</v>
      </c>
      <c r="W164" s="235"/>
      <c r="X164" s="47"/>
      <c r="Y164" s="48" t="e">
        <f t="shared" si="613"/>
        <v>#DIV/0!</v>
      </c>
      <c r="Z164" s="235"/>
      <c r="AA164" s="47"/>
      <c r="AB164" s="48" t="e">
        <f t="shared" si="614"/>
        <v>#DIV/0!</v>
      </c>
      <c r="AC164" s="235">
        <v>30</v>
      </c>
      <c r="AD164" s="47"/>
      <c r="AE164" s="48">
        <f t="shared" si="615"/>
        <v>0</v>
      </c>
      <c r="AF164" s="235"/>
      <c r="AG164" s="47"/>
      <c r="AH164" s="48" t="e">
        <f t="shared" si="616"/>
        <v>#DIV/0!</v>
      </c>
      <c r="AI164" s="235"/>
      <c r="AJ164" s="47"/>
      <c r="AK164" s="48" t="e">
        <f t="shared" si="617"/>
        <v>#DIV/0!</v>
      </c>
      <c r="AL164" s="235"/>
      <c r="AM164" s="47"/>
      <c r="AN164" s="48" t="e">
        <f t="shared" si="618"/>
        <v>#DIV/0!</v>
      </c>
      <c r="AO164" s="235"/>
      <c r="AP164" s="47"/>
      <c r="AQ164" s="48" t="e">
        <f t="shared" si="619"/>
        <v>#DIV/0!</v>
      </c>
      <c r="AR164" s="92"/>
      <c r="AS164" s="90"/>
      <c r="AT164" s="90"/>
    </row>
    <row r="165" spans="1:46" s="91" customFormat="1" ht="90" customHeight="1">
      <c r="A165" s="283"/>
      <c r="B165" s="312"/>
      <c r="C165" s="282"/>
      <c r="D165" s="106" t="s">
        <v>154</v>
      </c>
      <c r="E165" s="176">
        <f t="shared" si="620"/>
        <v>0</v>
      </c>
      <c r="F165" s="47">
        <f t="shared" si="621"/>
        <v>0</v>
      </c>
      <c r="G165" s="48" t="e">
        <f t="shared" si="607"/>
        <v>#DIV/0!</v>
      </c>
      <c r="H165" s="235"/>
      <c r="I165" s="47"/>
      <c r="J165" s="48" t="e">
        <f t="shared" si="608"/>
        <v>#DIV/0!</v>
      </c>
      <c r="K165" s="235"/>
      <c r="L165" s="47"/>
      <c r="M165" s="48" t="e">
        <f t="shared" si="609"/>
        <v>#DIV/0!</v>
      </c>
      <c r="N165" s="235"/>
      <c r="O165" s="48"/>
      <c r="P165" s="48" t="e">
        <f t="shared" si="610"/>
        <v>#DIV/0!</v>
      </c>
      <c r="Q165" s="235"/>
      <c r="R165" s="47"/>
      <c r="S165" s="48" t="e">
        <f t="shared" si="611"/>
        <v>#DIV/0!</v>
      </c>
      <c r="T165" s="235"/>
      <c r="U165" s="47"/>
      <c r="V165" s="48" t="e">
        <f t="shared" si="612"/>
        <v>#DIV/0!</v>
      </c>
      <c r="W165" s="235"/>
      <c r="X165" s="47"/>
      <c r="Y165" s="48" t="e">
        <f t="shared" si="613"/>
        <v>#DIV/0!</v>
      </c>
      <c r="Z165" s="235"/>
      <c r="AA165" s="47"/>
      <c r="AB165" s="48" t="e">
        <f t="shared" si="614"/>
        <v>#DIV/0!</v>
      </c>
      <c r="AC165" s="235"/>
      <c r="AD165" s="47"/>
      <c r="AE165" s="48" t="e">
        <f t="shared" si="615"/>
        <v>#DIV/0!</v>
      </c>
      <c r="AF165" s="235"/>
      <c r="AG165" s="47"/>
      <c r="AH165" s="48" t="e">
        <f t="shared" si="616"/>
        <v>#DIV/0!</v>
      </c>
      <c r="AI165" s="235"/>
      <c r="AJ165" s="47"/>
      <c r="AK165" s="48" t="e">
        <f t="shared" si="617"/>
        <v>#DIV/0!</v>
      </c>
      <c r="AL165" s="235"/>
      <c r="AM165" s="47"/>
      <c r="AN165" s="48" t="e">
        <f t="shared" si="618"/>
        <v>#DIV/0!</v>
      </c>
      <c r="AO165" s="235"/>
      <c r="AP165" s="47"/>
      <c r="AQ165" s="48" t="e">
        <f t="shared" si="619"/>
        <v>#DIV/0!</v>
      </c>
      <c r="AR165" s="92"/>
      <c r="AS165" s="90"/>
      <c r="AT165" s="90"/>
    </row>
    <row r="166" spans="1:46" s="91" customFormat="1" ht="36.75" customHeight="1">
      <c r="A166" s="283"/>
      <c r="B166" s="312"/>
      <c r="C166" s="282"/>
      <c r="D166" s="106" t="s">
        <v>37</v>
      </c>
      <c r="E166" s="176">
        <f t="shared" si="620"/>
        <v>0</v>
      </c>
      <c r="F166" s="47">
        <f t="shared" si="621"/>
        <v>0</v>
      </c>
      <c r="G166" s="48" t="e">
        <f t="shared" si="607"/>
        <v>#DIV/0!</v>
      </c>
      <c r="H166" s="235"/>
      <c r="I166" s="47"/>
      <c r="J166" s="48" t="e">
        <f t="shared" si="608"/>
        <v>#DIV/0!</v>
      </c>
      <c r="K166" s="235"/>
      <c r="L166" s="47"/>
      <c r="M166" s="48" t="e">
        <f t="shared" si="609"/>
        <v>#DIV/0!</v>
      </c>
      <c r="N166" s="235"/>
      <c r="O166" s="48"/>
      <c r="P166" s="48" t="e">
        <f t="shared" si="610"/>
        <v>#DIV/0!</v>
      </c>
      <c r="Q166" s="235"/>
      <c r="R166" s="47"/>
      <c r="S166" s="48" t="e">
        <f t="shared" si="611"/>
        <v>#DIV/0!</v>
      </c>
      <c r="T166" s="235"/>
      <c r="U166" s="47"/>
      <c r="V166" s="48" t="e">
        <f t="shared" si="612"/>
        <v>#DIV/0!</v>
      </c>
      <c r="W166" s="235"/>
      <c r="X166" s="47"/>
      <c r="Y166" s="48" t="e">
        <f t="shared" si="613"/>
        <v>#DIV/0!</v>
      </c>
      <c r="Z166" s="235"/>
      <c r="AA166" s="47"/>
      <c r="AB166" s="48" t="e">
        <f t="shared" si="614"/>
        <v>#DIV/0!</v>
      </c>
      <c r="AC166" s="235"/>
      <c r="AD166" s="47"/>
      <c r="AE166" s="48" t="e">
        <f t="shared" si="615"/>
        <v>#DIV/0!</v>
      </c>
      <c r="AF166" s="235"/>
      <c r="AG166" s="47"/>
      <c r="AH166" s="48" t="e">
        <f t="shared" si="616"/>
        <v>#DIV/0!</v>
      </c>
      <c r="AI166" s="235"/>
      <c r="AJ166" s="47"/>
      <c r="AK166" s="48" t="e">
        <f t="shared" si="617"/>
        <v>#DIV/0!</v>
      </c>
      <c r="AL166" s="235"/>
      <c r="AM166" s="47"/>
      <c r="AN166" s="48" t="e">
        <f t="shared" si="618"/>
        <v>#DIV/0!</v>
      </c>
      <c r="AO166" s="235"/>
      <c r="AP166" s="47"/>
      <c r="AQ166" s="48" t="e">
        <f t="shared" si="619"/>
        <v>#DIV/0!</v>
      </c>
      <c r="AR166" s="92"/>
      <c r="AS166" s="90"/>
      <c r="AT166" s="90"/>
    </row>
    <row r="167" spans="1:46" s="91" customFormat="1" ht="45">
      <c r="A167" s="283"/>
      <c r="B167" s="313"/>
      <c r="C167" s="282"/>
      <c r="D167" s="106" t="s">
        <v>32</v>
      </c>
      <c r="E167" s="176">
        <f t="shared" si="620"/>
        <v>0</v>
      </c>
      <c r="F167" s="47">
        <f t="shared" si="621"/>
        <v>0</v>
      </c>
      <c r="G167" s="48" t="e">
        <f t="shared" si="607"/>
        <v>#DIV/0!</v>
      </c>
      <c r="H167" s="235"/>
      <c r="I167" s="47"/>
      <c r="J167" s="48" t="e">
        <f t="shared" si="608"/>
        <v>#DIV/0!</v>
      </c>
      <c r="K167" s="235"/>
      <c r="L167" s="47"/>
      <c r="M167" s="48" t="e">
        <f t="shared" si="609"/>
        <v>#DIV/0!</v>
      </c>
      <c r="N167" s="235"/>
      <c r="O167" s="48"/>
      <c r="P167" s="48" t="e">
        <f t="shared" si="610"/>
        <v>#DIV/0!</v>
      </c>
      <c r="Q167" s="235"/>
      <c r="R167" s="47"/>
      <c r="S167" s="48" t="e">
        <f t="shared" si="611"/>
        <v>#DIV/0!</v>
      </c>
      <c r="T167" s="235"/>
      <c r="U167" s="47"/>
      <c r="V167" s="48" t="e">
        <f t="shared" si="612"/>
        <v>#DIV/0!</v>
      </c>
      <c r="W167" s="235"/>
      <c r="X167" s="47"/>
      <c r="Y167" s="48" t="e">
        <f t="shared" si="613"/>
        <v>#DIV/0!</v>
      </c>
      <c r="Z167" s="235"/>
      <c r="AA167" s="47"/>
      <c r="AB167" s="48" t="e">
        <f t="shared" si="614"/>
        <v>#DIV/0!</v>
      </c>
      <c r="AC167" s="235"/>
      <c r="AD167" s="47"/>
      <c r="AE167" s="48" t="e">
        <f t="shared" si="615"/>
        <v>#DIV/0!</v>
      </c>
      <c r="AF167" s="235"/>
      <c r="AG167" s="47"/>
      <c r="AH167" s="48" t="e">
        <f t="shared" si="616"/>
        <v>#DIV/0!</v>
      </c>
      <c r="AI167" s="235"/>
      <c r="AJ167" s="47"/>
      <c r="AK167" s="48" t="e">
        <f t="shared" si="617"/>
        <v>#DIV/0!</v>
      </c>
      <c r="AL167" s="235"/>
      <c r="AM167" s="47"/>
      <c r="AN167" s="48" t="e">
        <f t="shared" si="618"/>
        <v>#DIV/0!</v>
      </c>
      <c r="AO167" s="235"/>
      <c r="AP167" s="47"/>
      <c r="AQ167" s="48" t="e">
        <f t="shared" si="619"/>
        <v>#DIV/0!</v>
      </c>
      <c r="AR167" s="92"/>
      <c r="AS167" s="90"/>
      <c r="AT167" s="90"/>
    </row>
    <row r="168" spans="1:46" s="214" customFormat="1" ht="15.6">
      <c r="A168" s="283" t="s">
        <v>65</v>
      </c>
      <c r="B168" s="432" t="s">
        <v>336</v>
      </c>
      <c r="C168" s="278" t="s">
        <v>105</v>
      </c>
      <c r="D168" s="217" t="s">
        <v>34</v>
      </c>
      <c r="E168" s="211">
        <f>SUM(E169:E174)</f>
        <v>100</v>
      </c>
      <c r="F168" s="212">
        <f>SUM(F169:F174)</f>
        <v>0</v>
      </c>
      <c r="G168" s="212">
        <f>(F168/E168)*100</f>
        <v>0</v>
      </c>
      <c r="H168" s="235">
        <f>SUM(H169:H174)</f>
        <v>0</v>
      </c>
      <c r="I168" s="212">
        <f>SUM(I169:I174)</f>
        <v>0</v>
      </c>
      <c r="J168" s="212" t="e">
        <f>(I168/H168)*100</f>
        <v>#DIV/0!</v>
      </c>
      <c r="K168" s="235">
        <f>SUM(K169:K174)</f>
        <v>0</v>
      </c>
      <c r="L168" s="212">
        <f>SUM(L169:L174)</f>
        <v>0</v>
      </c>
      <c r="M168" s="212" t="e">
        <f>(L168/K168)*100</f>
        <v>#DIV/0!</v>
      </c>
      <c r="N168" s="235">
        <f>SUM(N169:N174)</f>
        <v>0</v>
      </c>
      <c r="O168" s="212">
        <f>SUM(O169:O174)</f>
        <v>0</v>
      </c>
      <c r="P168" s="212" t="e">
        <f>(O168/N168)*100</f>
        <v>#DIV/0!</v>
      </c>
      <c r="Q168" s="235">
        <f>SUM(Q169:Q174)</f>
        <v>0</v>
      </c>
      <c r="R168" s="212">
        <f>SUM(R169:R174)</f>
        <v>0</v>
      </c>
      <c r="S168" s="212" t="e">
        <f>(R168/Q168)*100</f>
        <v>#DIV/0!</v>
      </c>
      <c r="T168" s="235">
        <f>SUM(T169:T174)</f>
        <v>0</v>
      </c>
      <c r="U168" s="212">
        <f>SUM(U169:U174)</f>
        <v>0</v>
      </c>
      <c r="V168" s="212" t="e">
        <f>(U168/T168)*100</f>
        <v>#DIV/0!</v>
      </c>
      <c r="W168" s="235">
        <f>SUM(W169:W174)</f>
        <v>0</v>
      </c>
      <c r="X168" s="212">
        <f>SUM(X169:X174)</f>
        <v>0</v>
      </c>
      <c r="Y168" s="212" t="e">
        <f>(X168/W168)*100</f>
        <v>#DIV/0!</v>
      </c>
      <c r="Z168" s="235">
        <f>SUM(Z169:Z174)</f>
        <v>0</v>
      </c>
      <c r="AA168" s="212">
        <f>SUM(AA169:AA174)</f>
        <v>0</v>
      </c>
      <c r="AB168" s="212" t="e">
        <f>(AA168/Z168)*100</f>
        <v>#DIV/0!</v>
      </c>
      <c r="AC168" s="235">
        <f>SUM(AC169:AC174)</f>
        <v>100</v>
      </c>
      <c r="AD168" s="212">
        <f>SUM(AD169:AD174)</f>
        <v>0</v>
      </c>
      <c r="AE168" s="212">
        <f>(AD168/AC168)*100</f>
        <v>0</v>
      </c>
      <c r="AF168" s="235">
        <f>SUM(AF169:AF174)</f>
        <v>0</v>
      </c>
      <c r="AG168" s="212">
        <f>SUM(AG169:AG174)</f>
        <v>0</v>
      </c>
      <c r="AH168" s="212" t="e">
        <f>(AG168/AF168)*100</f>
        <v>#DIV/0!</v>
      </c>
      <c r="AI168" s="235">
        <f>SUM(AI169:AI174)</f>
        <v>0</v>
      </c>
      <c r="AJ168" s="212">
        <f>SUM(AJ169:AJ174)</f>
        <v>0</v>
      </c>
      <c r="AK168" s="212" t="e">
        <f>(AJ168/AI168)*100</f>
        <v>#DIV/0!</v>
      </c>
      <c r="AL168" s="235">
        <f>SUM(AL169:AL174)</f>
        <v>0</v>
      </c>
      <c r="AM168" s="212">
        <f>SUM(AM169:AM174)</f>
        <v>0</v>
      </c>
      <c r="AN168" s="212" t="e">
        <f>(AM168/AL168)*100</f>
        <v>#DIV/0!</v>
      </c>
      <c r="AO168" s="235">
        <f>SUM(AO169:AO174)</f>
        <v>0</v>
      </c>
      <c r="AP168" s="212">
        <f>SUM(AP169:AP174)</f>
        <v>0</v>
      </c>
      <c r="AQ168" s="212" t="e">
        <f>(AP168/AO168)*100</f>
        <v>#DIV/0!</v>
      </c>
      <c r="AR168" s="218"/>
    </row>
    <row r="169" spans="1:46" s="91" customFormat="1" ht="30">
      <c r="A169" s="283"/>
      <c r="B169" s="433"/>
      <c r="C169" s="279"/>
      <c r="D169" s="88" t="s">
        <v>17</v>
      </c>
      <c r="E169" s="176">
        <f>H169+K169+N169+Q169+T169+W169+Z169+AC169+AF169+AI169+AL169+AO169</f>
        <v>0</v>
      </c>
      <c r="F169" s="47">
        <f>I169+L169+O169+R169+U169+X169+AA169+AD169+AG169+AJ169+AM169+AP169</f>
        <v>0</v>
      </c>
      <c r="G169" s="48" t="e">
        <f t="shared" ref="G169:G174" si="622">(F169/E169)*100</f>
        <v>#DIV/0!</v>
      </c>
      <c r="H169" s="235"/>
      <c r="I169" s="47"/>
      <c r="J169" s="48" t="e">
        <f t="shared" ref="J169:J174" si="623">(I169/H169)*100</f>
        <v>#DIV/0!</v>
      </c>
      <c r="K169" s="235"/>
      <c r="L169" s="47"/>
      <c r="M169" s="48" t="e">
        <f t="shared" ref="M169:M174" si="624">(L169/K169)*100</f>
        <v>#DIV/0!</v>
      </c>
      <c r="N169" s="235"/>
      <c r="O169" s="48"/>
      <c r="P169" s="48" t="e">
        <f t="shared" ref="P169:P174" si="625">(O169/N169)*100</f>
        <v>#DIV/0!</v>
      </c>
      <c r="Q169" s="235"/>
      <c r="R169" s="47"/>
      <c r="S169" s="48" t="e">
        <f t="shared" ref="S169:S174" si="626">(R169/Q169)*100</f>
        <v>#DIV/0!</v>
      </c>
      <c r="T169" s="235"/>
      <c r="U169" s="47"/>
      <c r="V169" s="48" t="e">
        <f t="shared" ref="V169:V174" si="627">(U169/T169)*100</f>
        <v>#DIV/0!</v>
      </c>
      <c r="W169" s="235"/>
      <c r="X169" s="47"/>
      <c r="Y169" s="48" t="e">
        <f t="shared" ref="Y169:Y174" si="628">(X169/W169)*100</f>
        <v>#DIV/0!</v>
      </c>
      <c r="Z169" s="235"/>
      <c r="AA169" s="47"/>
      <c r="AB169" s="48" t="e">
        <f t="shared" ref="AB169:AB174" si="629">(AA169/Z169)*100</f>
        <v>#DIV/0!</v>
      </c>
      <c r="AC169" s="235"/>
      <c r="AD169" s="47"/>
      <c r="AE169" s="48" t="e">
        <f t="shared" ref="AE169:AE174" si="630">(AD169/AC169)*100</f>
        <v>#DIV/0!</v>
      </c>
      <c r="AF169" s="235"/>
      <c r="AG169" s="47"/>
      <c r="AH169" s="48" t="e">
        <f t="shared" ref="AH169:AH174" si="631">(AG169/AF169)*100</f>
        <v>#DIV/0!</v>
      </c>
      <c r="AI169" s="235"/>
      <c r="AJ169" s="47"/>
      <c r="AK169" s="48" t="e">
        <f t="shared" ref="AK169:AK174" si="632">(AJ169/AI169)*100</f>
        <v>#DIV/0!</v>
      </c>
      <c r="AL169" s="235"/>
      <c r="AM169" s="47"/>
      <c r="AN169" s="48" t="e">
        <f t="shared" ref="AN169:AN174" si="633">(AM169/AL169)*100</f>
        <v>#DIV/0!</v>
      </c>
      <c r="AO169" s="235"/>
      <c r="AP169" s="47"/>
      <c r="AQ169" s="48" t="e">
        <f t="shared" ref="AQ169:AQ174" si="634">(AP169/AO169)*100</f>
        <v>#DIV/0!</v>
      </c>
      <c r="AR169" s="92"/>
      <c r="AS169" s="90"/>
      <c r="AT169" s="90"/>
    </row>
    <row r="170" spans="1:46" s="91" customFormat="1" ht="45">
      <c r="A170" s="283"/>
      <c r="B170" s="433"/>
      <c r="C170" s="279"/>
      <c r="D170" s="88" t="s">
        <v>18</v>
      </c>
      <c r="E170" s="176">
        <f t="shared" ref="E170:E174" si="635">H170+K170+N170+Q170+T170+W170+Z170+AC170+AF170+AI170+AL170+AO170</f>
        <v>0</v>
      </c>
      <c r="F170" s="47">
        <f t="shared" ref="F170:F174" si="636">I170+L170+O170+R170+U170+X170+AA170+AD170+AG170+AJ170+AM170+AP170</f>
        <v>0</v>
      </c>
      <c r="G170" s="48" t="e">
        <f t="shared" si="622"/>
        <v>#DIV/0!</v>
      </c>
      <c r="H170" s="235"/>
      <c r="I170" s="47"/>
      <c r="J170" s="48" t="e">
        <f t="shared" si="623"/>
        <v>#DIV/0!</v>
      </c>
      <c r="K170" s="235"/>
      <c r="L170" s="47"/>
      <c r="M170" s="48" t="e">
        <f t="shared" si="624"/>
        <v>#DIV/0!</v>
      </c>
      <c r="N170" s="235"/>
      <c r="O170" s="48"/>
      <c r="P170" s="48" t="e">
        <f t="shared" si="625"/>
        <v>#DIV/0!</v>
      </c>
      <c r="Q170" s="235"/>
      <c r="R170" s="47"/>
      <c r="S170" s="48" t="e">
        <f t="shared" si="626"/>
        <v>#DIV/0!</v>
      </c>
      <c r="T170" s="235"/>
      <c r="U170" s="47"/>
      <c r="V170" s="48" t="e">
        <f t="shared" si="627"/>
        <v>#DIV/0!</v>
      </c>
      <c r="W170" s="235"/>
      <c r="X170" s="47"/>
      <c r="Y170" s="48" t="e">
        <f t="shared" si="628"/>
        <v>#DIV/0!</v>
      </c>
      <c r="Z170" s="235"/>
      <c r="AA170" s="47"/>
      <c r="AB170" s="48" t="e">
        <f t="shared" si="629"/>
        <v>#DIV/0!</v>
      </c>
      <c r="AC170" s="235"/>
      <c r="AD170" s="47"/>
      <c r="AE170" s="48" t="e">
        <f t="shared" si="630"/>
        <v>#DIV/0!</v>
      </c>
      <c r="AF170" s="235"/>
      <c r="AG170" s="47"/>
      <c r="AH170" s="48" t="e">
        <f t="shared" si="631"/>
        <v>#DIV/0!</v>
      </c>
      <c r="AI170" s="235"/>
      <c r="AJ170" s="47"/>
      <c r="AK170" s="48" t="e">
        <f t="shared" si="632"/>
        <v>#DIV/0!</v>
      </c>
      <c r="AL170" s="235"/>
      <c r="AM170" s="47"/>
      <c r="AN170" s="48" t="e">
        <f t="shared" si="633"/>
        <v>#DIV/0!</v>
      </c>
      <c r="AO170" s="235"/>
      <c r="AP170" s="47"/>
      <c r="AQ170" s="48" t="e">
        <f t="shared" si="634"/>
        <v>#DIV/0!</v>
      </c>
      <c r="AR170" s="92"/>
      <c r="AS170" s="90"/>
      <c r="AT170" s="90"/>
    </row>
    <row r="171" spans="1:46" s="91" customFormat="1" ht="30" customHeight="1">
      <c r="A171" s="283"/>
      <c r="B171" s="433"/>
      <c r="C171" s="279"/>
      <c r="D171" s="88" t="s">
        <v>26</v>
      </c>
      <c r="E171" s="176">
        <f t="shared" si="635"/>
        <v>100</v>
      </c>
      <c r="F171" s="47">
        <f t="shared" si="636"/>
        <v>0</v>
      </c>
      <c r="G171" s="48">
        <f t="shared" si="622"/>
        <v>0</v>
      </c>
      <c r="H171" s="235"/>
      <c r="I171" s="47"/>
      <c r="J171" s="48" t="e">
        <f t="shared" si="623"/>
        <v>#DIV/0!</v>
      </c>
      <c r="K171" s="235"/>
      <c r="L171" s="47"/>
      <c r="M171" s="48" t="e">
        <f t="shared" si="624"/>
        <v>#DIV/0!</v>
      </c>
      <c r="N171" s="235"/>
      <c r="O171" s="48"/>
      <c r="P171" s="48" t="e">
        <f t="shared" si="625"/>
        <v>#DIV/0!</v>
      </c>
      <c r="Q171" s="235"/>
      <c r="R171" s="47"/>
      <c r="S171" s="48" t="e">
        <f t="shared" si="626"/>
        <v>#DIV/0!</v>
      </c>
      <c r="T171" s="235"/>
      <c r="U171" s="47"/>
      <c r="V171" s="48" t="e">
        <f t="shared" si="627"/>
        <v>#DIV/0!</v>
      </c>
      <c r="W171" s="235"/>
      <c r="X171" s="47"/>
      <c r="Y171" s="48" t="e">
        <f t="shared" si="628"/>
        <v>#DIV/0!</v>
      </c>
      <c r="Z171" s="235"/>
      <c r="AA171" s="47"/>
      <c r="AB171" s="48" t="e">
        <f t="shared" si="629"/>
        <v>#DIV/0!</v>
      </c>
      <c r="AC171" s="235">
        <v>100</v>
      </c>
      <c r="AD171" s="47"/>
      <c r="AE171" s="48">
        <f t="shared" si="630"/>
        <v>0</v>
      </c>
      <c r="AF171" s="235"/>
      <c r="AG171" s="47"/>
      <c r="AH171" s="48" t="e">
        <f t="shared" si="631"/>
        <v>#DIV/0!</v>
      </c>
      <c r="AI171" s="235"/>
      <c r="AJ171" s="47"/>
      <c r="AK171" s="48" t="e">
        <f t="shared" si="632"/>
        <v>#DIV/0!</v>
      </c>
      <c r="AL171" s="235"/>
      <c r="AM171" s="47"/>
      <c r="AN171" s="48" t="e">
        <f t="shared" si="633"/>
        <v>#DIV/0!</v>
      </c>
      <c r="AO171" s="235"/>
      <c r="AP171" s="47"/>
      <c r="AQ171" s="48" t="e">
        <f t="shared" si="634"/>
        <v>#DIV/0!</v>
      </c>
      <c r="AR171" s="92"/>
      <c r="AS171" s="90"/>
      <c r="AT171" s="90"/>
    </row>
    <row r="172" spans="1:46" s="91" customFormat="1" ht="75">
      <c r="A172" s="283"/>
      <c r="B172" s="433"/>
      <c r="C172" s="279"/>
      <c r="D172" s="88" t="s">
        <v>154</v>
      </c>
      <c r="E172" s="176">
        <f t="shared" si="635"/>
        <v>0</v>
      </c>
      <c r="F172" s="47">
        <f t="shared" si="636"/>
        <v>0</v>
      </c>
      <c r="G172" s="48" t="e">
        <f t="shared" si="622"/>
        <v>#DIV/0!</v>
      </c>
      <c r="H172" s="235"/>
      <c r="I172" s="47"/>
      <c r="J172" s="48" t="e">
        <f t="shared" si="623"/>
        <v>#DIV/0!</v>
      </c>
      <c r="K172" s="235"/>
      <c r="L172" s="47"/>
      <c r="M172" s="48" t="e">
        <f t="shared" si="624"/>
        <v>#DIV/0!</v>
      </c>
      <c r="N172" s="235"/>
      <c r="O172" s="48"/>
      <c r="P172" s="48" t="e">
        <f t="shared" si="625"/>
        <v>#DIV/0!</v>
      </c>
      <c r="Q172" s="235"/>
      <c r="R172" s="47"/>
      <c r="S172" s="48" t="e">
        <f t="shared" si="626"/>
        <v>#DIV/0!</v>
      </c>
      <c r="T172" s="235"/>
      <c r="U172" s="47"/>
      <c r="V172" s="48" t="e">
        <f t="shared" si="627"/>
        <v>#DIV/0!</v>
      </c>
      <c r="W172" s="235"/>
      <c r="X172" s="47"/>
      <c r="Y172" s="48" t="e">
        <f t="shared" si="628"/>
        <v>#DIV/0!</v>
      </c>
      <c r="Z172" s="235"/>
      <c r="AA172" s="47"/>
      <c r="AB172" s="48" t="e">
        <f t="shared" si="629"/>
        <v>#DIV/0!</v>
      </c>
      <c r="AC172" s="235"/>
      <c r="AD172" s="47"/>
      <c r="AE172" s="48" t="e">
        <f t="shared" si="630"/>
        <v>#DIV/0!</v>
      </c>
      <c r="AF172" s="235"/>
      <c r="AG172" s="47"/>
      <c r="AH172" s="48" t="e">
        <f t="shared" si="631"/>
        <v>#DIV/0!</v>
      </c>
      <c r="AI172" s="235"/>
      <c r="AJ172" s="47"/>
      <c r="AK172" s="48" t="e">
        <f t="shared" si="632"/>
        <v>#DIV/0!</v>
      </c>
      <c r="AL172" s="235"/>
      <c r="AM172" s="47"/>
      <c r="AN172" s="48" t="e">
        <f t="shared" si="633"/>
        <v>#DIV/0!</v>
      </c>
      <c r="AO172" s="235"/>
      <c r="AP172" s="47"/>
      <c r="AQ172" s="48" t="e">
        <f t="shared" si="634"/>
        <v>#DIV/0!</v>
      </c>
      <c r="AR172" s="92"/>
      <c r="AS172" s="90"/>
      <c r="AT172" s="90"/>
    </row>
    <row r="173" spans="1:46" s="91" customFormat="1" ht="15.6">
      <c r="A173" s="283"/>
      <c r="B173" s="433"/>
      <c r="C173" s="279"/>
      <c r="D173" s="88" t="s">
        <v>37</v>
      </c>
      <c r="E173" s="176">
        <f t="shared" si="635"/>
        <v>0</v>
      </c>
      <c r="F173" s="47">
        <f t="shared" si="636"/>
        <v>0</v>
      </c>
      <c r="G173" s="48" t="e">
        <f t="shared" si="622"/>
        <v>#DIV/0!</v>
      </c>
      <c r="H173" s="235"/>
      <c r="I173" s="47"/>
      <c r="J173" s="48" t="e">
        <f t="shared" si="623"/>
        <v>#DIV/0!</v>
      </c>
      <c r="K173" s="235"/>
      <c r="L173" s="47"/>
      <c r="M173" s="48" t="e">
        <f t="shared" si="624"/>
        <v>#DIV/0!</v>
      </c>
      <c r="N173" s="235"/>
      <c r="O173" s="48"/>
      <c r="P173" s="48" t="e">
        <f t="shared" si="625"/>
        <v>#DIV/0!</v>
      </c>
      <c r="Q173" s="235"/>
      <c r="R173" s="47"/>
      <c r="S173" s="48" t="e">
        <f t="shared" si="626"/>
        <v>#DIV/0!</v>
      </c>
      <c r="T173" s="235"/>
      <c r="U173" s="47"/>
      <c r="V173" s="48" t="e">
        <f t="shared" si="627"/>
        <v>#DIV/0!</v>
      </c>
      <c r="W173" s="235"/>
      <c r="X173" s="47"/>
      <c r="Y173" s="48" t="e">
        <f t="shared" si="628"/>
        <v>#DIV/0!</v>
      </c>
      <c r="Z173" s="235"/>
      <c r="AA173" s="47"/>
      <c r="AB173" s="48" t="e">
        <f t="shared" si="629"/>
        <v>#DIV/0!</v>
      </c>
      <c r="AC173" s="235"/>
      <c r="AD173" s="47"/>
      <c r="AE173" s="48" t="e">
        <f t="shared" si="630"/>
        <v>#DIV/0!</v>
      </c>
      <c r="AF173" s="235"/>
      <c r="AG173" s="47"/>
      <c r="AH173" s="48" t="e">
        <f t="shared" si="631"/>
        <v>#DIV/0!</v>
      </c>
      <c r="AI173" s="235"/>
      <c r="AJ173" s="47"/>
      <c r="AK173" s="48" t="e">
        <f t="shared" si="632"/>
        <v>#DIV/0!</v>
      </c>
      <c r="AL173" s="235"/>
      <c r="AM173" s="47"/>
      <c r="AN173" s="48" t="e">
        <f t="shared" si="633"/>
        <v>#DIV/0!</v>
      </c>
      <c r="AO173" s="235"/>
      <c r="AP173" s="47"/>
      <c r="AQ173" s="48" t="e">
        <f t="shared" si="634"/>
        <v>#DIV/0!</v>
      </c>
      <c r="AR173" s="92"/>
      <c r="AS173" s="90"/>
      <c r="AT173" s="90"/>
    </row>
    <row r="174" spans="1:46" s="91" customFormat="1" ht="45">
      <c r="A174" s="283"/>
      <c r="B174" s="434"/>
      <c r="C174" s="280"/>
      <c r="D174" s="88" t="s">
        <v>32</v>
      </c>
      <c r="E174" s="176">
        <f t="shared" si="635"/>
        <v>0</v>
      </c>
      <c r="F174" s="47">
        <f t="shared" si="636"/>
        <v>0</v>
      </c>
      <c r="G174" s="48" t="e">
        <f t="shared" si="622"/>
        <v>#DIV/0!</v>
      </c>
      <c r="H174" s="235"/>
      <c r="I174" s="47"/>
      <c r="J174" s="48" t="e">
        <f t="shared" si="623"/>
        <v>#DIV/0!</v>
      </c>
      <c r="K174" s="235"/>
      <c r="L174" s="47"/>
      <c r="M174" s="48" t="e">
        <f t="shared" si="624"/>
        <v>#DIV/0!</v>
      </c>
      <c r="N174" s="235"/>
      <c r="O174" s="48"/>
      <c r="P174" s="48" t="e">
        <f t="shared" si="625"/>
        <v>#DIV/0!</v>
      </c>
      <c r="Q174" s="235"/>
      <c r="R174" s="47"/>
      <c r="S174" s="48" t="e">
        <f t="shared" si="626"/>
        <v>#DIV/0!</v>
      </c>
      <c r="T174" s="235"/>
      <c r="U174" s="47"/>
      <c r="V174" s="48" t="e">
        <f t="shared" si="627"/>
        <v>#DIV/0!</v>
      </c>
      <c r="W174" s="235"/>
      <c r="X174" s="47"/>
      <c r="Y174" s="48" t="e">
        <f t="shared" si="628"/>
        <v>#DIV/0!</v>
      </c>
      <c r="Z174" s="235"/>
      <c r="AA174" s="47"/>
      <c r="AB174" s="48" t="e">
        <f t="shared" si="629"/>
        <v>#DIV/0!</v>
      </c>
      <c r="AC174" s="235"/>
      <c r="AD174" s="47"/>
      <c r="AE174" s="48" t="e">
        <f t="shared" si="630"/>
        <v>#DIV/0!</v>
      </c>
      <c r="AF174" s="235"/>
      <c r="AG174" s="47"/>
      <c r="AH174" s="48" t="e">
        <f t="shared" si="631"/>
        <v>#DIV/0!</v>
      </c>
      <c r="AI174" s="235"/>
      <c r="AJ174" s="47"/>
      <c r="AK174" s="48" t="e">
        <f t="shared" si="632"/>
        <v>#DIV/0!</v>
      </c>
      <c r="AL174" s="235"/>
      <c r="AM174" s="47"/>
      <c r="AN174" s="48" t="e">
        <f t="shared" si="633"/>
        <v>#DIV/0!</v>
      </c>
      <c r="AO174" s="235"/>
      <c r="AP174" s="47"/>
      <c r="AQ174" s="48" t="e">
        <f t="shared" si="634"/>
        <v>#DIV/0!</v>
      </c>
      <c r="AR174" s="92"/>
      <c r="AS174" s="90"/>
      <c r="AT174" s="90"/>
    </row>
    <row r="175" spans="1:46" s="214" customFormat="1" ht="31.5" customHeight="1">
      <c r="A175" s="283" t="s">
        <v>162</v>
      </c>
      <c r="B175" s="297" t="s">
        <v>66</v>
      </c>
      <c r="C175" s="282" t="s">
        <v>106</v>
      </c>
      <c r="D175" s="217" t="s">
        <v>34</v>
      </c>
      <c r="E175" s="211">
        <f>E176+E177+E178+E180+E181</f>
        <v>0</v>
      </c>
      <c r="F175" s="212">
        <f>F176+F177+F178+F180+F181</f>
        <v>0</v>
      </c>
      <c r="G175" s="212" t="e">
        <f>(F175/E175)*100</f>
        <v>#DIV/0!</v>
      </c>
      <c r="H175" s="235">
        <f>H176+H177+H178+H180+H181</f>
        <v>0</v>
      </c>
      <c r="I175" s="212">
        <f>I176+I177+I178+I180+I181</f>
        <v>0</v>
      </c>
      <c r="J175" s="212" t="e">
        <f>(I175/H175)*100</f>
        <v>#DIV/0!</v>
      </c>
      <c r="K175" s="235">
        <f>K176+K177+K178+K180+K181</f>
        <v>0</v>
      </c>
      <c r="L175" s="212">
        <f>L176+L177+L178+L180+L181</f>
        <v>0</v>
      </c>
      <c r="M175" s="212" t="e">
        <f>(L175/K175)*100</f>
        <v>#DIV/0!</v>
      </c>
      <c r="N175" s="235">
        <f>N176+N177+N178+N180+N181</f>
        <v>0</v>
      </c>
      <c r="O175" s="212">
        <f>O176+O177+O178+O180+O181</f>
        <v>0</v>
      </c>
      <c r="P175" s="212" t="e">
        <f>(O175/N175)*100</f>
        <v>#DIV/0!</v>
      </c>
      <c r="Q175" s="235">
        <f>Q176+Q177+Q178+Q180+Q181</f>
        <v>0</v>
      </c>
      <c r="R175" s="212">
        <f>R176+R177+R178+R180+R181</f>
        <v>0</v>
      </c>
      <c r="S175" s="212" t="e">
        <f>(R175/Q175)*100</f>
        <v>#DIV/0!</v>
      </c>
      <c r="T175" s="235">
        <f>T176+T177+T178+T180+T181</f>
        <v>0</v>
      </c>
      <c r="U175" s="212">
        <f>U176+U177+U178+U180+U181</f>
        <v>0</v>
      </c>
      <c r="V175" s="212" t="e">
        <f>(U175/T175)*100</f>
        <v>#DIV/0!</v>
      </c>
      <c r="W175" s="235">
        <f>W176+W177+W178+W180+W181</f>
        <v>0</v>
      </c>
      <c r="X175" s="212">
        <f>X176+X177+X178+X180+X181</f>
        <v>0</v>
      </c>
      <c r="Y175" s="212" t="e">
        <f>(X175/W175)*100</f>
        <v>#DIV/0!</v>
      </c>
      <c r="Z175" s="235">
        <f>Z176+Z177+Z178+Z180+Z181</f>
        <v>0</v>
      </c>
      <c r="AA175" s="212">
        <f>AA176+AA177+AA178+AA180+AA181</f>
        <v>0</v>
      </c>
      <c r="AB175" s="212" t="e">
        <f>(AA175/Z175)*100</f>
        <v>#DIV/0!</v>
      </c>
      <c r="AC175" s="235">
        <f>AC176+AC177+AC178+AC180+AC181</f>
        <v>0</v>
      </c>
      <c r="AD175" s="212">
        <f>AD176+AD177+AD178+AD180+AD181</f>
        <v>0</v>
      </c>
      <c r="AE175" s="212" t="e">
        <f>(AD175/AC175)*100</f>
        <v>#DIV/0!</v>
      </c>
      <c r="AF175" s="235">
        <f>AF176+AF177+AF178+AF180+AF181</f>
        <v>0</v>
      </c>
      <c r="AG175" s="212">
        <f>AG176+AG177+AG178+AG180+AG181</f>
        <v>0</v>
      </c>
      <c r="AH175" s="212" t="e">
        <f>(AG175/AF175)*100</f>
        <v>#DIV/0!</v>
      </c>
      <c r="AI175" s="235">
        <f>AI176+AI177+AI178+AI180+AI181</f>
        <v>0</v>
      </c>
      <c r="AJ175" s="212">
        <f>AJ176+AJ177+AJ178+AJ180+AJ181</f>
        <v>0</v>
      </c>
      <c r="AK175" s="212" t="e">
        <f>(AJ175/AI175)*100</f>
        <v>#DIV/0!</v>
      </c>
      <c r="AL175" s="235">
        <f>AL176+AL177+AL178+AL180+AL181</f>
        <v>0</v>
      </c>
      <c r="AM175" s="212">
        <f>AM176+AM177+AM178+AM180+AM181</f>
        <v>0</v>
      </c>
      <c r="AN175" s="212" t="e">
        <f>(AM175/AL175)*100</f>
        <v>#DIV/0!</v>
      </c>
      <c r="AO175" s="235">
        <f>AO176+AO177+AO178+AO180+AO181</f>
        <v>0</v>
      </c>
      <c r="AP175" s="212">
        <f>AP176+AP177+AP178+AP180+AP181</f>
        <v>0</v>
      </c>
      <c r="AQ175" s="212" t="e">
        <f>(AP175/AO175)*100</f>
        <v>#DIV/0!</v>
      </c>
      <c r="AR175" s="218"/>
    </row>
    <row r="176" spans="1:46" s="91" customFormat="1" ht="30">
      <c r="A176" s="283"/>
      <c r="B176" s="297"/>
      <c r="C176" s="282"/>
      <c r="D176" s="88" t="s">
        <v>17</v>
      </c>
      <c r="E176" s="176">
        <f>H176+K176+N176+Q176+T176+W176+Z176+AC176+AF176+AI176+AL176+AO176</f>
        <v>0</v>
      </c>
      <c r="F176" s="47">
        <f>I176+L176+O176+R176+U176+X176+AA176+AD176+AG176+AJ176+AM176+AP176</f>
        <v>0</v>
      </c>
      <c r="G176" s="48" t="e">
        <f t="shared" ref="G176:G181" si="637">(F176/E176)*100</f>
        <v>#DIV/0!</v>
      </c>
      <c r="H176" s="235">
        <v>0</v>
      </c>
      <c r="I176" s="48"/>
      <c r="J176" s="48" t="e">
        <f t="shared" ref="J176:J181" si="638">(I176/H176)*100</f>
        <v>#DIV/0!</v>
      </c>
      <c r="K176" s="235">
        <v>0</v>
      </c>
      <c r="L176" s="48"/>
      <c r="M176" s="48" t="e">
        <f t="shared" ref="M176:M181" si="639">(L176/K176)*100</f>
        <v>#DIV/0!</v>
      </c>
      <c r="N176" s="235">
        <v>0</v>
      </c>
      <c r="O176" s="48"/>
      <c r="P176" s="48" t="e">
        <f t="shared" ref="P176:P181" si="640">(O176/N176)*100</f>
        <v>#DIV/0!</v>
      </c>
      <c r="Q176" s="235">
        <v>0</v>
      </c>
      <c r="R176" s="48"/>
      <c r="S176" s="48" t="e">
        <f t="shared" ref="S176:S181" si="641">(R176/Q176)*100</f>
        <v>#DIV/0!</v>
      </c>
      <c r="T176" s="235">
        <v>0</v>
      </c>
      <c r="U176" s="48"/>
      <c r="V176" s="48" t="e">
        <f t="shared" ref="V176:V181" si="642">(U176/T176)*100</f>
        <v>#DIV/0!</v>
      </c>
      <c r="W176" s="235">
        <v>0</v>
      </c>
      <c r="X176" s="48"/>
      <c r="Y176" s="48" t="e">
        <f t="shared" ref="Y176:Y181" si="643">(X176/W176)*100</f>
        <v>#DIV/0!</v>
      </c>
      <c r="Z176" s="235">
        <v>0</v>
      </c>
      <c r="AA176" s="48"/>
      <c r="AB176" s="48" t="e">
        <f t="shared" ref="AB176:AB181" si="644">(AA176/Z176)*100</f>
        <v>#DIV/0!</v>
      </c>
      <c r="AC176" s="235">
        <v>0</v>
      </c>
      <c r="AD176" s="48"/>
      <c r="AE176" s="48" t="e">
        <f t="shared" ref="AE176:AE181" si="645">(AD176/AC176)*100</f>
        <v>#DIV/0!</v>
      </c>
      <c r="AF176" s="235">
        <v>0</v>
      </c>
      <c r="AG176" s="48"/>
      <c r="AH176" s="48" t="e">
        <f t="shared" ref="AH176:AH181" si="646">(AG176/AF176)*100</f>
        <v>#DIV/0!</v>
      </c>
      <c r="AI176" s="235">
        <v>0</v>
      </c>
      <c r="AJ176" s="48"/>
      <c r="AK176" s="48" t="e">
        <f t="shared" ref="AK176:AK181" si="647">(AJ176/AI176)*100</f>
        <v>#DIV/0!</v>
      </c>
      <c r="AL176" s="235">
        <v>0</v>
      </c>
      <c r="AM176" s="48"/>
      <c r="AN176" s="48" t="e">
        <f t="shared" ref="AN176:AN181" si="648">(AM176/AL176)*100</f>
        <v>#DIV/0!</v>
      </c>
      <c r="AO176" s="235">
        <v>0</v>
      </c>
      <c r="AP176" s="48"/>
      <c r="AQ176" s="48" t="e">
        <f t="shared" ref="AQ176:AQ181" si="649">(AP176/AO176)*100</f>
        <v>#DIV/0!</v>
      </c>
      <c r="AR176" s="92"/>
      <c r="AS176" s="90"/>
      <c r="AT176" s="90"/>
    </row>
    <row r="177" spans="1:46" s="91" customFormat="1" ht="45">
      <c r="A177" s="283"/>
      <c r="B177" s="297"/>
      <c r="C177" s="282"/>
      <c r="D177" s="88" t="s">
        <v>18</v>
      </c>
      <c r="E177" s="176">
        <f t="shared" ref="E177:E181" si="650">H177+K177+N177+Q177+T177+W177+Z177+AC177+AF177+AI177+AL177+AO177</f>
        <v>0</v>
      </c>
      <c r="F177" s="47">
        <f t="shared" ref="F177:F181" si="651">I177+L177+O177+R177+U177+X177+AA177+AD177+AG177+AJ177+AM177+AP177</f>
        <v>0</v>
      </c>
      <c r="G177" s="48" t="e">
        <f t="shared" si="637"/>
        <v>#DIV/0!</v>
      </c>
      <c r="H177" s="235">
        <v>0</v>
      </c>
      <c r="I177" s="48"/>
      <c r="J177" s="48" t="e">
        <f t="shared" si="638"/>
        <v>#DIV/0!</v>
      </c>
      <c r="K177" s="235">
        <v>0</v>
      </c>
      <c r="L177" s="48"/>
      <c r="M177" s="48" t="e">
        <f t="shared" si="639"/>
        <v>#DIV/0!</v>
      </c>
      <c r="N177" s="235">
        <v>0</v>
      </c>
      <c r="O177" s="48"/>
      <c r="P177" s="48" t="e">
        <f t="shared" si="640"/>
        <v>#DIV/0!</v>
      </c>
      <c r="Q177" s="235">
        <v>0</v>
      </c>
      <c r="R177" s="48"/>
      <c r="S177" s="48" t="e">
        <f t="shared" si="641"/>
        <v>#DIV/0!</v>
      </c>
      <c r="T177" s="235">
        <v>0</v>
      </c>
      <c r="U177" s="48"/>
      <c r="V177" s="48" t="e">
        <f t="shared" si="642"/>
        <v>#DIV/0!</v>
      </c>
      <c r="W177" s="235">
        <v>0</v>
      </c>
      <c r="X177" s="48"/>
      <c r="Y177" s="48" t="e">
        <f t="shared" si="643"/>
        <v>#DIV/0!</v>
      </c>
      <c r="Z177" s="235">
        <v>0</v>
      </c>
      <c r="AA177" s="48"/>
      <c r="AB177" s="48" t="e">
        <f t="shared" si="644"/>
        <v>#DIV/0!</v>
      </c>
      <c r="AC177" s="235">
        <v>0</v>
      </c>
      <c r="AD177" s="48"/>
      <c r="AE177" s="48" t="e">
        <f t="shared" si="645"/>
        <v>#DIV/0!</v>
      </c>
      <c r="AF177" s="235">
        <v>0</v>
      </c>
      <c r="AG177" s="48"/>
      <c r="AH177" s="48" t="e">
        <f t="shared" si="646"/>
        <v>#DIV/0!</v>
      </c>
      <c r="AI177" s="235">
        <v>0</v>
      </c>
      <c r="AJ177" s="48"/>
      <c r="AK177" s="48" t="e">
        <f t="shared" si="647"/>
        <v>#DIV/0!</v>
      </c>
      <c r="AL177" s="235">
        <v>0</v>
      </c>
      <c r="AM177" s="48"/>
      <c r="AN177" s="48" t="e">
        <f t="shared" si="648"/>
        <v>#DIV/0!</v>
      </c>
      <c r="AO177" s="235">
        <v>0</v>
      </c>
      <c r="AP177" s="48"/>
      <c r="AQ177" s="48" t="e">
        <f t="shared" si="649"/>
        <v>#DIV/0!</v>
      </c>
      <c r="AR177" s="92"/>
      <c r="AS177" s="90"/>
      <c r="AT177" s="90"/>
    </row>
    <row r="178" spans="1:46" s="91" customFormat="1" ht="28.5" customHeight="1">
      <c r="A178" s="283"/>
      <c r="B178" s="297"/>
      <c r="C178" s="282"/>
      <c r="D178" s="88" t="s">
        <v>26</v>
      </c>
      <c r="E178" s="176">
        <f t="shared" si="650"/>
        <v>0</v>
      </c>
      <c r="F178" s="47">
        <f t="shared" si="651"/>
        <v>0</v>
      </c>
      <c r="G178" s="48" t="e">
        <f t="shared" si="637"/>
        <v>#DIV/0!</v>
      </c>
      <c r="H178" s="235">
        <v>0</v>
      </c>
      <c r="I178" s="48"/>
      <c r="J178" s="48" t="e">
        <f t="shared" si="638"/>
        <v>#DIV/0!</v>
      </c>
      <c r="K178" s="235">
        <v>0</v>
      </c>
      <c r="L178" s="48"/>
      <c r="M178" s="48" t="e">
        <f t="shared" si="639"/>
        <v>#DIV/0!</v>
      </c>
      <c r="N178" s="235">
        <v>0</v>
      </c>
      <c r="O178" s="48"/>
      <c r="P178" s="48" t="e">
        <f t="shared" si="640"/>
        <v>#DIV/0!</v>
      </c>
      <c r="Q178" s="235">
        <v>0</v>
      </c>
      <c r="R178" s="48"/>
      <c r="S178" s="48" t="e">
        <f t="shared" si="641"/>
        <v>#DIV/0!</v>
      </c>
      <c r="T178" s="235">
        <v>0</v>
      </c>
      <c r="U178" s="48"/>
      <c r="V178" s="48" t="e">
        <f t="shared" si="642"/>
        <v>#DIV/0!</v>
      </c>
      <c r="W178" s="235">
        <v>0</v>
      </c>
      <c r="X178" s="48"/>
      <c r="Y178" s="48" t="e">
        <f t="shared" si="643"/>
        <v>#DIV/0!</v>
      </c>
      <c r="Z178" s="235">
        <v>0</v>
      </c>
      <c r="AA178" s="48"/>
      <c r="AB178" s="48" t="e">
        <f t="shared" si="644"/>
        <v>#DIV/0!</v>
      </c>
      <c r="AC178" s="235">
        <v>0</v>
      </c>
      <c r="AD178" s="48"/>
      <c r="AE178" s="48" t="e">
        <f t="shared" si="645"/>
        <v>#DIV/0!</v>
      </c>
      <c r="AF178" s="235">
        <v>0</v>
      </c>
      <c r="AG178" s="48"/>
      <c r="AH178" s="48" t="e">
        <f t="shared" si="646"/>
        <v>#DIV/0!</v>
      </c>
      <c r="AI178" s="235">
        <v>0</v>
      </c>
      <c r="AJ178" s="48"/>
      <c r="AK178" s="48" t="e">
        <f t="shared" si="647"/>
        <v>#DIV/0!</v>
      </c>
      <c r="AL178" s="235">
        <v>0</v>
      </c>
      <c r="AM178" s="48"/>
      <c r="AN178" s="48" t="e">
        <f t="shared" si="648"/>
        <v>#DIV/0!</v>
      </c>
      <c r="AO178" s="235">
        <v>0</v>
      </c>
      <c r="AP178" s="48"/>
      <c r="AQ178" s="48" t="e">
        <f t="shared" si="649"/>
        <v>#DIV/0!</v>
      </c>
      <c r="AR178" s="92"/>
      <c r="AS178" s="90"/>
      <c r="AT178" s="90"/>
    </row>
    <row r="179" spans="1:46" s="91" customFormat="1" ht="83.25" customHeight="1">
      <c r="A179" s="283"/>
      <c r="B179" s="297"/>
      <c r="C179" s="282"/>
      <c r="D179" s="88" t="s">
        <v>154</v>
      </c>
      <c r="E179" s="176">
        <f t="shared" si="650"/>
        <v>0</v>
      </c>
      <c r="F179" s="47">
        <f t="shared" si="651"/>
        <v>0</v>
      </c>
      <c r="G179" s="48" t="e">
        <f t="shared" si="637"/>
        <v>#DIV/0!</v>
      </c>
      <c r="H179" s="235">
        <v>0</v>
      </c>
      <c r="I179" s="48"/>
      <c r="J179" s="48" t="e">
        <f t="shared" si="638"/>
        <v>#DIV/0!</v>
      </c>
      <c r="K179" s="235">
        <v>0</v>
      </c>
      <c r="L179" s="48"/>
      <c r="M179" s="48" t="e">
        <f t="shared" si="639"/>
        <v>#DIV/0!</v>
      </c>
      <c r="N179" s="235">
        <v>0</v>
      </c>
      <c r="O179" s="48"/>
      <c r="P179" s="48" t="e">
        <f t="shared" si="640"/>
        <v>#DIV/0!</v>
      </c>
      <c r="Q179" s="235">
        <v>0</v>
      </c>
      <c r="R179" s="48"/>
      <c r="S179" s="48" t="e">
        <f t="shared" si="641"/>
        <v>#DIV/0!</v>
      </c>
      <c r="T179" s="235">
        <v>0</v>
      </c>
      <c r="U179" s="48"/>
      <c r="V179" s="48" t="e">
        <f t="shared" si="642"/>
        <v>#DIV/0!</v>
      </c>
      <c r="W179" s="235">
        <v>0</v>
      </c>
      <c r="X179" s="48"/>
      <c r="Y179" s="48" t="e">
        <f t="shared" si="643"/>
        <v>#DIV/0!</v>
      </c>
      <c r="Z179" s="235">
        <v>0</v>
      </c>
      <c r="AA179" s="48"/>
      <c r="AB179" s="48" t="e">
        <f t="shared" si="644"/>
        <v>#DIV/0!</v>
      </c>
      <c r="AC179" s="235">
        <v>0</v>
      </c>
      <c r="AD179" s="48"/>
      <c r="AE179" s="48" t="e">
        <f t="shared" si="645"/>
        <v>#DIV/0!</v>
      </c>
      <c r="AF179" s="235">
        <v>0</v>
      </c>
      <c r="AG179" s="48"/>
      <c r="AH179" s="48" t="e">
        <f t="shared" si="646"/>
        <v>#DIV/0!</v>
      </c>
      <c r="AI179" s="235">
        <v>0</v>
      </c>
      <c r="AJ179" s="48"/>
      <c r="AK179" s="48" t="e">
        <f t="shared" si="647"/>
        <v>#DIV/0!</v>
      </c>
      <c r="AL179" s="235">
        <v>0</v>
      </c>
      <c r="AM179" s="48"/>
      <c r="AN179" s="48" t="e">
        <f t="shared" si="648"/>
        <v>#DIV/0!</v>
      </c>
      <c r="AO179" s="235">
        <v>0</v>
      </c>
      <c r="AP179" s="48"/>
      <c r="AQ179" s="48" t="e">
        <f t="shared" si="649"/>
        <v>#DIV/0!</v>
      </c>
      <c r="AR179" s="92"/>
      <c r="AS179" s="90"/>
      <c r="AT179" s="90"/>
    </row>
    <row r="180" spans="1:46" s="91" customFormat="1" ht="34.5" customHeight="1">
      <c r="A180" s="283"/>
      <c r="B180" s="297"/>
      <c r="C180" s="282"/>
      <c r="D180" s="88" t="s">
        <v>37</v>
      </c>
      <c r="E180" s="176">
        <f t="shared" si="650"/>
        <v>0</v>
      </c>
      <c r="F180" s="47">
        <f t="shared" si="651"/>
        <v>0</v>
      </c>
      <c r="G180" s="48" t="e">
        <f t="shared" si="637"/>
        <v>#DIV/0!</v>
      </c>
      <c r="H180" s="235">
        <v>0</v>
      </c>
      <c r="I180" s="48"/>
      <c r="J180" s="48" t="e">
        <f t="shared" si="638"/>
        <v>#DIV/0!</v>
      </c>
      <c r="K180" s="235">
        <v>0</v>
      </c>
      <c r="L180" s="48"/>
      <c r="M180" s="48" t="e">
        <f t="shared" si="639"/>
        <v>#DIV/0!</v>
      </c>
      <c r="N180" s="235">
        <v>0</v>
      </c>
      <c r="O180" s="48"/>
      <c r="P180" s="48" t="e">
        <f t="shared" si="640"/>
        <v>#DIV/0!</v>
      </c>
      <c r="Q180" s="235">
        <v>0</v>
      </c>
      <c r="R180" s="48"/>
      <c r="S180" s="48" t="e">
        <f t="shared" si="641"/>
        <v>#DIV/0!</v>
      </c>
      <c r="T180" s="235">
        <v>0</v>
      </c>
      <c r="U180" s="48"/>
      <c r="V180" s="48" t="e">
        <f t="shared" si="642"/>
        <v>#DIV/0!</v>
      </c>
      <c r="W180" s="235">
        <v>0</v>
      </c>
      <c r="X180" s="48"/>
      <c r="Y180" s="48" t="e">
        <f t="shared" si="643"/>
        <v>#DIV/0!</v>
      </c>
      <c r="Z180" s="235">
        <v>0</v>
      </c>
      <c r="AA180" s="48"/>
      <c r="AB180" s="48" t="e">
        <f t="shared" si="644"/>
        <v>#DIV/0!</v>
      </c>
      <c r="AC180" s="235">
        <v>0</v>
      </c>
      <c r="AD180" s="48"/>
      <c r="AE180" s="48" t="e">
        <f t="shared" si="645"/>
        <v>#DIV/0!</v>
      </c>
      <c r="AF180" s="235">
        <v>0</v>
      </c>
      <c r="AG180" s="48"/>
      <c r="AH180" s="48" t="e">
        <f t="shared" si="646"/>
        <v>#DIV/0!</v>
      </c>
      <c r="AI180" s="235">
        <v>0</v>
      </c>
      <c r="AJ180" s="48"/>
      <c r="AK180" s="48" t="e">
        <f t="shared" si="647"/>
        <v>#DIV/0!</v>
      </c>
      <c r="AL180" s="235">
        <v>0</v>
      </c>
      <c r="AM180" s="48"/>
      <c r="AN180" s="48" t="e">
        <f t="shared" si="648"/>
        <v>#DIV/0!</v>
      </c>
      <c r="AO180" s="235">
        <v>0</v>
      </c>
      <c r="AP180" s="48"/>
      <c r="AQ180" s="48" t="e">
        <f t="shared" si="649"/>
        <v>#DIV/0!</v>
      </c>
      <c r="AR180" s="92"/>
      <c r="AS180" s="90"/>
      <c r="AT180" s="90"/>
    </row>
    <row r="181" spans="1:46" s="91" customFormat="1" ht="45">
      <c r="A181" s="283"/>
      <c r="B181" s="297"/>
      <c r="C181" s="282"/>
      <c r="D181" s="88" t="s">
        <v>32</v>
      </c>
      <c r="E181" s="176">
        <f t="shared" si="650"/>
        <v>0</v>
      </c>
      <c r="F181" s="47">
        <f t="shared" si="651"/>
        <v>0</v>
      </c>
      <c r="G181" s="48" t="e">
        <f t="shared" si="637"/>
        <v>#DIV/0!</v>
      </c>
      <c r="H181" s="235">
        <v>0</v>
      </c>
      <c r="I181" s="48"/>
      <c r="J181" s="48" t="e">
        <f t="shared" si="638"/>
        <v>#DIV/0!</v>
      </c>
      <c r="K181" s="235">
        <v>0</v>
      </c>
      <c r="L181" s="48"/>
      <c r="M181" s="48" t="e">
        <f t="shared" si="639"/>
        <v>#DIV/0!</v>
      </c>
      <c r="N181" s="235">
        <v>0</v>
      </c>
      <c r="O181" s="48"/>
      <c r="P181" s="48" t="e">
        <f t="shared" si="640"/>
        <v>#DIV/0!</v>
      </c>
      <c r="Q181" s="235">
        <v>0</v>
      </c>
      <c r="R181" s="48"/>
      <c r="S181" s="48" t="e">
        <f t="shared" si="641"/>
        <v>#DIV/0!</v>
      </c>
      <c r="T181" s="235">
        <v>0</v>
      </c>
      <c r="U181" s="48"/>
      <c r="V181" s="48" t="e">
        <f t="shared" si="642"/>
        <v>#DIV/0!</v>
      </c>
      <c r="W181" s="235">
        <v>0</v>
      </c>
      <c r="X181" s="48"/>
      <c r="Y181" s="48" t="e">
        <f t="shared" si="643"/>
        <v>#DIV/0!</v>
      </c>
      <c r="Z181" s="235">
        <v>0</v>
      </c>
      <c r="AA181" s="48"/>
      <c r="AB181" s="48" t="e">
        <f t="shared" si="644"/>
        <v>#DIV/0!</v>
      </c>
      <c r="AC181" s="235">
        <v>0</v>
      </c>
      <c r="AD181" s="48"/>
      <c r="AE181" s="48" t="e">
        <f t="shared" si="645"/>
        <v>#DIV/0!</v>
      </c>
      <c r="AF181" s="235">
        <v>0</v>
      </c>
      <c r="AG181" s="48"/>
      <c r="AH181" s="48" t="e">
        <f t="shared" si="646"/>
        <v>#DIV/0!</v>
      </c>
      <c r="AI181" s="235">
        <v>0</v>
      </c>
      <c r="AJ181" s="48"/>
      <c r="AK181" s="48" t="e">
        <f t="shared" si="647"/>
        <v>#DIV/0!</v>
      </c>
      <c r="AL181" s="235">
        <v>0</v>
      </c>
      <c r="AM181" s="48"/>
      <c r="AN181" s="48" t="e">
        <f t="shared" si="648"/>
        <v>#DIV/0!</v>
      </c>
      <c r="AO181" s="235">
        <v>0</v>
      </c>
      <c r="AP181" s="48"/>
      <c r="AQ181" s="48" t="e">
        <f t="shared" si="649"/>
        <v>#DIV/0!</v>
      </c>
      <c r="AR181" s="92"/>
      <c r="AS181" s="90"/>
      <c r="AT181" s="90"/>
    </row>
    <row r="182" spans="1:46" s="214" customFormat="1" ht="21.75" customHeight="1">
      <c r="A182" s="302" t="s">
        <v>224</v>
      </c>
      <c r="B182" s="301" t="s">
        <v>73</v>
      </c>
      <c r="C182" s="282" t="s">
        <v>105</v>
      </c>
      <c r="D182" s="217" t="s">
        <v>34</v>
      </c>
      <c r="E182" s="211">
        <f>E183+E184+E185+E187+E188</f>
        <v>134</v>
      </c>
      <c r="F182" s="212">
        <f>F183+F184+F185+F187+F188</f>
        <v>76.149999999999991</v>
      </c>
      <c r="G182" s="212">
        <f>(F182/E182)*100</f>
        <v>56.828358208955223</v>
      </c>
      <c r="H182" s="235">
        <f>H183+H184+H185+H187+H188</f>
        <v>0</v>
      </c>
      <c r="I182" s="212">
        <f>I183+I184+I185+I187+I188</f>
        <v>0</v>
      </c>
      <c r="J182" s="212" t="e">
        <f>(I182/H182)*100</f>
        <v>#DIV/0!</v>
      </c>
      <c r="K182" s="235">
        <f>K183+K184+K185+K187+K188</f>
        <v>0</v>
      </c>
      <c r="L182" s="212">
        <f>L183+L184+L185+L187+L188</f>
        <v>0</v>
      </c>
      <c r="M182" s="212" t="e">
        <f>(L182/K182)*100</f>
        <v>#DIV/0!</v>
      </c>
      <c r="N182" s="235">
        <f>N183+N184+N185+N187+N188</f>
        <v>0</v>
      </c>
      <c r="O182" s="212">
        <f>O183+O184+O185+O187+O188</f>
        <v>0</v>
      </c>
      <c r="P182" s="212" t="e">
        <f>(O182/N182)*100</f>
        <v>#DIV/0!</v>
      </c>
      <c r="Q182" s="235">
        <f>Q183+Q184+Q185+Q187+Q188</f>
        <v>0</v>
      </c>
      <c r="R182" s="212">
        <f>R183+R184+R185+R187+R188</f>
        <v>0</v>
      </c>
      <c r="S182" s="212" t="e">
        <f>(R182/Q182)*100</f>
        <v>#DIV/0!</v>
      </c>
      <c r="T182" s="235">
        <f>T183+T184+T185+T187+T188</f>
        <v>3.1</v>
      </c>
      <c r="U182" s="212">
        <f>U183+U184+U185+U187+U188</f>
        <v>3.1</v>
      </c>
      <c r="V182" s="212">
        <f>(U182/T182)*100</f>
        <v>100</v>
      </c>
      <c r="W182" s="235">
        <f>W183+W184+W185+W187+W188</f>
        <v>73.05</v>
      </c>
      <c r="X182" s="212">
        <f>X183+X184+X185+X187+X188</f>
        <v>73.05</v>
      </c>
      <c r="Y182" s="212">
        <f>(X182/W182)*100</f>
        <v>100</v>
      </c>
      <c r="Z182" s="235">
        <f>Z183+Z184+Z185+Z187+Z188</f>
        <v>57.850000000000009</v>
      </c>
      <c r="AA182" s="212">
        <f>AA183+AA184+AA185+AA187+AA188</f>
        <v>0</v>
      </c>
      <c r="AB182" s="212">
        <f>(AA182/Z182)*100</f>
        <v>0</v>
      </c>
      <c r="AC182" s="235">
        <f>AC183+AC184+AC185+AC187+AC188</f>
        <v>0</v>
      </c>
      <c r="AD182" s="212">
        <f>AD183+AD184+AD185+AD187+AD188</f>
        <v>0</v>
      </c>
      <c r="AE182" s="212" t="e">
        <f>(AD182/AC182)*100</f>
        <v>#DIV/0!</v>
      </c>
      <c r="AF182" s="235">
        <f>AF183+AF184+AF185+AF187+AF188</f>
        <v>0</v>
      </c>
      <c r="AG182" s="212">
        <f>AG183+AG184+AG185+AG187+AG188</f>
        <v>0</v>
      </c>
      <c r="AH182" s="212" t="e">
        <f>(AG182/AF182)*100</f>
        <v>#DIV/0!</v>
      </c>
      <c r="AI182" s="235">
        <f>AI183+AI184+AI185+AI187+AI188</f>
        <v>0</v>
      </c>
      <c r="AJ182" s="212">
        <f>AJ183+AJ184+AJ185+AJ187+AJ188</f>
        <v>0</v>
      </c>
      <c r="AK182" s="212" t="e">
        <f>(AJ182/AI182)*100</f>
        <v>#DIV/0!</v>
      </c>
      <c r="AL182" s="235">
        <f>AL183+AL184+AL185+AL187+AL188</f>
        <v>0</v>
      </c>
      <c r="AM182" s="212">
        <f>AM183+AM184+AM185+AM187+AM188</f>
        <v>0</v>
      </c>
      <c r="AN182" s="212" t="e">
        <f>(AM182/AL182)*100</f>
        <v>#DIV/0!</v>
      </c>
      <c r="AO182" s="235">
        <f>AO183+AO184+AO185+AO187+AO188</f>
        <v>0</v>
      </c>
      <c r="AP182" s="212">
        <f>AP183+AP184+AP185+AP187+AP188</f>
        <v>0</v>
      </c>
      <c r="AQ182" s="212" t="e">
        <f>(AP182/AO182)*100</f>
        <v>#DIV/0!</v>
      </c>
      <c r="AR182" s="218"/>
    </row>
    <row r="183" spans="1:46" s="91" customFormat="1" ht="30">
      <c r="A183" s="302"/>
      <c r="B183" s="301"/>
      <c r="C183" s="282"/>
      <c r="D183" s="106" t="s">
        <v>17</v>
      </c>
      <c r="E183" s="176">
        <f>H183+K183+N183+Q183+T183+W183+Z183+AC183+AF183+AI183+AL183+AO183</f>
        <v>0</v>
      </c>
      <c r="F183" s="47">
        <f>I183+L183+O183+R183+U183+X183+AA183+AD183+AG183+AJ183+AM183+AP183</f>
        <v>0</v>
      </c>
      <c r="G183" s="48" t="e">
        <f t="shared" ref="G183:G188" si="652">(F183/E183)*100</f>
        <v>#DIV/0!</v>
      </c>
      <c r="H183" s="235"/>
      <c r="I183" s="47"/>
      <c r="J183" s="48" t="e">
        <f t="shared" ref="J183:J188" si="653">(I183/H183)*100</f>
        <v>#DIV/0!</v>
      </c>
      <c r="K183" s="235"/>
      <c r="L183" s="47"/>
      <c r="M183" s="48" t="e">
        <f t="shared" ref="M183:M188" si="654">(L183/K183)*100</f>
        <v>#DIV/0!</v>
      </c>
      <c r="N183" s="235"/>
      <c r="O183" s="48"/>
      <c r="P183" s="48" t="e">
        <f t="shared" ref="P183:P188" si="655">(O183/N183)*100</f>
        <v>#DIV/0!</v>
      </c>
      <c r="Q183" s="235"/>
      <c r="R183" s="47"/>
      <c r="S183" s="48" t="e">
        <f t="shared" ref="S183:S188" si="656">(R183/Q183)*100</f>
        <v>#DIV/0!</v>
      </c>
      <c r="T183" s="235"/>
      <c r="U183" s="47"/>
      <c r="V183" s="48" t="e">
        <f t="shared" ref="V183:V188" si="657">(U183/T183)*100</f>
        <v>#DIV/0!</v>
      </c>
      <c r="W183" s="235"/>
      <c r="X183" s="47"/>
      <c r="Y183" s="48" t="e">
        <f t="shared" ref="Y183:Y188" si="658">(X183/W183)*100</f>
        <v>#DIV/0!</v>
      </c>
      <c r="Z183" s="235"/>
      <c r="AA183" s="47"/>
      <c r="AB183" s="48" t="e">
        <f t="shared" ref="AB183:AB188" si="659">(AA183/Z183)*100</f>
        <v>#DIV/0!</v>
      </c>
      <c r="AC183" s="235"/>
      <c r="AD183" s="47"/>
      <c r="AE183" s="48" t="e">
        <f t="shared" ref="AE183:AE188" si="660">(AD183/AC183)*100</f>
        <v>#DIV/0!</v>
      </c>
      <c r="AF183" s="235"/>
      <c r="AG183" s="47"/>
      <c r="AH183" s="48" t="e">
        <f t="shared" ref="AH183:AH188" si="661">(AG183/AF183)*100</f>
        <v>#DIV/0!</v>
      </c>
      <c r="AI183" s="235"/>
      <c r="AJ183" s="47"/>
      <c r="AK183" s="48" t="e">
        <f t="shared" ref="AK183:AK188" si="662">(AJ183/AI183)*100</f>
        <v>#DIV/0!</v>
      </c>
      <c r="AL183" s="235"/>
      <c r="AM183" s="47"/>
      <c r="AN183" s="48" t="e">
        <f t="shared" ref="AN183:AN188" si="663">(AM183/AL183)*100</f>
        <v>#DIV/0!</v>
      </c>
      <c r="AO183" s="235"/>
      <c r="AP183" s="47"/>
      <c r="AQ183" s="48" t="e">
        <f t="shared" ref="AQ183:AQ188" si="664">(AP183/AO183)*100</f>
        <v>#DIV/0!</v>
      </c>
      <c r="AR183" s="92"/>
      <c r="AS183" s="90"/>
      <c r="AT183" s="90"/>
    </row>
    <row r="184" spans="1:46" s="90" customFormat="1" ht="45">
      <c r="A184" s="302"/>
      <c r="B184" s="301"/>
      <c r="C184" s="282"/>
      <c r="D184" s="49" t="s">
        <v>18</v>
      </c>
      <c r="E184" s="176">
        <f t="shared" ref="E184:E188" si="665">H184+K184+N184+Q184+T184+W184+Z184+AC184+AF184+AI184+AL184+AO184</f>
        <v>134</v>
      </c>
      <c r="F184" s="48">
        <f t="shared" ref="F184:F188" si="666">I184+L184+O184+R184+U184+X184+AA184+AD184+AG184+AJ184+AM184+AP184</f>
        <v>76.149999999999991</v>
      </c>
      <c r="G184" s="48">
        <f t="shared" si="652"/>
        <v>56.828358208955223</v>
      </c>
      <c r="H184" s="235"/>
      <c r="I184" s="48"/>
      <c r="J184" s="48" t="e">
        <f t="shared" si="653"/>
        <v>#DIV/0!</v>
      </c>
      <c r="K184" s="235"/>
      <c r="L184" s="48"/>
      <c r="M184" s="48" t="e">
        <f t="shared" si="654"/>
        <v>#DIV/0!</v>
      </c>
      <c r="N184" s="235"/>
      <c r="O184" s="48"/>
      <c r="P184" s="48" t="e">
        <f t="shared" si="655"/>
        <v>#DIV/0!</v>
      </c>
      <c r="Q184" s="235"/>
      <c r="R184" s="48"/>
      <c r="S184" s="48" t="e">
        <f t="shared" si="656"/>
        <v>#DIV/0!</v>
      </c>
      <c r="T184" s="235">
        <v>3.1</v>
      </c>
      <c r="U184" s="48">
        <v>3.1</v>
      </c>
      <c r="V184" s="48">
        <f t="shared" si="657"/>
        <v>100</v>
      </c>
      <c r="W184" s="235">
        <v>73.05</v>
      </c>
      <c r="X184" s="48">
        <v>73.05</v>
      </c>
      <c r="Y184" s="48">
        <f t="shared" si="658"/>
        <v>100</v>
      </c>
      <c r="Z184" s="235">
        <f>134-3.1-73.05</f>
        <v>57.850000000000009</v>
      </c>
      <c r="AA184" s="48"/>
      <c r="AB184" s="48">
        <f t="shared" si="659"/>
        <v>0</v>
      </c>
      <c r="AC184" s="235"/>
      <c r="AD184" s="48"/>
      <c r="AE184" s="48" t="e">
        <f t="shared" si="660"/>
        <v>#DIV/0!</v>
      </c>
      <c r="AF184" s="235"/>
      <c r="AG184" s="48"/>
      <c r="AH184" s="48" t="e">
        <f t="shared" si="661"/>
        <v>#DIV/0!</v>
      </c>
      <c r="AI184" s="235"/>
      <c r="AJ184" s="48"/>
      <c r="AK184" s="48" t="e">
        <f t="shared" si="662"/>
        <v>#DIV/0!</v>
      </c>
      <c r="AL184" s="235"/>
      <c r="AM184" s="48"/>
      <c r="AN184" s="48" t="e">
        <f t="shared" si="663"/>
        <v>#DIV/0!</v>
      </c>
      <c r="AO184" s="235"/>
      <c r="AP184" s="48"/>
      <c r="AQ184" s="48" t="e">
        <f t="shared" si="664"/>
        <v>#DIV/0!</v>
      </c>
      <c r="AR184" s="89"/>
    </row>
    <row r="185" spans="1:46" s="91" customFormat="1" ht="26.25" customHeight="1">
      <c r="A185" s="302"/>
      <c r="B185" s="301"/>
      <c r="C185" s="282"/>
      <c r="D185" s="106" t="s">
        <v>26</v>
      </c>
      <c r="E185" s="176">
        <f t="shared" si="665"/>
        <v>0</v>
      </c>
      <c r="F185" s="47">
        <f t="shared" si="666"/>
        <v>0</v>
      </c>
      <c r="G185" s="48" t="e">
        <f t="shared" si="652"/>
        <v>#DIV/0!</v>
      </c>
      <c r="H185" s="235"/>
      <c r="I185" s="47"/>
      <c r="J185" s="48" t="e">
        <f t="shared" si="653"/>
        <v>#DIV/0!</v>
      </c>
      <c r="K185" s="235"/>
      <c r="L185" s="47"/>
      <c r="M185" s="48" t="e">
        <f t="shared" si="654"/>
        <v>#DIV/0!</v>
      </c>
      <c r="N185" s="235"/>
      <c r="O185" s="48"/>
      <c r="P185" s="48" t="e">
        <f t="shared" si="655"/>
        <v>#DIV/0!</v>
      </c>
      <c r="Q185" s="235"/>
      <c r="R185" s="47"/>
      <c r="S185" s="48" t="e">
        <f t="shared" si="656"/>
        <v>#DIV/0!</v>
      </c>
      <c r="T185" s="235"/>
      <c r="U185" s="47"/>
      <c r="V185" s="48" t="e">
        <f t="shared" si="657"/>
        <v>#DIV/0!</v>
      </c>
      <c r="W185" s="235"/>
      <c r="X185" s="47"/>
      <c r="Y185" s="48" t="e">
        <f t="shared" si="658"/>
        <v>#DIV/0!</v>
      </c>
      <c r="Z185" s="235"/>
      <c r="AA185" s="47"/>
      <c r="AB185" s="48" t="e">
        <f t="shared" si="659"/>
        <v>#DIV/0!</v>
      </c>
      <c r="AC185" s="235"/>
      <c r="AD185" s="47"/>
      <c r="AE185" s="48" t="e">
        <f t="shared" si="660"/>
        <v>#DIV/0!</v>
      </c>
      <c r="AF185" s="235"/>
      <c r="AG185" s="47"/>
      <c r="AH185" s="48" t="e">
        <f t="shared" si="661"/>
        <v>#DIV/0!</v>
      </c>
      <c r="AI185" s="235"/>
      <c r="AJ185" s="47"/>
      <c r="AK185" s="48" t="e">
        <f t="shared" si="662"/>
        <v>#DIV/0!</v>
      </c>
      <c r="AL185" s="235"/>
      <c r="AM185" s="47"/>
      <c r="AN185" s="48" t="e">
        <f t="shared" si="663"/>
        <v>#DIV/0!</v>
      </c>
      <c r="AO185" s="235"/>
      <c r="AP185" s="47"/>
      <c r="AQ185" s="48" t="e">
        <f t="shared" si="664"/>
        <v>#DIV/0!</v>
      </c>
      <c r="AR185" s="92"/>
      <c r="AS185" s="90"/>
      <c r="AT185" s="90"/>
    </row>
    <row r="186" spans="1:46" s="91" customFormat="1" ht="80.25" customHeight="1">
      <c r="A186" s="302"/>
      <c r="B186" s="301"/>
      <c r="C186" s="282"/>
      <c r="D186" s="106" t="s">
        <v>154</v>
      </c>
      <c r="E186" s="176">
        <f t="shared" si="665"/>
        <v>0</v>
      </c>
      <c r="F186" s="47">
        <f t="shared" si="666"/>
        <v>0</v>
      </c>
      <c r="G186" s="48" t="e">
        <f t="shared" si="652"/>
        <v>#DIV/0!</v>
      </c>
      <c r="H186" s="235"/>
      <c r="I186" s="47"/>
      <c r="J186" s="48" t="e">
        <f t="shared" si="653"/>
        <v>#DIV/0!</v>
      </c>
      <c r="K186" s="235"/>
      <c r="L186" s="47"/>
      <c r="M186" s="48" t="e">
        <f t="shared" si="654"/>
        <v>#DIV/0!</v>
      </c>
      <c r="N186" s="235"/>
      <c r="O186" s="48"/>
      <c r="P186" s="48" t="e">
        <f t="shared" si="655"/>
        <v>#DIV/0!</v>
      </c>
      <c r="Q186" s="235"/>
      <c r="R186" s="47"/>
      <c r="S186" s="48" t="e">
        <f t="shared" si="656"/>
        <v>#DIV/0!</v>
      </c>
      <c r="T186" s="235"/>
      <c r="U186" s="47"/>
      <c r="V186" s="48" t="e">
        <f t="shared" si="657"/>
        <v>#DIV/0!</v>
      </c>
      <c r="W186" s="235"/>
      <c r="X186" s="47"/>
      <c r="Y186" s="48" t="e">
        <f t="shared" si="658"/>
        <v>#DIV/0!</v>
      </c>
      <c r="Z186" s="235"/>
      <c r="AA186" s="47"/>
      <c r="AB186" s="48" t="e">
        <f t="shared" si="659"/>
        <v>#DIV/0!</v>
      </c>
      <c r="AC186" s="235"/>
      <c r="AD186" s="47"/>
      <c r="AE186" s="48" t="e">
        <f t="shared" si="660"/>
        <v>#DIV/0!</v>
      </c>
      <c r="AF186" s="235"/>
      <c r="AG186" s="47"/>
      <c r="AH186" s="48" t="e">
        <f t="shared" si="661"/>
        <v>#DIV/0!</v>
      </c>
      <c r="AI186" s="235"/>
      <c r="AJ186" s="47"/>
      <c r="AK186" s="48" t="e">
        <f t="shared" si="662"/>
        <v>#DIV/0!</v>
      </c>
      <c r="AL186" s="235"/>
      <c r="AM186" s="47"/>
      <c r="AN186" s="48" t="e">
        <f t="shared" si="663"/>
        <v>#DIV/0!</v>
      </c>
      <c r="AO186" s="235"/>
      <c r="AP186" s="47"/>
      <c r="AQ186" s="48" t="e">
        <f t="shared" si="664"/>
        <v>#DIV/0!</v>
      </c>
      <c r="AR186" s="92"/>
      <c r="AS186" s="90"/>
      <c r="AT186" s="90"/>
    </row>
    <row r="187" spans="1:46" s="91" customFormat="1" ht="29.25" customHeight="1">
      <c r="A187" s="302"/>
      <c r="B187" s="301"/>
      <c r="C187" s="282"/>
      <c r="D187" s="106" t="s">
        <v>37</v>
      </c>
      <c r="E187" s="176">
        <f t="shared" si="665"/>
        <v>0</v>
      </c>
      <c r="F187" s="47">
        <f t="shared" si="666"/>
        <v>0</v>
      </c>
      <c r="G187" s="48" t="e">
        <f t="shared" si="652"/>
        <v>#DIV/0!</v>
      </c>
      <c r="H187" s="235"/>
      <c r="I187" s="47"/>
      <c r="J187" s="48" t="e">
        <f t="shared" si="653"/>
        <v>#DIV/0!</v>
      </c>
      <c r="K187" s="235"/>
      <c r="L187" s="47"/>
      <c r="M187" s="48" t="e">
        <f t="shared" si="654"/>
        <v>#DIV/0!</v>
      </c>
      <c r="N187" s="235"/>
      <c r="O187" s="48"/>
      <c r="P187" s="48" t="e">
        <f t="shared" si="655"/>
        <v>#DIV/0!</v>
      </c>
      <c r="Q187" s="235"/>
      <c r="R187" s="47"/>
      <c r="S187" s="48" t="e">
        <f t="shared" si="656"/>
        <v>#DIV/0!</v>
      </c>
      <c r="T187" s="235"/>
      <c r="U187" s="47"/>
      <c r="V187" s="48" t="e">
        <f t="shared" si="657"/>
        <v>#DIV/0!</v>
      </c>
      <c r="W187" s="235"/>
      <c r="X187" s="47"/>
      <c r="Y187" s="48" t="e">
        <f t="shared" si="658"/>
        <v>#DIV/0!</v>
      </c>
      <c r="Z187" s="235"/>
      <c r="AA187" s="47"/>
      <c r="AB187" s="48" t="e">
        <f t="shared" si="659"/>
        <v>#DIV/0!</v>
      </c>
      <c r="AC187" s="235"/>
      <c r="AD187" s="47"/>
      <c r="AE187" s="48" t="e">
        <f t="shared" si="660"/>
        <v>#DIV/0!</v>
      </c>
      <c r="AF187" s="235"/>
      <c r="AG187" s="47"/>
      <c r="AH187" s="48" t="e">
        <f t="shared" si="661"/>
        <v>#DIV/0!</v>
      </c>
      <c r="AI187" s="235"/>
      <c r="AJ187" s="47"/>
      <c r="AK187" s="48" t="e">
        <f t="shared" si="662"/>
        <v>#DIV/0!</v>
      </c>
      <c r="AL187" s="235"/>
      <c r="AM187" s="47"/>
      <c r="AN187" s="48" t="e">
        <f t="shared" si="663"/>
        <v>#DIV/0!</v>
      </c>
      <c r="AO187" s="235"/>
      <c r="AP187" s="47"/>
      <c r="AQ187" s="48" t="e">
        <f t="shared" si="664"/>
        <v>#DIV/0!</v>
      </c>
      <c r="AR187" s="92"/>
      <c r="AS187" s="90"/>
      <c r="AT187" s="90"/>
    </row>
    <row r="188" spans="1:46" s="91" customFormat="1" ht="45">
      <c r="A188" s="302"/>
      <c r="B188" s="301"/>
      <c r="C188" s="282"/>
      <c r="D188" s="106" t="s">
        <v>32</v>
      </c>
      <c r="E188" s="176">
        <f t="shared" si="665"/>
        <v>0</v>
      </c>
      <c r="F188" s="47">
        <f t="shared" si="666"/>
        <v>0</v>
      </c>
      <c r="G188" s="48" t="e">
        <f t="shared" si="652"/>
        <v>#DIV/0!</v>
      </c>
      <c r="H188" s="235"/>
      <c r="I188" s="47"/>
      <c r="J188" s="48" t="e">
        <f t="shared" si="653"/>
        <v>#DIV/0!</v>
      </c>
      <c r="K188" s="235"/>
      <c r="L188" s="47"/>
      <c r="M188" s="48" t="e">
        <f t="shared" si="654"/>
        <v>#DIV/0!</v>
      </c>
      <c r="N188" s="235"/>
      <c r="O188" s="48"/>
      <c r="P188" s="48" t="e">
        <f t="shared" si="655"/>
        <v>#DIV/0!</v>
      </c>
      <c r="Q188" s="235"/>
      <c r="R188" s="47"/>
      <c r="S188" s="48" t="e">
        <f t="shared" si="656"/>
        <v>#DIV/0!</v>
      </c>
      <c r="T188" s="235"/>
      <c r="U188" s="47"/>
      <c r="V188" s="48" t="e">
        <f t="shared" si="657"/>
        <v>#DIV/0!</v>
      </c>
      <c r="W188" s="235"/>
      <c r="X188" s="47"/>
      <c r="Y188" s="48" t="e">
        <f t="shared" si="658"/>
        <v>#DIV/0!</v>
      </c>
      <c r="Z188" s="235"/>
      <c r="AA188" s="47"/>
      <c r="AB188" s="48" t="e">
        <f t="shared" si="659"/>
        <v>#DIV/0!</v>
      </c>
      <c r="AC188" s="235"/>
      <c r="AD188" s="47"/>
      <c r="AE188" s="48" t="e">
        <f t="shared" si="660"/>
        <v>#DIV/0!</v>
      </c>
      <c r="AF188" s="235"/>
      <c r="AG188" s="47"/>
      <c r="AH188" s="48" t="e">
        <f t="shared" si="661"/>
        <v>#DIV/0!</v>
      </c>
      <c r="AI188" s="235"/>
      <c r="AJ188" s="47"/>
      <c r="AK188" s="48" t="e">
        <f t="shared" si="662"/>
        <v>#DIV/0!</v>
      </c>
      <c r="AL188" s="235"/>
      <c r="AM188" s="47"/>
      <c r="AN188" s="48" t="e">
        <f t="shared" si="663"/>
        <v>#DIV/0!</v>
      </c>
      <c r="AO188" s="235"/>
      <c r="AP188" s="47"/>
      <c r="AQ188" s="48" t="e">
        <f t="shared" si="664"/>
        <v>#DIV/0!</v>
      </c>
      <c r="AR188" s="92"/>
      <c r="AS188" s="90"/>
      <c r="AT188" s="90"/>
    </row>
    <row r="189" spans="1:46" s="214" customFormat="1" ht="24" customHeight="1">
      <c r="A189" s="283" t="s">
        <v>225</v>
      </c>
      <c r="B189" s="301" t="s">
        <v>127</v>
      </c>
      <c r="C189" s="282" t="s">
        <v>107</v>
      </c>
      <c r="D189" s="217" t="s">
        <v>34</v>
      </c>
      <c r="E189" s="211">
        <f>SUM(E190:E195)</f>
        <v>30</v>
      </c>
      <c r="F189" s="212">
        <f>SUM(F190:F195)</f>
        <v>0</v>
      </c>
      <c r="G189" s="212">
        <f>(F189/E189)*100</f>
        <v>0</v>
      </c>
      <c r="H189" s="235">
        <f>SUM(H190:H195)</f>
        <v>0</v>
      </c>
      <c r="I189" s="212">
        <f>SUM(I190:I195)</f>
        <v>0</v>
      </c>
      <c r="J189" s="212" t="e">
        <f>(I189/H189)*100</f>
        <v>#DIV/0!</v>
      </c>
      <c r="K189" s="235">
        <f>SUM(K190:K195)</f>
        <v>0</v>
      </c>
      <c r="L189" s="212">
        <f>SUM(L190:L195)</f>
        <v>0</v>
      </c>
      <c r="M189" s="212" t="e">
        <f>(L189/K189)*100</f>
        <v>#DIV/0!</v>
      </c>
      <c r="N189" s="235">
        <f>SUM(N190:N195)</f>
        <v>0</v>
      </c>
      <c r="O189" s="212">
        <f>SUM(O190:O195)</f>
        <v>0</v>
      </c>
      <c r="P189" s="212" t="e">
        <f>(O189/N189)*100</f>
        <v>#DIV/0!</v>
      </c>
      <c r="Q189" s="235">
        <f>SUM(Q190:Q195)</f>
        <v>0</v>
      </c>
      <c r="R189" s="212">
        <f>SUM(R190:R195)</f>
        <v>0</v>
      </c>
      <c r="S189" s="212" t="e">
        <f>(R189/Q189)*100</f>
        <v>#DIV/0!</v>
      </c>
      <c r="T189" s="235">
        <f>SUM(T190:T195)</f>
        <v>0</v>
      </c>
      <c r="U189" s="212">
        <f>SUM(U190:U195)</f>
        <v>0</v>
      </c>
      <c r="V189" s="212" t="e">
        <f>(U189/T189)*100</f>
        <v>#DIV/0!</v>
      </c>
      <c r="W189" s="235">
        <f>SUM(W190:W195)</f>
        <v>0</v>
      </c>
      <c r="X189" s="212">
        <f>SUM(X190:X195)</f>
        <v>0</v>
      </c>
      <c r="Y189" s="212" t="e">
        <f>(X189/W189)*100</f>
        <v>#DIV/0!</v>
      </c>
      <c r="Z189" s="235">
        <f>SUM(Z190:Z195)</f>
        <v>15</v>
      </c>
      <c r="AA189" s="212">
        <f>SUM(AA190:AA195)</f>
        <v>0</v>
      </c>
      <c r="AB189" s="212">
        <f>(AA189/Z189)*100</f>
        <v>0</v>
      </c>
      <c r="AC189" s="235">
        <f>SUM(AC190:AC195)</f>
        <v>0</v>
      </c>
      <c r="AD189" s="212">
        <f>SUM(AD190:AD195)</f>
        <v>0</v>
      </c>
      <c r="AE189" s="212" t="e">
        <f>(AD189/AC189)*100</f>
        <v>#DIV/0!</v>
      </c>
      <c r="AF189" s="235">
        <f>SUM(AF190:AF195)</f>
        <v>0</v>
      </c>
      <c r="AG189" s="212">
        <f>SUM(AG190:AG195)</f>
        <v>0</v>
      </c>
      <c r="AH189" s="212" t="e">
        <f>(AG189/AF189)*100</f>
        <v>#DIV/0!</v>
      </c>
      <c r="AI189" s="235">
        <f>SUM(AI190:AI195)</f>
        <v>0</v>
      </c>
      <c r="AJ189" s="212">
        <f>SUM(AJ190:AJ195)</f>
        <v>0</v>
      </c>
      <c r="AK189" s="212" t="e">
        <f>(AJ189/AI189)*100</f>
        <v>#DIV/0!</v>
      </c>
      <c r="AL189" s="235">
        <f>SUM(AL190:AL195)</f>
        <v>0</v>
      </c>
      <c r="AM189" s="212">
        <f>SUM(AM190:AM195)</f>
        <v>0</v>
      </c>
      <c r="AN189" s="212" t="e">
        <f>(AM189/AL189)*100</f>
        <v>#DIV/0!</v>
      </c>
      <c r="AO189" s="235">
        <f>SUM(AO190:AO195)</f>
        <v>15</v>
      </c>
      <c r="AP189" s="212">
        <f>SUM(AP190:AP195)</f>
        <v>0</v>
      </c>
      <c r="AQ189" s="212">
        <f>(AP189/AO189)*100</f>
        <v>0</v>
      </c>
      <c r="AR189" s="218"/>
    </row>
    <row r="190" spans="1:46" s="91" customFormat="1" ht="30">
      <c r="A190" s="283"/>
      <c r="B190" s="301"/>
      <c r="C190" s="282"/>
      <c r="D190" s="88" t="s">
        <v>17</v>
      </c>
      <c r="E190" s="176">
        <f>H190+K190+N190+Q190+T190+W190+Z190+AC190+AF190+AI190+AL190+AO190</f>
        <v>0</v>
      </c>
      <c r="F190" s="47">
        <f>I190+L190+O190+R190+U190+X190+AA190+AD190+AG190+AJ190+AM190+AP190</f>
        <v>0</v>
      </c>
      <c r="G190" s="48" t="e">
        <f t="shared" ref="G190:G195" si="667">(F190/E190)*100</f>
        <v>#DIV/0!</v>
      </c>
      <c r="H190" s="235"/>
      <c r="I190" s="47"/>
      <c r="J190" s="48" t="e">
        <f t="shared" ref="J190:J195" si="668">(I190/H190)*100</f>
        <v>#DIV/0!</v>
      </c>
      <c r="K190" s="235"/>
      <c r="L190" s="47"/>
      <c r="M190" s="48" t="e">
        <f t="shared" ref="M190:M195" si="669">(L190/K190)*100</f>
        <v>#DIV/0!</v>
      </c>
      <c r="N190" s="235"/>
      <c r="O190" s="48"/>
      <c r="P190" s="48" t="e">
        <f t="shared" ref="P190:P195" si="670">(O190/N190)*100</f>
        <v>#DIV/0!</v>
      </c>
      <c r="Q190" s="235"/>
      <c r="R190" s="47"/>
      <c r="S190" s="48" t="e">
        <f t="shared" ref="S190:S195" si="671">(R190/Q190)*100</f>
        <v>#DIV/0!</v>
      </c>
      <c r="T190" s="235"/>
      <c r="U190" s="47"/>
      <c r="V190" s="48" t="e">
        <f t="shared" ref="V190:V195" si="672">(U190/T190)*100</f>
        <v>#DIV/0!</v>
      </c>
      <c r="W190" s="235"/>
      <c r="X190" s="47"/>
      <c r="Y190" s="48" t="e">
        <f t="shared" ref="Y190:Y195" si="673">(X190/W190)*100</f>
        <v>#DIV/0!</v>
      </c>
      <c r="Z190" s="235"/>
      <c r="AA190" s="47"/>
      <c r="AB190" s="48" t="e">
        <f t="shared" ref="AB190:AB195" si="674">(AA190/Z190)*100</f>
        <v>#DIV/0!</v>
      </c>
      <c r="AC190" s="235"/>
      <c r="AD190" s="47"/>
      <c r="AE190" s="48" t="e">
        <f t="shared" ref="AE190:AE195" si="675">(AD190/AC190)*100</f>
        <v>#DIV/0!</v>
      </c>
      <c r="AF190" s="235"/>
      <c r="AG190" s="47"/>
      <c r="AH190" s="48" t="e">
        <f t="shared" ref="AH190:AH195" si="676">(AG190/AF190)*100</f>
        <v>#DIV/0!</v>
      </c>
      <c r="AI190" s="235"/>
      <c r="AJ190" s="47"/>
      <c r="AK190" s="48" t="e">
        <f t="shared" ref="AK190:AK195" si="677">(AJ190/AI190)*100</f>
        <v>#DIV/0!</v>
      </c>
      <c r="AL190" s="235"/>
      <c r="AM190" s="47"/>
      <c r="AN190" s="48" t="e">
        <f t="shared" ref="AN190:AN195" si="678">(AM190/AL190)*100</f>
        <v>#DIV/0!</v>
      </c>
      <c r="AO190" s="235"/>
      <c r="AP190" s="47"/>
      <c r="AQ190" s="48" t="e">
        <f t="shared" ref="AQ190:AQ195" si="679">(AP190/AO190)*100</f>
        <v>#DIV/0!</v>
      </c>
      <c r="AR190" s="92"/>
      <c r="AS190" s="90"/>
      <c r="AT190" s="90"/>
    </row>
    <row r="191" spans="1:46" s="91" customFormat="1" ht="45">
      <c r="A191" s="283"/>
      <c r="B191" s="301"/>
      <c r="C191" s="282"/>
      <c r="D191" s="88" t="s">
        <v>18</v>
      </c>
      <c r="E191" s="176">
        <f t="shared" ref="E191:E195" si="680">H191+K191+N191+Q191+T191+W191+Z191+AC191+AF191+AI191+AL191+AO191</f>
        <v>0</v>
      </c>
      <c r="F191" s="47">
        <f t="shared" ref="F191:F195" si="681">I191+L191+O191+R191+U191+X191+AA191+AD191+AG191+AJ191+AM191+AP191</f>
        <v>0</v>
      </c>
      <c r="G191" s="48" t="e">
        <f t="shared" si="667"/>
        <v>#DIV/0!</v>
      </c>
      <c r="H191" s="235"/>
      <c r="I191" s="47"/>
      <c r="J191" s="48" t="e">
        <f t="shared" si="668"/>
        <v>#DIV/0!</v>
      </c>
      <c r="K191" s="235"/>
      <c r="L191" s="47"/>
      <c r="M191" s="48" t="e">
        <f t="shared" si="669"/>
        <v>#DIV/0!</v>
      </c>
      <c r="N191" s="235"/>
      <c r="O191" s="48"/>
      <c r="P191" s="48" t="e">
        <f t="shared" si="670"/>
        <v>#DIV/0!</v>
      </c>
      <c r="Q191" s="235"/>
      <c r="R191" s="47"/>
      <c r="S191" s="48" t="e">
        <f t="shared" si="671"/>
        <v>#DIV/0!</v>
      </c>
      <c r="T191" s="235"/>
      <c r="U191" s="47"/>
      <c r="V191" s="48" t="e">
        <f t="shared" si="672"/>
        <v>#DIV/0!</v>
      </c>
      <c r="W191" s="235"/>
      <c r="X191" s="47"/>
      <c r="Y191" s="48" t="e">
        <f t="shared" si="673"/>
        <v>#DIV/0!</v>
      </c>
      <c r="Z191" s="235"/>
      <c r="AA191" s="47"/>
      <c r="AB191" s="48" t="e">
        <f t="shared" si="674"/>
        <v>#DIV/0!</v>
      </c>
      <c r="AC191" s="235"/>
      <c r="AD191" s="47"/>
      <c r="AE191" s="48" t="e">
        <f t="shared" si="675"/>
        <v>#DIV/0!</v>
      </c>
      <c r="AF191" s="235"/>
      <c r="AG191" s="47"/>
      <c r="AH191" s="48" t="e">
        <f t="shared" si="676"/>
        <v>#DIV/0!</v>
      </c>
      <c r="AI191" s="235"/>
      <c r="AJ191" s="47"/>
      <c r="AK191" s="48" t="e">
        <f t="shared" si="677"/>
        <v>#DIV/0!</v>
      </c>
      <c r="AL191" s="235"/>
      <c r="AM191" s="47"/>
      <c r="AN191" s="48" t="e">
        <f t="shared" si="678"/>
        <v>#DIV/0!</v>
      </c>
      <c r="AO191" s="235"/>
      <c r="AP191" s="47"/>
      <c r="AQ191" s="48" t="e">
        <f t="shared" si="679"/>
        <v>#DIV/0!</v>
      </c>
      <c r="AR191" s="92"/>
      <c r="AS191" s="90"/>
      <c r="AT191" s="90"/>
    </row>
    <row r="192" spans="1:46" s="91" customFormat="1" ht="29.25" customHeight="1">
      <c r="A192" s="283"/>
      <c r="B192" s="301"/>
      <c r="C192" s="282"/>
      <c r="D192" s="88" t="s">
        <v>26</v>
      </c>
      <c r="E192" s="176">
        <f t="shared" si="680"/>
        <v>30</v>
      </c>
      <c r="F192" s="47">
        <f t="shared" si="681"/>
        <v>0</v>
      </c>
      <c r="G192" s="48">
        <f t="shared" si="667"/>
        <v>0</v>
      </c>
      <c r="H192" s="235"/>
      <c r="I192" s="47"/>
      <c r="J192" s="48" t="e">
        <f t="shared" si="668"/>
        <v>#DIV/0!</v>
      </c>
      <c r="K192" s="235"/>
      <c r="L192" s="47"/>
      <c r="M192" s="48" t="e">
        <f t="shared" si="669"/>
        <v>#DIV/0!</v>
      </c>
      <c r="N192" s="235"/>
      <c r="O192" s="48"/>
      <c r="P192" s="48" t="e">
        <f t="shared" si="670"/>
        <v>#DIV/0!</v>
      </c>
      <c r="Q192" s="235"/>
      <c r="R192" s="47"/>
      <c r="S192" s="48" t="e">
        <f t="shared" si="671"/>
        <v>#DIV/0!</v>
      </c>
      <c r="T192" s="235"/>
      <c r="U192" s="47"/>
      <c r="V192" s="48" t="e">
        <f t="shared" si="672"/>
        <v>#DIV/0!</v>
      </c>
      <c r="W192" s="235"/>
      <c r="X192" s="47"/>
      <c r="Y192" s="48" t="e">
        <f t="shared" si="673"/>
        <v>#DIV/0!</v>
      </c>
      <c r="Z192" s="235">
        <v>15</v>
      </c>
      <c r="AA192" s="47"/>
      <c r="AB192" s="48">
        <f t="shared" si="674"/>
        <v>0</v>
      </c>
      <c r="AC192" s="235"/>
      <c r="AD192" s="47"/>
      <c r="AE192" s="48" t="e">
        <f t="shared" si="675"/>
        <v>#DIV/0!</v>
      </c>
      <c r="AF192" s="235"/>
      <c r="AG192" s="47"/>
      <c r="AH192" s="48" t="e">
        <f t="shared" si="676"/>
        <v>#DIV/0!</v>
      </c>
      <c r="AI192" s="235"/>
      <c r="AJ192" s="47"/>
      <c r="AK192" s="48" t="e">
        <f t="shared" si="677"/>
        <v>#DIV/0!</v>
      </c>
      <c r="AL192" s="235"/>
      <c r="AM192" s="47"/>
      <c r="AN192" s="48" t="e">
        <f t="shared" si="678"/>
        <v>#DIV/0!</v>
      </c>
      <c r="AO192" s="235">
        <v>15</v>
      </c>
      <c r="AP192" s="47"/>
      <c r="AQ192" s="48">
        <f t="shared" si="679"/>
        <v>0</v>
      </c>
      <c r="AR192" s="92"/>
      <c r="AS192" s="90"/>
      <c r="AT192" s="90"/>
    </row>
    <row r="193" spans="1:46" s="91" customFormat="1" ht="82.5" customHeight="1">
      <c r="A193" s="283"/>
      <c r="B193" s="301"/>
      <c r="C193" s="282"/>
      <c r="D193" s="88" t="s">
        <v>154</v>
      </c>
      <c r="E193" s="176">
        <f t="shared" si="680"/>
        <v>0</v>
      </c>
      <c r="F193" s="47">
        <f t="shared" si="681"/>
        <v>0</v>
      </c>
      <c r="G193" s="48" t="e">
        <f t="shared" si="667"/>
        <v>#DIV/0!</v>
      </c>
      <c r="H193" s="235"/>
      <c r="I193" s="47"/>
      <c r="J193" s="48" t="e">
        <f t="shared" si="668"/>
        <v>#DIV/0!</v>
      </c>
      <c r="K193" s="235"/>
      <c r="L193" s="47"/>
      <c r="M193" s="48" t="e">
        <f t="shared" si="669"/>
        <v>#DIV/0!</v>
      </c>
      <c r="N193" s="235"/>
      <c r="O193" s="48"/>
      <c r="P193" s="48" t="e">
        <f t="shared" si="670"/>
        <v>#DIV/0!</v>
      </c>
      <c r="Q193" s="235"/>
      <c r="R193" s="47"/>
      <c r="S193" s="48" t="e">
        <f t="shared" si="671"/>
        <v>#DIV/0!</v>
      </c>
      <c r="T193" s="235"/>
      <c r="U193" s="47"/>
      <c r="V193" s="48" t="e">
        <f t="shared" si="672"/>
        <v>#DIV/0!</v>
      </c>
      <c r="W193" s="235"/>
      <c r="X193" s="47"/>
      <c r="Y193" s="48" t="e">
        <f t="shared" si="673"/>
        <v>#DIV/0!</v>
      </c>
      <c r="Z193" s="235"/>
      <c r="AA193" s="47"/>
      <c r="AB193" s="48" t="e">
        <f t="shared" si="674"/>
        <v>#DIV/0!</v>
      </c>
      <c r="AC193" s="235"/>
      <c r="AD193" s="47"/>
      <c r="AE193" s="48" t="e">
        <f t="shared" si="675"/>
        <v>#DIV/0!</v>
      </c>
      <c r="AF193" s="235"/>
      <c r="AG193" s="47"/>
      <c r="AH193" s="48" t="e">
        <f t="shared" si="676"/>
        <v>#DIV/0!</v>
      </c>
      <c r="AI193" s="235"/>
      <c r="AJ193" s="47"/>
      <c r="AK193" s="48" t="e">
        <f t="shared" si="677"/>
        <v>#DIV/0!</v>
      </c>
      <c r="AL193" s="235"/>
      <c r="AM193" s="47"/>
      <c r="AN193" s="48" t="e">
        <f t="shared" si="678"/>
        <v>#DIV/0!</v>
      </c>
      <c r="AO193" s="235"/>
      <c r="AP193" s="47"/>
      <c r="AQ193" s="48" t="e">
        <f t="shared" si="679"/>
        <v>#DIV/0!</v>
      </c>
      <c r="AR193" s="92"/>
      <c r="AS193" s="90"/>
      <c r="AT193" s="90"/>
    </row>
    <row r="194" spans="1:46" s="91" customFormat="1" ht="36" customHeight="1">
      <c r="A194" s="283"/>
      <c r="B194" s="301"/>
      <c r="C194" s="282"/>
      <c r="D194" s="88" t="s">
        <v>37</v>
      </c>
      <c r="E194" s="176">
        <f t="shared" si="680"/>
        <v>0</v>
      </c>
      <c r="F194" s="47">
        <f t="shared" si="681"/>
        <v>0</v>
      </c>
      <c r="G194" s="48" t="e">
        <f t="shared" si="667"/>
        <v>#DIV/0!</v>
      </c>
      <c r="H194" s="235"/>
      <c r="I194" s="47"/>
      <c r="J194" s="48" t="e">
        <f t="shared" si="668"/>
        <v>#DIV/0!</v>
      </c>
      <c r="K194" s="235"/>
      <c r="L194" s="47"/>
      <c r="M194" s="48" t="e">
        <f t="shared" si="669"/>
        <v>#DIV/0!</v>
      </c>
      <c r="N194" s="235"/>
      <c r="O194" s="48"/>
      <c r="P194" s="48" t="e">
        <f t="shared" si="670"/>
        <v>#DIV/0!</v>
      </c>
      <c r="Q194" s="235"/>
      <c r="R194" s="47"/>
      <c r="S194" s="48" t="e">
        <f t="shared" si="671"/>
        <v>#DIV/0!</v>
      </c>
      <c r="T194" s="235"/>
      <c r="U194" s="47"/>
      <c r="V194" s="48" t="e">
        <f t="shared" si="672"/>
        <v>#DIV/0!</v>
      </c>
      <c r="W194" s="235"/>
      <c r="X194" s="47"/>
      <c r="Y194" s="48" t="e">
        <f t="shared" si="673"/>
        <v>#DIV/0!</v>
      </c>
      <c r="Z194" s="235"/>
      <c r="AA194" s="47"/>
      <c r="AB194" s="48" t="e">
        <f t="shared" si="674"/>
        <v>#DIV/0!</v>
      </c>
      <c r="AC194" s="235"/>
      <c r="AD194" s="47"/>
      <c r="AE194" s="48" t="e">
        <f t="shared" si="675"/>
        <v>#DIV/0!</v>
      </c>
      <c r="AF194" s="235"/>
      <c r="AG194" s="47"/>
      <c r="AH194" s="48" t="e">
        <f t="shared" si="676"/>
        <v>#DIV/0!</v>
      </c>
      <c r="AI194" s="235"/>
      <c r="AJ194" s="47"/>
      <c r="AK194" s="48" t="e">
        <f t="shared" si="677"/>
        <v>#DIV/0!</v>
      </c>
      <c r="AL194" s="235"/>
      <c r="AM194" s="47"/>
      <c r="AN194" s="48" t="e">
        <f t="shared" si="678"/>
        <v>#DIV/0!</v>
      </c>
      <c r="AO194" s="235"/>
      <c r="AP194" s="47"/>
      <c r="AQ194" s="48" t="e">
        <f t="shared" si="679"/>
        <v>#DIV/0!</v>
      </c>
      <c r="AR194" s="92"/>
      <c r="AS194" s="90"/>
      <c r="AT194" s="90"/>
    </row>
    <row r="195" spans="1:46" s="91" customFormat="1" ht="45">
      <c r="A195" s="283"/>
      <c r="B195" s="301"/>
      <c r="C195" s="282"/>
      <c r="D195" s="88" t="s">
        <v>32</v>
      </c>
      <c r="E195" s="176">
        <f t="shared" si="680"/>
        <v>0</v>
      </c>
      <c r="F195" s="47">
        <f t="shared" si="681"/>
        <v>0</v>
      </c>
      <c r="G195" s="48" t="e">
        <f t="shared" si="667"/>
        <v>#DIV/0!</v>
      </c>
      <c r="H195" s="235"/>
      <c r="I195" s="47"/>
      <c r="J195" s="48" t="e">
        <f t="shared" si="668"/>
        <v>#DIV/0!</v>
      </c>
      <c r="K195" s="235"/>
      <c r="L195" s="47"/>
      <c r="M195" s="48" t="e">
        <f t="shared" si="669"/>
        <v>#DIV/0!</v>
      </c>
      <c r="N195" s="235"/>
      <c r="O195" s="48"/>
      <c r="P195" s="48" t="e">
        <f t="shared" si="670"/>
        <v>#DIV/0!</v>
      </c>
      <c r="Q195" s="235"/>
      <c r="R195" s="47"/>
      <c r="S195" s="48" t="e">
        <f t="shared" si="671"/>
        <v>#DIV/0!</v>
      </c>
      <c r="T195" s="235"/>
      <c r="U195" s="47"/>
      <c r="V195" s="48" t="e">
        <f t="shared" si="672"/>
        <v>#DIV/0!</v>
      </c>
      <c r="W195" s="235"/>
      <c r="X195" s="47"/>
      <c r="Y195" s="48" t="e">
        <f t="shared" si="673"/>
        <v>#DIV/0!</v>
      </c>
      <c r="Z195" s="235"/>
      <c r="AA195" s="47"/>
      <c r="AB195" s="48" t="e">
        <f t="shared" si="674"/>
        <v>#DIV/0!</v>
      </c>
      <c r="AC195" s="235"/>
      <c r="AD195" s="47"/>
      <c r="AE195" s="48" t="e">
        <f t="shared" si="675"/>
        <v>#DIV/0!</v>
      </c>
      <c r="AF195" s="235"/>
      <c r="AG195" s="47"/>
      <c r="AH195" s="48" t="e">
        <f t="shared" si="676"/>
        <v>#DIV/0!</v>
      </c>
      <c r="AI195" s="235"/>
      <c r="AJ195" s="47"/>
      <c r="AK195" s="48" t="e">
        <f t="shared" si="677"/>
        <v>#DIV/0!</v>
      </c>
      <c r="AL195" s="235"/>
      <c r="AM195" s="47"/>
      <c r="AN195" s="48" t="e">
        <f t="shared" si="678"/>
        <v>#DIV/0!</v>
      </c>
      <c r="AO195" s="235"/>
      <c r="AP195" s="47"/>
      <c r="AQ195" s="48" t="e">
        <f t="shared" si="679"/>
        <v>#DIV/0!</v>
      </c>
      <c r="AR195" s="92"/>
      <c r="AS195" s="90"/>
      <c r="AT195" s="90"/>
    </row>
    <row r="196" spans="1:46" s="214" customFormat="1" ht="29.25" customHeight="1">
      <c r="A196" s="283" t="s">
        <v>226</v>
      </c>
      <c r="B196" s="420" t="s">
        <v>326</v>
      </c>
      <c r="C196" s="278" t="s">
        <v>105</v>
      </c>
      <c r="D196" s="217" t="s">
        <v>34</v>
      </c>
      <c r="E196" s="211">
        <f>SUM(E197:E202)</f>
        <v>160.001</v>
      </c>
      <c r="F196" s="212">
        <f>SUM(F197:F202)</f>
        <v>106.041</v>
      </c>
      <c r="G196" s="212">
        <f>(F196/E196)*100</f>
        <v>66.275210779932621</v>
      </c>
      <c r="H196" s="235">
        <f>SUM(H197:H202)</f>
        <v>0</v>
      </c>
      <c r="I196" s="212">
        <f>SUM(I197:I202)</f>
        <v>0</v>
      </c>
      <c r="J196" s="212" t="e">
        <f>(I196/H196)*100</f>
        <v>#DIV/0!</v>
      </c>
      <c r="K196" s="235">
        <f>SUM(K197:K202)</f>
        <v>0</v>
      </c>
      <c r="L196" s="212">
        <f>SUM(L197:L202)</f>
        <v>0</v>
      </c>
      <c r="M196" s="212" t="e">
        <f>(L196/K196)*100</f>
        <v>#DIV/0!</v>
      </c>
      <c r="N196" s="235">
        <f>SUM(N197:N202)</f>
        <v>106.041</v>
      </c>
      <c r="O196" s="212">
        <f>SUM(O197:O202)</f>
        <v>106.041</v>
      </c>
      <c r="P196" s="212">
        <f>(O196/N196)*100</f>
        <v>100</v>
      </c>
      <c r="Q196" s="235">
        <f>SUM(Q197:Q202)</f>
        <v>0</v>
      </c>
      <c r="R196" s="212">
        <f>SUM(R197:R202)</f>
        <v>0</v>
      </c>
      <c r="S196" s="212" t="e">
        <f>(R196/Q196)*100</f>
        <v>#DIV/0!</v>
      </c>
      <c r="T196" s="235">
        <f>SUM(T197:T202)</f>
        <v>0</v>
      </c>
      <c r="U196" s="212">
        <f>SUM(U197:U202)</f>
        <v>0</v>
      </c>
      <c r="V196" s="212" t="e">
        <f>(U196/T196)*100</f>
        <v>#DIV/0!</v>
      </c>
      <c r="W196" s="235">
        <f>SUM(W197:W202)</f>
        <v>0</v>
      </c>
      <c r="X196" s="212">
        <f>SUM(X197:X202)</f>
        <v>0</v>
      </c>
      <c r="Y196" s="212" t="e">
        <f>(X196/W196)*100</f>
        <v>#DIV/0!</v>
      </c>
      <c r="Z196" s="235">
        <f>SUM(Z197:Z202)</f>
        <v>53.96</v>
      </c>
      <c r="AA196" s="212">
        <f>SUM(AA197:AA202)</f>
        <v>0</v>
      </c>
      <c r="AB196" s="212">
        <f>(AA196/Z196)*100</f>
        <v>0</v>
      </c>
      <c r="AC196" s="235">
        <f>SUM(AC197:AC202)</f>
        <v>0</v>
      </c>
      <c r="AD196" s="212">
        <f>SUM(AD197:AD202)</f>
        <v>0</v>
      </c>
      <c r="AE196" s="212" t="e">
        <f>(AD196/AC196)*100</f>
        <v>#DIV/0!</v>
      </c>
      <c r="AF196" s="235">
        <f>SUM(AF197:AF202)</f>
        <v>0</v>
      </c>
      <c r="AG196" s="212">
        <f>SUM(AG197:AG202)</f>
        <v>0</v>
      </c>
      <c r="AH196" s="212" t="e">
        <f>(AG196/AF196)*100</f>
        <v>#DIV/0!</v>
      </c>
      <c r="AI196" s="235">
        <f>SUM(AI197:AI202)</f>
        <v>0</v>
      </c>
      <c r="AJ196" s="212">
        <f>SUM(AJ197:AJ202)</f>
        <v>0</v>
      </c>
      <c r="AK196" s="212" t="e">
        <f>(AJ196/AI196)*100</f>
        <v>#DIV/0!</v>
      </c>
      <c r="AL196" s="235">
        <f>SUM(AL197:AL202)</f>
        <v>0</v>
      </c>
      <c r="AM196" s="212">
        <f>SUM(AM197:AM202)</f>
        <v>0</v>
      </c>
      <c r="AN196" s="212" t="e">
        <f>(AM196/AL196)*100</f>
        <v>#DIV/0!</v>
      </c>
      <c r="AO196" s="235">
        <f>SUM(AO197:AO202)</f>
        <v>0</v>
      </c>
      <c r="AP196" s="212">
        <f>SUM(AP197:AP202)</f>
        <v>0</v>
      </c>
      <c r="AQ196" s="212" t="e">
        <f>(AP196/AO196)*100</f>
        <v>#DIV/0!</v>
      </c>
      <c r="AR196" s="218"/>
    </row>
    <row r="197" spans="1:46" s="91" customFormat="1" ht="30">
      <c r="A197" s="283"/>
      <c r="B197" s="420"/>
      <c r="C197" s="279"/>
      <c r="D197" s="106" t="s">
        <v>17</v>
      </c>
      <c r="E197" s="176">
        <f>H197+K197+N197+Q197+T197+W197+Z197+AC197+AF197+AI197+AL197+AO197</f>
        <v>0</v>
      </c>
      <c r="F197" s="47">
        <f>I197+L197+O197+R197+U197+X197+AA197+AD197+AG197+AJ197+AM197+AP197</f>
        <v>0</v>
      </c>
      <c r="G197" s="48" t="e">
        <f t="shared" ref="G197:G202" si="682">(F197/E197)*100</f>
        <v>#DIV/0!</v>
      </c>
      <c r="H197" s="235"/>
      <c r="I197" s="47"/>
      <c r="J197" s="48" t="e">
        <f t="shared" ref="J197:J202" si="683">(I197/H197)*100</f>
        <v>#DIV/0!</v>
      </c>
      <c r="K197" s="235"/>
      <c r="L197" s="47"/>
      <c r="M197" s="48" t="e">
        <f t="shared" ref="M197:M202" si="684">(L197/K197)*100</f>
        <v>#DIV/0!</v>
      </c>
      <c r="N197" s="235"/>
      <c r="O197" s="48"/>
      <c r="P197" s="48" t="e">
        <f t="shared" ref="P197:P202" si="685">(O197/N197)*100</f>
        <v>#DIV/0!</v>
      </c>
      <c r="Q197" s="235"/>
      <c r="R197" s="47"/>
      <c r="S197" s="48" t="e">
        <f t="shared" ref="S197:S202" si="686">(R197/Q197)*100</f>
        <v>#DIV/0!</v>
      </c>
      <c r="T197" s="235"/>
      <c r="U197" s="47"/>
      <c r="V197" s="48" t="e">
        <f t="shared" ref="V197:V202" si="687">(U197/T197)*100</f>
        <v>#DIV/0!</v>
      </c>
      <c r="W197" s="235"/>
      <c r="X197" s="47"/>
      <c r="Y197" s="48" t="e">
        <f t="shared" ref="Y197:Y202" si="688">(X197/W197)*100</f>
        <v>#DIV/0!</v>
      </c>
      <c r="Z197" s="235"/>
      <c r="AA197" s="47"/>
      <c r="AB197" s="48" t="e">
        <f t="shared" ref="AB197:AB202" si="689">(AA197/Z197)*100</f>
        <v>#DIV/0!</v>
      </c>
      <c r="AC197" s="235"/>
      <c r="AD197" s="47"/>
      <c r="AE197" s="48" t="e">
        <f t="shared" ref="AE197:AE202" si="690">(AD197/AC197)*100</f>
        <v>#DIV/0!</v>
      </c>
      <c r="AF197" s="235"/>
      <c r="AG197" s="47"/>
      <c r="AH197" s="48" t="e">
        <f t="shared" ref="AH197:AH202" si="691">(AG197/AF197)*100</f>
        <v>#DIV/0!</v>
      </c>
      <c r="AI197" s="235"/>
      <c r="AJ197" s="47"/>
      <c r="AK197" s="48" t="e">
        <f t="shared" ref="AK197:AK202" si="692">(AJ197/AI197)*100</f>
        <v>#DIV/0!</v>
      </c>
      <c r="AL197" s="235"/>
      <c r="AM197" s="47"/>
      <c r="AN197" s="48" t="e">
        <f t="shared" ref="AN197:AN202" si="693">(AM197/AL197)*100</f>
        <v>#DIV/0!</v>
      </c>
      <c r="AO197" s="235"/>
      <c r="AP197" s="47"/>
      <c r="AQ197" s="48" t="e">
        <f t="shared" ref="AQ197:AQ202" si="694">(AP197/AO197)*100</f>
        <v>#DIV/0!</v>
      </c>
      <c r="AR197" s="92"/>
      <c r="AS197" s="90"/>
      <c r="AT197" s="90"/>
    </row>
    <row r="198" spans="1:46" s="91" customFormat="1" ht="45">
      <c r="A198" s="283"/>
      <c r="B198" s="420"/>
      <c r="C198" s="279"/>
      <c r="D198" s="106" t="s">
        <v>18</v>
      </c>
      <c r="E198" s="176">
        <f t="shared" ref="E198:E202" si="695">H198+K198+N198+Q198+T198+W198+Z198+AC198+AF198+AI198+AL198+AO198</f>
        <v>0</v>
      </c>
      <c r="F198" s="47">
        <f t="shared" ref="F198:F202" si="696">I198+L198+O198+R198+U198+X198+AA198+AD198+AG198+AJ198+AM198+AP198</f>
        <v>0</v>
      </c>
      <c r="G198" s="48" t="e">
        <f t="shared" si="682"/>
        <v>#DIV/0!</v>
      </c>
      <c r="H198" s="235"/>
      <c r="I198" s="47"/>
      <c r="J198" s="48" t="e">
        <f t="shared" si="683"/>
        <v>#DIV/0!</v>
      </c>
      <c r="K198" s="235"/>
      <c r="L198" s="47"/>
      <c r="M198" s="48" t="e">
        <f t="shared" si="684"/>
        <v>#DIV/0!</v>
      </c>
      <c r="N198" s="235"/>
      <c r="O198" s="48"/>
      <c r="P198" s="48" t="e">
        <f t="shared" si="685"/>
        <v>#DIV/0!</v>
      </c>
      <c r="Q198" s="235"/>
      <c r="R198" s="47"/>
      <c r="S198" s="48" t="e">
        <f t="shared" si="686"/>
        <v>#DIV/0!</v>
      </c>
      <c r="T198" s="235"/>
      <c r="U198" s="47"/>
      <c r="V198" s="48" t="e">
        <f t="shared" si="687"/>
        <v>#DIV/0!</v>
      </c>
      <c r="W198" s="235"/>
      <c r="X198" s="47"/>
      <c r="Y198" s="48" t="e">
        <f t="shared" si="688"/>
        <v>#DIV/0!</v>
      </c>
      <c r="Z198" s="235"/>
      <c r="AA198" s="47"/>
      <c r="AB198" s="48" t="e">
        <f t="shared" si="689"/>
        <v>#DIV/0!</v>
      </c>
      <c r="AC198" s="235"/>
      <c r="AD198" s="47"/>
      <c r="AE198" s="48" t="e">
        <f t="shared" si="690"/>
        <v>#DIV/0!</v>
      </c>
      <c r="AF198" s="235"/>
      <c r="AG198" s="47"/>
      <c r="AH198" s="48" t="e">
        <f t="shared" si="691"/>
        <v>#DIV/0!</v>
      </c>
      <c r="AI198" s="235"/>
      <c r="AJ198" s="47"/>
      <c r="AK198" s="48" t="e">
        <f t="shared" si="692"/>
        <v>#DIV/0!</v>
      </c>
      <c r="AL198" s="235"/>
      <c r="AM198" s="47"/>
      <c r="AN198" s="48" t="e">
        <f t="shared" si="693"/>
        <v>#DIV/0!</v>
      </c>
      <c r="AO198" s="235"/>
      <c r="AP198" s="47"/>
      <c r="AQ198" s="48" t="e">
        <f t="shared" si="694"/>
        <v>#DIV/0!</v>
      </c>
      <c r="AR198" s="92"/>
      <c r="AS198" s="90"/>
      <c r="AT198" s="90"/>
    </row>
    <row r="199" spans="1:46" s="91" customFormat="1" ht="24.75" customHeight="1">
      <c r="A199" s="283"/>
      <c r="B199" s="420"/>
      <c r="C199" s="279"/>
      <c r="D199" s="106" t="s">
        <v>26</v>
      </c>
      <c r="E199" s="176">
        <f t="shared" si="695"/>
        <v>160.001</v>
      </c>
      <c r="F199" s="47">
        <f t="shared" si="696"/>
        <v>106.041</v>
      </c>
      <c r="G199" s="48">
        <f t="shared" si="682"/>
        <v>66.275210779932621</v>
      </c>
      <c r="H199" s="235"/>
      <c r="I199" s="47"/>
      <c r="J199" s="48" t="e">
        <f t="shared" si="683"/>
        <v>#DIV/0!</v>
      </c>
      <c r="K199" s="235"/>
      <c r="L199" s="47"/>
      <c r="M199" s="48" t="e">
        <f t="shared" si="684"/>
        <v>#DIV/0!</v>
      </c>
      <c r="N199" s="235">
        <v>106.041</v>
      </c>
      <c r="O199" s="48">
        <v>106.041</v>
      </c>
      <c r="P199" s="48">
        <f t="shared" si="685"/>
        <v>100</v>
      </c>
      <c r="Q199" s="235">
        <v>0</v>
      </c>
      <c r="R199" s="47"/>
      <c r="S199" s="48" t="e">
        <f t="shared" si="686"/>
        <v>#DIV/0!</v>
      </c>
      <c r="T199" s="235">
        <v>0</v>
      </c>
      <c r="U199" s="47"/>
      <c r="V199" s="48" t="e">
        <f t="shared" si="687"/>
        <v>#DIV/0!</v>
      </c>
      <c r="W199" s="235">
        <v>0</v>
      </c>
      <c r="X199" s="47"/>
      <c r="Y199" s="48" t="e">
        <f t="shared" si="688"/>
        <v>#DIV/0!</v>
      </c>
      <c r="Z199" s="235">
        <v>53.96</v>
      </c>
      <c r="AA199" s="47"/>
      <c r="AB199" s="48">
        <f t="shared" si="689"/>
        <v>0</v>
      </c>
      <c r="AC199" s="235"/>
      <c r="AD199" s="47"/>
      <c r="AE199" s="48" t="e">
        <f t="shared" si="690"/>
        <v>#DIV/0!</v>
      </c>
      <c r="AF199" s="235"/>
      <c r="AG199" s="47"/>
      <c r="AH199" s="48" t="e">
        <f t="shared" si="691"/>
        <v>#DIV/0!</v>
      </c>
      <c r="AI199" s="235"/>
      <c r="AJ199" s="47"/>
      <c r="AK199" s="48" t="e">
        <f t="shared" si="692"/>
        <v>#DIV/0!</v>
      </c>
      <c r="AL199" s="235"/>
      <c r="AM199" s="47"/>
      <c r="AN199" s="48" t="e">
        <f t="shared" si="693"/>
        <v>#DIV/0!</v>
      </c>
      <c r="AO199" s="235"/>
      <c r="AP199" s="47"/>
      <c r="AQ199" s="48" t="e">
        <f t="shared" si="694"/>
        <v>#DIV/0!</v>
      </c>
      <c r="AR199" s="92"/>
      <c r="AS199" s="90"/>
      <c r="AT199" s="90"/>
    </row>
    <row r="200" spans="1:46" s="91" customFormat="1" ht="78" customHeight="1">
      <c r="A200" s="283"/>
      <c r="B200" s="420"/>
      <c r="C200" s="279"/>
      <c r="D200" s="106" t="s">
        <v>154</v>
      </c>
      <c r="E200" s="176">
        <f t="shared" si="695"/>
        <v>0</v>
      </c>
      <c r="F200" s="47">
        <f t="shared" si="696"/>
        <v>0</v>
      </c>
      <c r="G200" s="48" t="e">
        <f t="shared" si="682"/>
        <v>#DIV/0!</v>
      </c>
      <c r="H200" s="235"/>
      <c r="I200" s="47"/>
      <c r="J200" s="48" t="e">
        <f t="shared" si="683"/>
        <v>#DIV/0!</v>
      </c>
      <c r="K200" s="235"/>
      <c r="L200" s="47"/>
      <c r="M200" s="48" t="e">
        <f t="shared" si="684"/>
        <v>#DIV/0!</v>
      </c>
      <c r="N200" s="235"/>
      <c r="O200" s="48"/>
      <c r="P200" s="48" t="e">
        <f t="shared" si="685"/>
        <v>#DIV/0!</v>
      </c>
      <c r="Q200" s="235"/>
      <c r="R200" s="47"/>
      <c r="S200" s="48" t="e">
        <f t="shared" si="686"/>
        <v>#DIV/0!</v>
      </c>
      <c r="T200" s="235"/>
      <c r="U200" s="47"/>
      <c r="V200" s="48" t="e">
        <f t="shared" si="687"/>
        <v>#DIV/0!</v>
      </c>
      <c r="W200" s="235"/>
      <c r="X200" s="47"/>
      <c r="Y200" s="48" t="e">
        <f t="shared" si="688"/>
        <v>#DIV/0!</v>
      </c>
      <c r="Z200" s="235"/>
      <c r="AA200" s="47"/>
      <c r="AB200" s="48" t="e">
        <f t="shared" si="689"/>
        <v>#DIV/0!</v>
      </c>
      <c r="AC200" s="235"/>
      <c r="AD200" s="47"/>
      <c r="AE200" s="48" t="e">
        <f t="shared" si="690"/>
        <v>#DIV/0!</v>
      </c>
      <c r="AF200" s="235"/>
      <c r="AG200" s="47"/>
      <c r="AH200" s="48" t="e">
        <f t="shared" si="691"/>
        <v>#DIV/0!</v>
      </c>
      <c r="AI200" s="235"/>
      <c r="AJ200" s="47"/>
      <c r="AK200" s="48" t="e">
        <f t="shared" si="692"/>
        <v>#DIV/0!</v>
      </c>
      <c r="AL200" s="235"/>
      <c r="AM200" s="47"/>
      <c r="AN200" s="48" t="e">
        <f t="shared" si="693"/>
        <v>#DIV/0!</v>
      </c>
      <c r="AO200" s="235"/>
      <c r="AP200" s="47"/>
      <c r="AQ200" s="48" t="e">
        <f t="shared" si="694"/>
        <v>#DIV/0!</v>
      </c>
      <c r="AR200" s="92"/>
      <c r="AS200" s="90"/>
      <c r="AT200" s="90"/>
    </row>
    <row r="201" spans="1:46" s="91" customFormat="1" ht="30.75" customHeight="1">
      <c r="A201" s="283"/>
      <c r="B201" s="420"/>
      <c r="C201" s="279"/>
      <c r="D201" s="106" t="s">
        <v>37</v>
      </c>
      <c r="E201" s="176">
        <f t="shared" si="695"/>
        <v>0</v>
      </c>
      <c r="F201" s="47">
        <f t="shared" si="696"/>
        <v>0</v>
      </c>
      <c r="G201" s="48" t="e">
        <f t="shared" si="682"/>
        <v>#DIV/0!</v>
      </c>
      <c r="H201" s="235"/>
      <c r="I201" s="47"/>
      <c r="J201" s="48" t="e">
        <f t="shared" si="683"/>
        <v>#DIV/0!</v>
      </c>
      <c r="K201" s="235"/>
      <c r="L201" s="47"/>
      <c r="M201" s="48" t="e">
        <f t="shared" si="684"/>
        <v>#DIV/0!</v>
      </c>
      <c r="N201" s="235"/>
      <c r="O201" s="48"/>
      <c r="P201" s="48" t="e">
        <f t="shared" si="685"/>
        <v>#DIV/0!</v>
      </c>
      <c r="Q201" s="235"/>
      <c r="R201" s="47"/>
      <c r="S201" s="48" t="e">
        <f t="shared" si="686"/>
        <v>#DIV/0!</v>
      </c>
      <c r="T201" s="235"/>
      <c r="U201" s="47"/>
      <c r="V201" s="48" t="e">
        <f t="shared" si="687"/>
        <v>#DIV/0!</v>
      </c>
      <c r="W201" s="235"/>
      <c r="X201" s="47"/>
      <c r="Y201" s="48" t="e">
        <f t="shared" si="688"/>
        <v>#DIV/0!</v>
      </c>
      <c r="Z201" s="235"/>
      <c r="AA201" s="47"/>
      <c r="AB201" s="48" t="e">
        <f t="shared" si="689"/>
        <v>#DIV/0!</v>
      </c>
      <c r="AC201" s="235"/>
      <c r="AD201" s="47"/>
      <c r="AE201" s="48" t="e">
        <f t="shared" si="690"/>
        <v>#DIV/0!</v>
      </c>
      <c r="AF201" s="235"/>
      <c r="AG201" s="47"/>
      <c r="AH201" s="48" t="e">
        <f t="shared" si="691"/>
        <v>#DIV/0!</v>
      </c>
      <c r="AI201" s="235"/>
      <c r="AJ201" s="47"/>
      <c r="AK201" s="48" t="e">
        <f t="shared" si="692"/>
        <v>#DIV/0!</v>
      </c>
      <c r="AL201" s="235"/>
      <c r="AM201" s="47"/>
      <c r="AN201" s="48" t="e">
        <f t="shared" si="693"/>
        <v>#DIV/0!</v>
      </c>
      <c r="AO201" s="235"/>
      <c r="AP201" s="47"/>
      <c r="AQ201" s="48" t="e">
        <f t="shared" si="694"/>
        <v>#DIV/0!</v>
      </c>
      <c r="AR201" s="92"/>
      <c r="AS201" s="90"/>
      <c r="AT201" s="90"/>
    </row>
    <row r="202" spans="1:46" s="91" customFormat="1" ht="59.25" customHeight="1">
      <c r="A202" s="283"/>
      <c r="B202" s="420"/>
      <c r="C202" s="280"/>
      <c r="D202" s="106" t="s">
        <v>32</v>
      </c>
      <c r="E202" s="176">
        <f t="shared" si="695"/>
        <v>0</v>
      </c>
      <c r="F202" s="47">
        <f t="shared" si="696"/>
        <v>0</v>
      </c>
      <c r="G202" s="48" t="e">
        <f t="shared" si="682"/>
        <v>#DIV/0!</v>
      </c>
      <c r="H202" s="235"/>
      <c r="I202" s="47"/>
      <c r="J202" s="48" t="e">
        <f t="shared" si="683"/>
        <v>#DIV/0!</v>
      </c>
      <c r="K202" s="235"/>
      <c r="L202" s="47"/>
      <c r="M202" s="48" t="e">
        <f t="shared" si="684"/>
        <v>#DIV/0!</v>
      </c>
      <c r="N202" s="235"/>
      <c r="O202" s="48"/>
      <c r="P202" s="48" t="e">
        <f t="shared" si="685"/>
        <v>#DIV/0!</v>
      </c>
      <c r="Q202" s="235"/>
      <c r="R202" s="47"/>
      <c r="S202" s="48" t="e">
        <f t="shared" si="686"/>
        <v>#DIV/0!</v>
      </c>
      <c r="T202" s="235"/>
      <c r="U202" s="47"/>
      <c r="V202" s="48" t="e">
        <f t="shared" si="687"/>
        <v>#DIV/0!</v>
      </c>
      <c r="W202" s="235"/>
      <c r="X202" s="47"/>
      <c r="Y202" s="48" t="e">
        <f t="shared" si="688"/>
        <v>#DIV/0!</v>
      </c>
      <c r="Z202" s="235"/>
      <c r="AA202" s="47"/>
      <c r="AB202" s="48" t="e">
        <f t="shared" si="689"/>
        <v>#DIV/0!</v>
      </c>
      <c r="AC202" s="235"/>
      <c r="AD202" s="47"/>
      <c r="AE202" s="48" t="e">
        <f t="shared" si="690"/>
        <v>#DIV/0!</v>
      </c>
      <c r="AF202" s="235"/>
      <c r="AG202" s="47"/>
      <c r="AH202" s="48" t="e">
        <f t="shared" si="691"/>
        <v>#DIV/0!</v>
      </c>
      <c r="AI202" s="235"/>
      <c r="AJ202" s="47"/>
      <c r="AK202" s="48" t="e">
        <f t="shared" si="692"/>
        <v>#DIV/0!</v>
      </c>
      <c r="AL202" s="235"/>
      <c r="AM202" s="47"/>
      <c r="AN202" s="48" t="e">
        <f t="shared" si="693"/>
        <v>#DIV/0!</v>
      </c>
      <c r="AO202" s="235"/>
      <c r="AP202" s="47"/>
      <c r="AQ202" s="48" t="e">
        <f t="shared" si="694"/>
        <v>#DIV/0!</v>
      </c>
      <c r="AR202" s="92"/>
      <c r="AS202" s="90"/>
      <c r="AT202" s="90"/>
    </row>
    <row r="203" spans="1:46" s="214" customFormat="1" ht="24.75" customHeight="1">
      <c r="A203" s="283" t="s">
        <v>227</v>
      </c>
      <c r="B203" s="297" t="s">
        <v>74</v>
      </c>
      <c r="C203" s="282" t="s">
        <v>107</v>
      </c>
      <c r="D203" s="217" t="s">
        <v>34</v>
      </c>
      <c r="E203" s="211">
        <f>SUM(E204:E209)</f>
        <v>80</v>
      </c>
      <c r="F203" s="212">
        <f>SUM(F204:F209)</f>
        <v>0</v>
      </c>
      <c r="G203" s="212">
        <f>(F203/E203)*100</f>
        <v>0</v>
      </c>
      <c r="H203" s="235">
        <f>SUM(H204:H209)</f>
        <v>0</v>
      </c>
      <c r="I203" s="212">
        <f>SUM(I204:I209)</f>
        <v>0</v>
      </c>
      <c r="J203" s="212" t="e">
        <f>(I203/H203)*100</f>
        <v>#DIV/0!</v>
      </c>
      <c r="K203" s="235">
        <f>SUM(K204:K209)</f>
        <v>0</v>
      </c>
      <c r="L203" s="212">
        <f>SUM(L204:L209)</f>
        <v>0</v>
      </c>
      <c r="M203" s="212" t="e">
        <f>(L203/K203)*100</f>
        <v>#DIV/0!</v>
      </c>
      <c r="N203" s="235">
        <f>SUM(N204:N209)</f>
        <v>0</v>
      </c>
      <c r="O203" s="212">
        <f>SUM(O204:O209)</f>
        <v>0</v>
      </c>
      <c r="P203" s="212" t="e">
        <f>(O203/N203)*100</f>
        <v>#DIV/0!</v>
      </c>
      <c r="Q203" s="235">
        <f>SUM(Q204:Q209)</f>
        <v>0</v>
      </c>
      <c r="R203" s="212">
        <f>SUM(R204:R209)</f>
        <v>0</v>
      </c>
      <c r="S203" s="212" t="e">
        <f>(R203/Q203)*100</f>
        <v>#DIV/0!</v>
      </c>
      <c r="T203" s="235">
        <f>SUM(T204:T209)</f>
        <v>0</v>
      </c>
      <c r="U203" s="212">
        <f>SUM(U204:U209)</f>
        <v>0</v>
      </c>
      <c r="V203" s="212" t="e">
        <f>(U203/T203)*100</f>
        <v>#DIV/0!</v>
      </c>
      <c r="W203" s="235">
        <f>SUM(W204:W209)</f>
        <v>0</v>
      </c>
      <c r="X203" s="212">
        <f>SUM(X204:X209)</f>
        <v>0</v>
      </c>
      <c r="Y203" s="212" t="e">
        <f>(X203/W203)*100</f>
        <v>#DIV/0!</v>
      </c>
      <c r="Z203" s="235">
        <f>SUM(Z204:Z209)</f>
        <v>20</v>
      </c>
      <c r="AA203" s="212">
        <f>SUM(AA204:AA209)</f>
        <v>0</v>
      </c>
      <c r="AB203" s="212">
        <f>(AA203/Z203)*100</f>
        <v>0</v>
      </c>
      <c r="AC203" s="235">
        <f>SUM(AC204:AC209)</f>
        <v>20</v>
      </c>
      <c r="AD203" s="212">
        <f>SUM(AD204:AD209)</f>
        <v>0</v>
      </c>
      <c r="AE203" s="212">
        <f>(AD203/AC203)*100</f>
        <v>0</v>
      </c>
      <c r="AF203" s="235">
        <f>SUM(AF204:AF209)</f>
        <v>0</v>
      </c>
      <c r="AG203" s="212">
        <f>SUM(AG204:AG209)</f>
        <v>0</v>
      </c>
      <c r="AH203" s="212" t="e">
        <f>(AG203/AF203)*100</f>
        <v>#DIV/0!</v>
      </c>
      <c r="AI203" s="235">
        <f>SUM(AI204:AI209)</f>
        <v>0</v>
      </c>
      <c r="AJ203" s="212">
        <f>SUM(AJ204:AJ209)</f>
        <v>0</v>
      </c>
      <c r="AK203" s="212" t="e">
        <f>(AJ203/AI203)*100</f>
        <v>#DIV/0!</v>
      </c>
      <c r="AL203" s="235">
        <f>SUM(AL204:AL209)</f>
        <v>40</v>
      </c>
      <c r="AM203" s="212">
        <f>SUM(AM204:AM209)</f>
        <v>0</v>
      </c>
      <c r="AN203" s="212">
        <f>(AM203/AL203)*100</f>
        <v>0</v>
      </c>
      <c r="AO203" s="235">
        <f>SUM(AO204:AO209)</f>
        <v>0</v>
      </c>
      <c r="AP203" s="212">
        <f>SUM(AP204:AP209)</f>
        <v>0</v>
      </c>
      <c r="AQ203" s="212" t="e">
        <f>(AP203/AO203)*100</f>
        <v>#DIV/0!</v>
      </c>
      <c r="AR203" s="218"/>
    </row>
    <row r="204" spans="1:46" s="91" customFormat="1" ht="30">
      <c r="A204" s="283"/>
      <c r="B204" s="297"/>
      <c r="C204" s="282"/>
      <c r="D204" s="106" t="s">
        <v>17</v>
      </c>
      <c r="E204" s="176">
        <f>H204+K204+N204+Q204+T204+W204+Z204+AC204+AF204+AI204+AL204+AO204</f>
        <v>0</v>
      </c>
      <c r="F204" s="47">
        <f>I204+L204+O204+R204+U204+X204+AA204+AD204+AG204+AJ204+AM204+AP204</f>
        <v>0</v>
      </c>
      <c r="G204" s="48" t="e">
        <f t="shared" ref="G204:G209" si="697">(F204/E204)*100</f>
        <v>#DIV/0!</v>
      </c>
      <c r="H204" s="235"/>
      <c r="I204" s="47"/>
      <c r="J204" s="48" t="e">
        <f t="shared" ref="J204:J209" si="698">(I204/H204)*100</f>
        <v>#DIV/0!</v>
      </c>
      <c r="K204" s="235"/>
      <c r="L204" s="47"/>
      <c r="M204" s="48" t="e">
        <f t="shared" ref="M204:M209" si="699">(L204/K204)*100</f>
        <v>#DIV/0!</v>
      </c>
      <c r="N204" s="235"/>
      <c r="O204" s="48"/>
      <c r="P204" s="48" t="e">
        <f t="shared" ref="P204:P209" si="700">(O204/N204)*100</f>
        <v>#DIV/0!</v>
      </c>
      <c r="Q204" s="235"/>
      <c r="R204" s="47"/>
      <c r="S204" s="48" t="e">
        <f t="shared" ref="S204:S209" si="701">(R204/Q204)*100</f>
        <v>#DIV/0!</v>
      </c>
      <c r="T204" s="235"/>
      <c r="U204" s="47"/>
      <c r="V204" s="48" t="e">
        <f t="shared" ref="V204:V209" si="702">(U204/T204)*100</f>
        <v>#DIV/0!</v>
      </c>
      <c r="W204" s="235"/>
      <c r="X204" s="47"/>
      <c r="Y204" s="48" t="e">
        <f t="shared" ref="Y204:Y209" si="703">(X204/W204)*100</f>
        <v>#DIV/0!</v>
      </c>
      <c r="Z204" s="235"/>
      <c r="AA204" s="47"/>
      <c r="AB204" s="48" t="e">
        <f t="shared" ref="AB204:AB209" si="704">(AA204/Z204)*100</f>
        <v>#DIV/0!</v>
      </c>
      <c r="AC204" s="235"/>
      <c r="AD204" s="47"/>
      <c r="AE204" s="48" t="e">
        <f t="shared" ref="AE204:AE209" si="705">(AD204/AC204)*100</f>
        <v>#DIV/0!</v>
      </c>
      <c r="AF204" s="235"/>
      <c r="AG204" s="47"/>
      <c r="AH204" s="48" t="e">
        <f t="shared" ref="AH204:AH209" si="706">(AG204/AF204)*100</f>
        <v>#DIV/0!</v>
      </c>
      <c r="AI204" s="235"/>
      <c r="AJ204" s="47"/>
      <c r="AK204" s="48" t="e">
        <f t="shared" ref="AK204:AK209" si="707">(AJ204/AI204)*100</f>
        <v>#DIV/0!</v>
      </c>
      <c r="AL204" s="235"/>
      <c r="AM204" s="47"/>
      <c r="AN204" s="48" t="e">
        <f t="shared" ref="AN204:AN209" si="708">(AM204/AL204)*100</f>
        <v>#DIV/0!</v>
      </c>
      <c r="AO204" s="235"/>
      <c r="AP204" s="47"/>
      <c r="AQ204" s="48" t="e">
        <f t="shared" ref="AQ204:AQ209" si="709">(AP204/AO204)*100</f>
        <v>#DIV/0!</v>
      </c>
      <c r="AR204" s="92"/>
      <c r="AS204" s="90"/>
      <c r="AT204" s="90"/>
    </row>
    <row r="205" spans="1:46" s="91" customFormat="1" ht="45">
      <c r="A205" s="283"/>
      <c r="B205" s="297"/>
      <c r="C205" s="282"/>
      <c r="D205" s="106" t="s">
        <v>18</v>
      </c>
      <c r="E205" s="176">
        <f t="shared" ref="E205:E209" si="710">H205+K205+N205+Q205+T205+W205+Z205+AC205+AF205+AI205+AL205+AO205</f>
        <v>0</v>
      </c>
      <c r="F205" s="47">
        <f t="shared" ref="F205:F209" si="711">I205+L205+O205+R205+U205+X205+AA205+AD205+AG205+AJ205+AM205+AP205</f>
        <v>0</v>
      </c>
      <c r="G205" s="48" t="e">
        <f t="shared" si="697"/>
        <v>#DIV/0!</v>
      </c>
      <c r="H205" s="235"/>
      <c r="I205" s="47"/>
      <c r="J205" s="48" t="e">
        <f t="shared" si="698"/>
        <v>#DIV/0!</v>
      </c>
      <c r="K205" s="235"/>
      <c r="L205" s="47"/>
      <c r="M205" s="48" t="e">
        <f t="shared" si="699"/>
        <v>#DIV/0!</v>
      </c>
      <c r="N205" s="235"/>
      <c r="O205" s="48"/>
      <c r="P205" s="48" t="e">
        <f t="shared" si="700"/>
        <v>#DIV/0!</v>
      </c>
      <c r="Q205" s="235"/>
      <c r="R205" s="47"/>
      <c r="S205" s="48" t="e">
        <f t="shared" si="701"/>
        <v>#DIV/0!</v>
      </c>
      <c r="T205" s="235"/>
      <c r="U205" s="47"/>
      <c r="V205" s="48" t="e">
        <f t="shared" si="702"/>
        <v>#DIV/0!</v>
      </c>
      <c r="W205" s="235"/>
      <c r="X205" s="47"/>
      <c r="Y205" s="48" t="e">
        <f t="shared" si="703"/>
        <v>#DIV/0!</v>
      </c>
      <c r="Z205" s="235"/>
      <c r="AA205" s="47"/>
      <c r="AB205" s="48" t="e">
        <f t="shared" si="704"/>
        <v>#DIV/0!</v>
      </c>
      <c r="AC205" s="235"/>
      <c r="AD205" s="47"/>
      <c r="AE205" s="48" t="e">
        <f t="shared" si="705"/>
        <v>#DIV/0!</v>
      </c>
      <c r="AF205" s="235"/>
      <c r="AG205" s="47"/>
      <c r="AH205" s="48" t="e">
        <f t="shared" si="706"/>
        <v>#DIV/0!</v>
      </c>
      <c r="AI205" s="235"/>
      <c r="AJ205" s="47"/>
      <c r="AK205" s="48" t="e">
        <f t="shared" si="707"/>
        <v>#DIV/0!</v>
      </c>
      <c r="AL205" s="235"/>
      <c r="AM205" s="47"/>
      <c r="AN205" s="48" t="e">
        <f t="shared" si="708"/>
        <v>#DIV/0!</v>
      </c>
      <c r="AO205" s="235"/>
      <c r="AP205" s="47"/>
      <c r="AQ205" s="48" t="e">
        <f t="shared" si="709"/>
        <v>#DIV/0!</v>
      </c>
      <c r="AR205" s="92"/>
      <c r="AS205" s="90"/>
      <c r="AT205" s="90"/>
    </row>
    <row r="206" spans="1:46" s="91" customFormat="1" ht="28.5" customHeight="1">
      <c r="A206" s="283"/>
      <c r="B206" s="297"/>
      <c r="C206" s="282"/>
      <c r="D206" s="106" t="s">
        <v>26</v>
      </c>
      <c r="E206" s="176">
        <f t="shared" si="710"/>
        <v>80</v>
      </c>
      <c r="F206" s="47">
        <f t="shared" si="711"/>
        <v>0</v>
      </c>
      <c r="G206" s="48">
        <f t="shared" si="697"/>
        <v>0</v>
      </c>
      <c r="H206" s="235"/>
      <c r="I206" s="47"/>
      <c r="J206" s="48" t="e">
        <f t="shared" si="698"/>
        <v>#DIV/0!</v>
      </c>
      <c r="K206" s="235"/>
      <c r="L206" s="47"/>
      <c r="M206" s="48" t="e">
        <f t="shared" si="699"/>
        <v>#DIV/0!</v>
      </c>
      <c r="N206" s="235"/>
      <c r="O206" s="48"/>
      <c r="P206" s="48" t="e">
        <f t="shared" si="700"/>
        <v>#DIV/0!</v>
      </c>
      <c r="Q206" s="235">
        <v>0</v>
      </c>
      <c r="R206" s="47"/>
      <c r="S206" s="48" t="e">
        <f t="shared" si="701"/>
        <v>#DIV/0!</v>
      </c>
      <c r="T206" s="235">
        <v>0</v>
      </c>
      <c r="U206" s="47"/>
      <c r="V206" s="48" t="e">
        <f t="shared" si="702"/>
        <v>#DIV/0!</v>
      </c>
      <c r="W206" s="235">
        <v>0</v>
      </c>
      <c r="X206" s="47"/>
      <c r="Y206" s="48" t="e">
        <f t="shared" si="703"/>
        <v>#DIV/0!</v>
      </c>
      <c r="Z206" s="235">
        <v>20</v>
      </c>
      <c r="AA206" s="47"/>
      <c r="AB206" s="48">
        <f t="shared" si="704"/>
        <v>0</v>
      </c>
      <c r="AC206" s="235">
        <v>20</v>
      </c>
      <c r="AD206" s="47"/>
      <c r="AE206" s="48">
        <f t="shared" si="705"/>
        <v>0</v>
      </c>
      <c r="AF206" s="235"/>
      <c r="AG206" s="47"/>
      <c r="AH206" s="48" t="e">
        <f t="shared" si="706"/>
        <v>#DIV/0!</v>
      </c>
      <c r="AI206" s="235"/>
      <c r="AJ206" s="47"/>
      <c r="AK206" s="48" t="e">
        <f t="shared" si="707"/>
        <v>#DIV/0!</v>
      </c>
      <c r="AL206" s="235">
        <v>40</v>
      </c>
      <c r="AM206" s="47"/>
      <c r="AN206" s="48">
        <f t="shared" si="708"/>
        <v>0</v>
      </c>
      <c r="AO206" s="235"/>
      <c r="AP206" s="47"/>
      <c r="AQ206" s="48" t="e">
        <f t="shared" si="709"/>
        <v>#DIV/0!</v>
      </c>
      <c r="AR206" s="92"/>
      <c r="AS206" s="90"/>
      <c r="AT206" s="90"/>
    </row>
    <row r="207" spans="1:46" s="91" customFormat="1" ht="83.25" customHeight="1">
      <c r="A207" s="283"/>
      <c r="B207" s="297"/>
      <c r="C207" s="282"/>
      <c r="D207" s="106" t="s">
        <v>154</v>
      </c>
      <c r="E207" s="176">
        <f t="shared" si="710"/>
        <v>0</v>
      </c>
      <c r="F207" s="47">
        <f t="shared" si="711"/>
        <v>0</v>
      </c>
      <c r="G207" s="48" t="e">
        <f t="shared" si="697"/>
        <v>#DIV/0!</v>
      </c>
      <c r="H207" s="235"/>
      <c r="I207" s="47"/>
      <c r="J207" s="48" t="e">
        <f t="shared" si="698"/>
        <v>#DIV/0!</v>
      </c>
      <c r="K207" s="235"/>
      <c r="L207" s="47"/>
      <c r="M207" s="48" t="e">
        <f t="shared" si="699"/>
        <v>#DIV/0!</v>
      </c>
      <c r="N207" s="235"/>
      <c r="O207" s="48"/>
      <c r="P207" s="48" t="e">
        <f t="shared" si="700"/>
        <v>#DIV/0!</v>
      </c>
      <c r="Q207" s="235"/>
      <c r="R207" s="47"/>
      <c r="S207" s="48" t="e">
        <f t="shared" si="701"/>
        <v>#DIV/0!</v>
      </c>
      <c r="T207" s="235"/>
      <c r="U207" s="47"/>
      <c r="V207" s="48" t="e">
        <f t="shared" si="702"/>
        <v>#DIV/0!</v>
      </c>
      <c r="W207" s="235"/>
      <c r="X207" s="47"/>
      <c r="Y207" s="48" t="e">
        <f t="shared" si="703"/>
        <v>#DIV/0!</v>
      </c>
      <c r="Z207" s="235"/>
      <c r="AA207" s="47"/>
      <c r="AB207" s="48" t="e">
        <f t="shared" si="704"/>
        <v>#DIV/0!</v>
      </c>
      <c r="AC207" s="235"/>
      <c r="AD207" s="47"/>
      <c r="AE207" s="48" t="e">
        <f t="shared" si="705"/>
        <v>#DIV/0!</v>
      </c>
      <c r="AF207" s="235"/>
      <c r="AG207" s="47"/>
      <c r="AH207" s="48" t="e">
        <f t="shared" si="706"/>
        <v>#DIV/0!</v>
      </c>
      <c r="AI207" s="235"/>
      <c r="AJ207" s="47"/>
      <c r="AK207" s="48" t="e">
        <f t="shared" si="707"/>
        <v>#DIV/0!</v>
      </c>
      <c r="AL207" s="235"/>
      <c r="AM207" s="47"/>
      <c r="AN207" s="48" t="e">
        <f t="shared" si="708"/>
        <v>#DIV/0!</v>
      </c>
      <c r="AO207" s="235"/>
      <c r="AP207" s="47"/>
      <c r="AQ207" s="48" t="e">
        <f t="shared" si="709"/>
        <v>#DIV/0!</v>
      </c>
      <c r="AR207" s="92"/>
      <c r="AS207" s="90"/>
      <c r="AT207" s="90"/>
    </row>
    <row r="208" spans="1:46" s="91" customFormat="1" ht="39.75" customHeight="1">
      <c r="A208" s="283"/>
      <c r="B208" s="297"/>
      <c r="C208" s="282"/>
      <c r="D208" s="106" t="s">
        <v>37</v>
      </c>
      <c r="E208" s="176">
        <f t="shared" si="710"/>
        <v>0</v>
      </c>
      <c r="F208" s="47">
        <f t="shared" si="711"/>
        <v>0</v>
      </c>
      <c r="G208" s="48" t="e">
        <f t="shared" si="697"/>
        <v>#DIV/0!</v>
      </c>
      <c r="H208" s="235"/>
      <c r="I208" s="47"/>
      <c r="J208" s="48" t="e">
        <f t="shared" si="698"/>
        <v>#DIV/0!</v>
      </c>
      <c r="K208" s="235"/>
      <c r="L208" s="47"/>
      <c r="M208" s="48" t="e">
        <f t="shared" si="699"/>
        <v>#DIV/0!</v>
      </c>
      <c r="N208" s="235"/>
      <c r="O208" s="48"/>
      <c r="P208" s="48" t="e">
        <f t="shared" si="700"/>
        <v>#DIV/0!</v>
      </c>
      <c r="Q208" s="235"/>
      <c r="R208" s="47"/>
      <c r="S208" s="48" t="e">
        <f t="shared" si="701"/>
        <v>#DIV/0!</v>
      </c>
      <c r="T208" s="235"/>
      <c r="U208" s="47"/>
      <c r="V208" s="48" t="e">
        <f t="shared" si="702"/>
        <v>#DIV/0!</v>
      </c>
      <c r="W208" s="235"/>
      <c r="X208" s="47"/>
      <c r="Y208" s="48" t="e">
        <f t="shared" si="703"/>
        <v>#DIV/0!</v>
      </c>
      <c r="Z208" s="235"/>
      <c r="AA208" s="47"/>
      <c r="AB208" s="48" t="e">
        <f t="shared" si="704"/>
        <v>#DIV/0!</v>
      </c>
      <c r="AC208" s="235"/>
      <c r="AD208" s="47"/>
      <c r="AE208" s="48" t="e">
        <f t="shared" si="705"/>
        <v>#DIV/0!</v>
      </c>
      <c r="AF208" s="235"/>
      <c r="AG208" s="47"/>
      <c r="AH208" s="48" t="e">
        <f t="shared" si="706"/>
        <v>#DIV/0!</v>
      </c>
      <c r="AI208" s="235"/>
      <c r="AJ208" s="47"/>
      <c r="AK208" s="48" t="e">
        <f t="shared" si="707"/>
        <v>#DIV/0!</v>
      </c>
      <c r="AL208" s="235"/>
      <c r="AM208" s="47"/>
      <c r="AN208" s="48" t="e">
        <f t="shared" si="708"/>
        <v>#DIV/0!</v>
      </c>
      <c r="AO208" s="235"/>
      <c r="AP208" s="47"/>
      <c r="AQ208" s="48" t="e">
        <f t="shared" si="709"/>
        <v>#DIV/0!</v>
      </c>
      <c r="AR208" s="92"/>
      <c r="AS208" s="90"/>
      <c r="AT208" s="90"/>
    </row>
    <row r="209" spans="1:46" s="91" customFormat="1" ht="45">
      <c r="A209" s="283"/>
      <c r="B209" s="297"/>
      <c r="C209" s="282"/>
      <c r="D209" s="106" t="s">
        <v>32</v>
      </c>
      <c r="E209" s="176">
        <f t="shared" si="710"/>
        <v>0</v>
      </c>
      <c r="F209" s="47">
        <f t="shared" si="711"/>
        <v>0</v>
      </c>
      <c r="G209" s="48" t="e">
        <f t="shared" si="697"/>
        <v>#DIV/0!</v>
      </c>
      <c r="H209" s="235"/>
      <c r="I209" s="47"/>
      <c r="J209" s="48" t="e">
        <f t="shared" si="698"/>
        <v>#DIV/0!</v>
      </c>
      <c r="K209" s="235"/>
      <c r="L209" s="47"/>
      <c r="M209" s="48" t="e">
        <f t="shared" si="699"/>
        <v>#DIV/0!</v>
      </c>
      <c r="N209" s="235"/>
      <c r="O209" s="48"/>
      <c r="P209" s="48" t="e">
        <f t="shared" si="700"/>
        <v>#DIV/0!</v>
      </c>
      <c r="Q209" s="235"/>
      <c r="R209" s="47"/>
      <c r="S209" s="48" t="e">
        <f t="shared" si="701"/>
        <v>#DIV/0!</v>
      </c>
      <c r="T209" s="235"/>
      <c r="U209" s="47"/>
      <c r="V209" s="48" t="e">
        <f t="shared" si="702"/>
        <v>#DIV/0!</v>
      </c>
      <c r="W209" s="235"/>
      <c r="X209" s="47"/>
      <c r="Y209" s="48" t="e">
        <f t="shared" si="703"/>
        <v>#DIV/0!</v>
      </c>
      <c r="Z209" s="235"/>
      <c r="AA209" s="47"/>
      <c r="AB209" s="48" t="e">
        <f t="shared" si="704"/>
        <v>#DIV/0!</v>
      </c>
      <c r="AC209" s="235"/>
      <c r="AD209" s="47"/>
      <c r="AE209" s="48" t="e">
        <f t="shared" si="705"/>
        <v>#DIV/0!</v>
      </c>
      <c r="AF209" s="235"/>
      <c r="AG209" s="47"/>
      <c r="AH209" s="48" t="e">
        <f t="shared" si="706"/>
        <v>#DIV/0!</v>
      </c>
      <c r="AI209" s="235"/>
      <c r="AJ209" s="47"/>
      <c r="AK209" s="48" t="e">
        <f t="shared" si="707"/>
        <v>#DIV/0!</v>
      </c>
      <c r="AL209" s="235"/>
      <c r="AM209" s="47"/>
      <c r="AN209" s="48" t="e">
        <f t="shared" si="708"/>
        <v>#DIV/0!</v>
      </c>
      <c r="AO209" s="235"/>
      <c r="AP209" s="47"/>
      <c r="AQ209" s="48" t="e">
        <f t="shared" si="709"/>
        <v>#DIV/0!</v>
      </c>
      <c r="AR209" s="92"/>
      <c r="AS209" s="90"/>
      <c r="AT209" s="90"/>
    </row>
    <row r="210" spans="1:46" s="214" customFormat="1" ht="27.75" customHeight="1">
      <c r="A210" s="283" t="s">
        <v>228</v>
      </c>
      <c r="B210" s="297" t="s">
        <v>75</v>
      </c>
      <c r="C210" s="282" t="s">
        <v>107</v>
      </c>
      <c r="D210" s="217" t="s">
        <v>34</v>
      </c>
      <c r="E210" s="211">
        <f>SUM(E211:E216)</f>
        <v>0</v>
      </c>
      <c r="F210" s="212">
        <f>SUM(F211:F216)</f>
        <v>0</v>
      </c>
      <c r="G210" s="212" t="e">
        <f>(F210/E210)*100</f>
        <v>#DIV/0!</v>
      </c>
      <c r="H210" s="235">
        <f>SUM(H211:H216)</f>
        <v>0</v>
      </c>
      <c r="I210" s="212">
        <f>SUM(I211:I216)</f>
        <v>0</v>
      </c>
      <c r="J210" s="212" t="e">
        <f>(I210/H210)*100</f>
        <v>#DIV/0!</v>
      </c>
      <c r="K210" s="235">
        <f>SUM(K211:K216)</f>
        <v>0</v>
      </c>
      <c r="L210" s="212">
        <f>SUM(L211:L216)</f>
        <v>0</v>
      </c>
      <c r="M210" s="212" t="e">
        <f>(L210/K210)*100</f>
        <v>#DIV/0!</v>
      </c>
      <c r="N210" s="235">
        <f>SUM(N211:N216)</f>
        <v>0</v>
      </c>
      <c r="O210" s="212">
        <f>SUM(O211:O216)</f>
        <v>0</v>
      </c>
      <c r="P210" s="212" t="e">
        <f>(O210/N210)*100</f>
        <v>#DIV/0!</v>
      </c>
      <c r="Q210" s="235">
        <f>SUM(Q211:Q216)</f>
        <v>0</v>
      </c>
      <c r="R210" s="212">
        <f>SUM(R211:R216)</f>
        <v>0</v>
      </c>
      <c r="S210" s="212" t="e">
        <f>(R210/Q210)*100</f>
        <v>#DIV/0!</v>
      </c>
      <c r="T210" s="235">
        <f>SUM(T211:T216)</f>
        <v>0</v>
      </c>
      <c r="U210" s="212">
        <f>SUM(U211:U216)</f>
        <v>0</v>
      </c>
      <c r="V210" s="212" t="e">
        <f>(U210/T210)*100</f>
        <v>#DIV/0!</v>
      </c>
      <c r="W210" s="235">
        <f>SUM(W211:W216)</f>
        <v>0</v>
      </c>
      <c r="X210" s="212">
        <f>SUM(X211:X216)</f>
        <v>0</v>
      </c>
      <c r="Y210" s="212" t="e">
        <f>(X210/W210)*100</f>
        <v>#DIV/0!</v>
      </c>
      <c r="Z210" s="235">
        <f>SUM(Z211:Z216)</f>
        <v>0</v>
      </c>
      <c r="AA210" s="212">
        <f>SUM(AA211:AA216)</f>
        <v>0</v>
      </c>
      <c r="AB210" s="212" t="e">
        <f>(AA210/Z210)*100</f>
        <v>#DIV/0!</v>
      </c>
      <c r="AC210" s="235">
        <f>SUM(AC211:AC216)</f>
        <v>0</v>
      </c>
      <c r="AD210" s="212">
        <f>SUM(AD211:AD216)</f>
        <v>0</v>
      </c>
      <c r="AE210" s="212" t="e">
        <f>(AD210/AC210)*100</f>
        <v>#DIV/0!</v>
      </c>
      <c r="AF210" s="235">
        <f>SUM(AF211:AF216)</f>
        <v>0</v>
      </c>
      <c r="AG210" s="212">
        <f>SUM(AG211:AG216)</f>
        <v>0</v>
      </c>
      <c r="AH210" s="212" t="e">
        <f>(AG210/AF210)*100</f>
        <v>#DIV/0!</v>
      </c>
      <c r="AI210" s="235">
        <f>SUM(AI211:AI216)</f>
        <v>0</v>
      </c>
      <c r="AJ210" s="212">
        <f>SUM(AJ211:AJ216)</f>
        <v>0</v>
      </c>
      <c r="AK210" s="212" t="e">
        <f>(AJ210/AI210)*100</f>
        <v>#DIV/0!</v>
      </c>
      <c r="AL210" s="235">
        <f>SUM(AL211:AL216)</f>
        <v>0</v>
      </c>
      <c r="AM210" s="212">
        <f>SUM(AM211:AM216)</f>
        <v>0</v>
      </c>
      <c r="AN210" s="212" t="e">
        <f>(AM210/AL210)*100</f>
        <v>#DIV/0!</v>
      </c>
      <c r="AO210" s="235">
        <f>SUM(AO211:AO216)</f>
        <v>0</v>
      </c>
      <c r="AP210" s="212">
        <f>SUM(AP211:AP216)</f>
        <v>0</v>
      </c>
      <c r="AQ210" s="212" t="e">
        <f>(AP210/AO210)*100</f>
        <v>#DIV/0!</v>
      </c>
      <c r="AR210" s="218"/>
    </row>
    <row r="211" spans="1:46" s="91" customFormat="1" ht="30">
      <c r="A211" s="283"/>
      <c r="B211" s="297"/>
      <c r="C211" s="282"/>
      <c r="D211" s="106" t="s">
        <v>17</v>
      </c>
      <c r="E211" s="176">
        <f>H211+K211+N211+Q211+T211+W211+Z211+AC211+AF211+AI211+AL211+AO211</f>
        <v>0</v>
      </c>
      <c r="F211" s="47">
        <f>I211+L211+O211+R211+U211+X211+AA211+AD211+AG211+AJ211+AM211+AP211</f>
        <v>0</v>
      </c>
      <c r="G211" s="48" t="e">
        <f t="shared" ref="G211:G216" si="712">(F211/E211)*100</f>
        <v>#DIV/0!</v>
      </c>
      <c r="H211" s="235"/>
      <c r="I211" s="47"/>
      <c r="J211" s="48" t="e">
        <f t="shared" ref="J211:J216" si="713">(I211/H211)*100</f>
        <v>#DIV/0!</v>
      </c>
      <c r="K211" s="235"/>
      <c r="L211" s="47"/>
      <c r="M211" s="48" t="e">
        <f t="shared" ref="M211:M216" si="714">(L211/K211)*100</f>
        <v>#DIV/0!</v>
      </c>
      <c r="N211" s="235"/>
      <c r="O211" s="48"/>
      <c r="P211" s="48" t="e">
        <f t="shared" ref="P211:P216" si="715">(O211/N211)*100</f>
        <v>#DIV/0!</v>
      </c>
      <c r="Q211" s="235"/>
      <c r="R211" s="47"/>
      <c r="S211" s="48" t="e">
        <f t="shared" ref="S211:S216" si="716">(R211/Q211)*100</f>
        <v>#DIV/0!</v>
      </c>
      <c r="T211" s="235"/>
      <c r="U211" s="47"/>
      <c r="V211" s="48" t="e">
        <f t="shared" ref="V211:V216" si="717">(U211/T211)*100</f>
        <v>#DIV/0!</v>
      </c>
      <c r="W211" s="235"/>
      <c r="X211" s="47"/>
      <c r="Y211" s="48" t="e">
        <f t="shared" ref="Y211:Y216" si="718">(X211/W211)*100</f>
        <v>#DIV/0!</v>
      </c>
      <c r="Z211" s="235"/>
      <c r="AA211" s="47"/>
      <c r="AB211" s="48" t="e">
        <f t="shared" ref="AB211:AB216" si="719">(AA211/Z211)*100</f>
        <v>#DIV/0!</v>
      </c>
      <c r="AC211" s="235"/>
      <c r="AD211" s="47"/>
      <c r="AE211" s="48" t="e">
        <f t="shared" ref="AE211:AE216" si="720">(AD211/AC211)*100</f>
        <v>#DIV/0!</v>
      </c>
      <c r="AF211" s="235"/>
      <c r="AG211" s="47"/>
      <c r="AH211" s="48" t="e">
        <f t="shared" ref="AH211:AH216" si="721">(AG211/AF211)*100</f>
        <v>#DIV/0!</v>
      </c>
      <c r="AI211" s="235"/>
      <c r="AJ211" s="47"/>
      <c r="AK211" s="48" t="e">
        <f t="shared" ref="AK211:AK216" si="722">(AJ211/AI211)*100</f>
        <v>#DIV/0!</v>
      </c>
      <c r="AL211" s="235"/>
      <c r="AM211" s="47"/>
      <c r="AN211" s="48" t="e">
        <f t="shared" ref="AN211:AN216" si="723">(AM211/AL211)*100</f>
        <v>#DIV/0!</v>
      </c>
      <c r="AO211" s="235"/>
      <c r="AP211" s="47"/>
      <c r="AQ211" s="48" t="e">
        <f t="shared" ref="AQ211:AQ216" si="724">(AP211/AO211)*100</f>
        <v>#DIV/0!</v>
      </c>
      <c r="AR211" s="92"/>
      <c r="AS211" s="90"/>
      <c r="AT211" s="90"/>
    </row>
    <row r="212" spans="1:46" s="91" customFormat="1" ht="45">
      <c r="A212" s="283"/>
      <c r="B212" s="297"/>
      <c r="C212" s="282"/>
      <c r="D212" s="106" t="s">
        <v>18</v>
      </c>
      <c r="E212" s="176">
        <f t="shared" ref="E212:E216" si="725">H212+K212+N212+Q212+T212+W212+Z212+AC212+AF212+AI212+AL212+AO212</f>
        <v>0</v>
      </c>
      <c r="F212" s="47">
        <f t="shared" ref="F212:F216" si="726">I212+L212+O212+R212+U212+X212+AA212+AD212+AG212+AJ212+AM212+AP212</f>
        <v>0</v>
      </c>
      <c r="G212" s="48" t="e">
        <f t="shared" si="712"/>
        <v>#DIV/0!</v>
      </c>
      <c r="H212" s="235"/>
      <c r="I212" s="47"/>
      <c r="J212" s="48" t="e">
        <f t="shared" si="713"/>
        <v>#DIV/0!</v>
      </c>
      <c r="K212" s="235"/>
      <c r="L212" s="47"/>
      <c r="M212" s="48" t="e">
        <f t="shared" si="714"/>
        <v>#DIV/0!</v>
      </c>
      <c r="N212" s="235"/>
      <c r="O212" s="48"/>
      <c r="P212" s="48" t="e">
        <f t="shared" si="715"/>
        <v>#DIV/0!</v>
      </c>
      <c r="Q212" s="235"/>
      <c r="R212" s="47"/>
      <c r="S212" s="48" t="e">
        <f t="shared" si="716"/>
        <v>#DIV/0!</v>
      </c>
      <c r="T212" s="235"/>
      <c r="U212" s="47"/>
      <c r="V212" s="48" t="e">
        <f t="shared" si="717"/>
        <v>#DIV/0!</v>
      </c>
      <c r="W212" s="235"/>
      <c r="X212" s="47"/>
      <c r="Y212" s="48" t="e">
        <f t="shared" si="718"/>
        <v>#DIV/0!</v>
      </c>
      <c r="Z212" s="235"/>
      <c r="AA212" s="47"/>
      <c r="AB212" s="48" t="e">
        <f t="shared" si="719"/>
        <v>#DIV/0!</v>
      </c>
      <c r="AC212" s="235"/>
      <c r="AD212" s="47"/>
      <c r="AE212" s="48" t="e">
        <f t="shared" si="720"/>
        <v>#DIV/0!</v>
      </c>
      <c r="AF212" s="235"/>
      <c r="AG212" s="47"/>
      <c r="AH212" s="48" t="e">
        <f t="shared" si="721"/>
        <v>#DIV/0!</v>
      </c>
      <c r="AI212" s="235"/>
      <c r="AJ212" s="47"/>
      <c r="AK212" s="48" t="e">
        <f t="shared" si="722"/>
        <v>#DIV/0!</v>
      </c>
      <c r="AL212" s="235"/>
      <c r="AM212" s="47"/>
      <c r="AN212" s="48" t="e">
        <f t="shared" si="723"/>
        <v>#DIV/0!</v>
      </c>
      <c r="AO212" s="235"/>
      <c r="AP212" s="47"/>
      <c r="AQ212" s="48" t="e">
        <f t="shared" si="724"/>
        <v>#DIV/0!</v>
      </c>
      <c r="AR212" s="92"/>
      <c r="AS212" s="90"/>
      <c r="AT212" s="90"/>
    </row>
    <row r="213" spans="1:46" s="91" customFormat="1" ht="31.5" customHeight="1">
      <c r="A213" s="283"/>
      <c r="B213" s="297"/>
      <c r="C213" s="282"/>
      <c r="D213" s="106" t="s">
        <v>26</v>
      </c>
      <c r="E213" s="176">
        <f t="shared" si="725"/>
        <v>0</v>
      </c>
      <c r="F213" s="47">
        <f t="shared" si="726"/>
        <v>0</v>
      </c>
      <c r="G213" s="48" t="e">
        <f t="shared" si="712"/>
        <v>#DIV/0!</v>
      </c>
      <c r="H213" s="235"/>
      <c r="I213" s="47"/>
      <c r="J213" s="48" t="e">
        <f t="shared" si="713"/>
        <v>#DIV/0!</v>
      </c>
      <c r="K213" s="235"/>
      <c r="L213" s="47"/>
      <c r="M213" s="48" t="e">
        <f t="shared" si="714"/>
        <v>#DIV/0!</v>
      </c>
      <c r="N213" s="235"/>
      <c r="O213" s="48"/>
      <c r="P213" s="48" t="e">
        <f t="shared" si="715"/>
        <v>#DIV/0!</v>
      </c>
      <c r="Q213" s="235"/>
      <c r="R213" s="47"/>
      <c r="S213" s="48" t="e">
        <f t="shared" si="716"/>
        <v>#DIV/0!</v>
      </c>
      <c r="T213" s="235"/>
      <c r="U213" s="47"/>
      <c r="V213" s="48" t="e">
        <f t="shared" si="717"/>
        <v>#DIV/0!</v>
      </c>
      <c r="W213" s="235"/>
      <c r="X213" s="47"/>
      <c r="Y213" s="48" t="e">
        <f t="shared" si="718"/>
        <v>#DIV/0!</v>
      </c>
      <c r="Z213" s="235"/>
      <c r="AA213" s="47"/>
      <c r="AB213" s="48" t="e">
        <f t="shared" si="719"/>
        <v>#DIV/0!</v>
      </c>
      <c r="AC213" s="235"/>
      <c r="AD213" s="47"/>
      <c r="AE213" s="48" t="e">
        <f t="shared" si="720"/>
        <v>#DIV/0!</v>
      </c>
      <c r="AF213" s="235"/>
      <c r="AG213" s="47"/>
      <c r="AH213" s="48" t="e">
        <f t="shared" si="721"/>
        <v>#DIV/0!</v>
      </c>
      <c r="AI213" s="235"/>
      <c r="AJ213" s="47"/>
      <c r="AK213" s="48" t="e">
        <f t="shared" si="722"/>
        <v>#DIV/0!</v>
      </c>
      <c r="AL213" s="235"/>
      <c r="AM213" s="47"/>
      <c r="AN213" s="48" t="e">
        <f t="shared" si="723"/>
        <v>#DIV/0!</v>
      </c>
      <c r="AO213" s="235"/>
      <c r="AP213" s="47"/>
      <c r="AQ213" s="48" t="e">
        <f t="shared" si="724"/>
        <v>#DIV/0!</v>
      </c>
      <c r="AR213" s="92"/>
      <c r="AS213" s="90"/>
      <c r="AT213" s="90"/>
    </row>
    <row r="214" spans="1:46" s="91" customFormat="1" ht="81.75" customHeight="1">
      <c r="A214" s="283"/>
      <c r="B214" s="297"/>
      <c r="C214" s="282"/>
      <c r="D214" s="106" t="s">
        <v>154</v>
      </c>
      <c r="E214" s="176">
        <f t="shared" si="725"/>
        <v>0</v>
      </c>
      <c r="F214" s="47">
        <f t="shared" si="726"/>
        <v>0</v>
      </c>
      <c r="G214" s="48" t="e">
        <f t="shared" si="712"/>
        <v>#DIV/0!</v>
      </c>
      <c r="H214" s="235"/>
      <c r="I214" s="47"/>
      <c r="J214" s="48" t="e">
        <f t="shared" si="713"/>
        <v>#DIV/0!</v>
      </c>
      <c r="K214" s="235"/>
      <c r="L214" s="47"/>
      <c r="M214" s="48" t="e">
        <f t="shared" si="714"/>
        <v>#DIV/0!</v>
      </c>
      <c r="N214" s="235"/>
      <c r="O214" s="48"/>
      <c r="P214" s="48" t="e">
        <f t="shared" si="715"/>
        <v>#DIV/0!</v>
      </c>
      <c r="Q214" s="235"/>
      <c r="R214" s="47"/>
      <c r="S214" s="48" t="e">
        <f t="shared" si="716"/>
        <v>#DIV/0!</v>
      </c>
      <c r="T214" s="235"/>
      <c r="U214" s="47"/>
      <c r="V214" s="48" t="e">
        <f t="shared" si="717"/>
        <v>#DIV/0!</v>
      </c>
      <c r="W214" s="235"/>
      <c r="X214" s="47"/>
      <c r="Y214" s="48" t="e">
        <f t="shared" si="718"/>
        <v>#DIV/0!</v>
      </c>
      <c r="Z214" s="235"/>
      <c r="AA214" s="47"/>
      <c r="AB214" s="48" t="e">
        <f t="shared" si="719"/>
        <v>#DIV/0!</v>
      </c>
      <c r="AC214" s="235"/>
      <c r="AD214" s="47"/>
      <c r="AE214" s="48" t="e">
        <f t="shared" si="720"/>
        <v>#DIV/0!</v>
      </c>
      <c r="AF214" s="235"/>
      <c r="AG214" s="47"/>
      <c r="AH214" s="48" t="e">
        <f t="shared" si="721"/>
        <v>#DIV/0!</v>
      </c>
      <c r="AI214" s="235"/>
      <c r="AJ214" s="47"/>
      <c r="AK214" s="48" t="e">
        <f t="shared" si="722"/>
        <v>#DIV/0!</v>
      </c>
      <c r="AL214" s="235"/>
      <c r="AM214" s="47"/>
      <c r="AN214" s="48" t="e">
        <f t="shared" si="723"/>
        <v>#DIV/0!</v>
      </c>
      <c r="AO214" s="235"/>
      <c r="AP214" s="47"/>
      <c r="AQ214" s="48" t="e">
        <f t="shared" si="724"/>
        <v>#DIV/0!</v>
      </c>
      <c r="AR214" s="92"/>
      <c r="AS214" s="90"/>
      <c r="AT214" s="90"/>
    </row>
    <row r="215" spans="1:46" s="91" customFormat="1" ht="36" customHeight="1">
      <c r="A215" s="283"/>
      <c r="B215" s="297"/>
      <c r="C215" s="282"/>
      <c r="D215" s="106" t="s">
        <v>37</v>
      </c>
      <c r="E215" s="176">
        <f t="shared" si="725"/>
        <v>0</v>
      </c>
      <c r="F215" s="47">
        <f t="shared" si="726"/>
        <v>0</v>
      </c>
      <c r="G215" s="48" t="e">
        <f t="shared" si="712"/>
        <v>#DIV/0!</v>
      </c>
      <c r="H215" s="235"/>
      <c r="I215" s="47"/>
      <c r="J215" s="48" t="e">
        <f t="shared" si="713"/>
        <v>#DIV/0!</v>
      </c>
      <c r="K215" s="235"/>
      <c r="L215" s="47"/>
      <c r="M215" s="48" t="e">
        <f t="shared" si="714"/>
        <v>#DIV/0!</v>
      </c>
      <c r="N215" s="235"/>
      <c r="O215" s="48"/>
      <c r="P215" s="48" t="e">
        <f t="shared" si="715"/>
        <v>#DIV/0!</v>
      </c>
      <c r="Q215" s="235"/>
      <c r="R215" s="47"/>
      <c r="S215" s="48" t="e">
        <f t="shared" si="716"/>
        <v>#DIV/0!</v>
      </c>
      <c r="T215" s="235"/>
      <c r="U215" s="47"/>
      <c r="V215" s="48" t="e">
        <f t="shared" si="717"/>
        <v>#DIV/0!</v>
      </c>
      <c r="W215" s="235"/>
      <c r="X215" s="47"/>
      <c r="Y215" s="48" t="e">
        <f t="shared" si="718"/>
        <v>#DIV/0!</v>
      </c>
      <c r="Z215" s="235"/>
      <c r="AA215" s="47"/>
      <c r="AB215" s="48" t="e">
        <f t="shared" si="719"/>
        <v>#DIV/0!</v>
      </c>
      <c r="AC215" s="235"/>
      <c r="AD215" s="47"/>
      <c r="AE215" s="48" t="e">
        <f t="shared" si="720"/>
        <v>#DIV/0!</v>
      </c>
      <c r="AF215" s="235"/>
      <c r="AG215" s="47"/>
      <c r="AH215" s="48" t="e">
        <f t="shared" si="721"/>
        <v>#DIV/0!</v>
      </c>
      <c r="AI215" s="235"/>
      <c r="AJ215" s="47"/>
      <c r="AK215" s="48" t="e">
        <f t="shared" si="722"/>
        <v>#DIV/0!</v>
      </c>
      <c r="AL215" s="235"/>
      <c r="AM215" s="47"/>
      <c r="AN215" s="48" t="e">
        <f t="shared" si="723"/>
        <v>#DIV/0!</v>
      </c>
      <c r="AO215" s="235"/>
      <c r="AP215" s="47"/>
      <c r="AQ215" s="48" t="e">
        <f t="shared" si="724"/>
        <v>#DIV/0!</v>
      </c>
      <c r="AR215" s="92"/>
      <c r="AS215" s="90"/>
      <c r="AT215" s="90"/>
    </row>
    <row r="216" spans="1:46" s="91" customFormat="1" ht="45">
      <c r="A216" s="283"/>
      <c r="B216" s="297"/>
      <c r="C216" s="282"/>
      <c r="D216" s="106" t="s">
        <v>32</v>
      </c>
      <c r="E216" s="176">
        <f t="shared" si="725"/>
        <v>0</v>
      </c>
      <c r="F216" s="47">
        <f t="shared" si="726"/>
        <v>0</v>
      </c>
      <c r="G216" s="48" t="e">
        <f t="shared" si="712"/>
        <v>#DIV/0!</v>
      </c>
      <c r="H216" s="235"/>
      <c r="I216" s="47"/>
      <c r="J216" s="48" t="e">
        <f t="shared" si="713"/>
        <v>#DIV/0!</v>
      </c>
      <c r="K216" s="235"/>
      <c r="L216" s="47"/>
      <c r="M216" s="48" t="e">
        <f t="shared" si="714"/>
        <v>#DIV/0!</v>
      </c>
      <c r="N216" s="235"/>
      <c r="O216" s="48"/>
      <c r="P216" s="48" t="e">
        <f t="shared" si="715"/>
        <v>#DIV/0!</v>
      </c>
      <c r="Q216" s="235"/>
      <c r="R216" s="47"/>
      <c r="S216" s="48" t="e">
        <f t="shared" si="716"/>
        <v>#DIV/0!</v>
      </c>
      <c r="T216" s="235"/>
      <c r="U216" s="47"/>
      <c r="V216" s="48" t="e">
        <f t="shared" si="717"/>
        <v>#DIV/0!</v>
      </c>
      <c r="W216" s="235"/>
      <c r="X216" s="47"/>
      <c r="Y216" s="48" t="e">
        <f t="shared" si="718"/>
        <v>#DIV/0!</v>
      </c>
      <c r="Z216" s="235"/>
      <c r="AA216" s="47"/>
      <c r="AB216" s="48" t="e">
        <f t="shared" si="719"/>
        <v>#DIV/0!</v>
      </c>
      <c r="AC216" s="235"/>
      <c r="AD216" s="47"/>
      <c r="AE216" s="48" t="e">
        <f t="shared" si="720"/>
        <v>#DIV/0!</v>
      </c>
      <c r="AF216" s="235"/>
      <c r="AG216" s="47"/>
      <c r="AH216" s="48" t="e">
        <f t="shared" si="721"/>
        <v>#DIV/0!</v>
      </c>
      <c r="AI216" s="235"/>
      <c r="AJ216" s="47"/>
      <c r="AK216" s="48" t="e">
        <f t="shared" si="722"/>
        <v>#DIV/0!</v>
      </c>
      <c r="AL216" s="235"/>
      <c r="AM216" s="47"/>
      <c r="AN216" s="48" t="e">
        <f t="shared" si="723"/>
        <v>#DIV/0!</v>
      </c>
      <c r="AO216" s="235"/>
      <c r="AP216" s="47"/>
      <c r="AQ216" s="48" t="e">
        <f t="shared" si="724"/>
        <v>#DIV/0!</v>
      </c>
      <c r="AR216" s="92"/>
      <c r="AS216" s="90"/>
      <c r="AT216" s="90"/>
    </row>
    <row r="217" spans="1:46" s="208" customFormat="1" ht="29.25" customHeight="1">
      <c r="A217" s="302" t="s">
        <v>229</v>
      </c>
      <c r="B217" s="301" t="s">
        <v>70</v>
      </c>
      <c r="C217" s="282" t="s">
        <v>108</v>
      </c>
      <c r="D217" s="217" t="s">
        <v>34</v>
      </c>
      <c r="E217" s="210">
        <f>SUM(E218:E223)</f>
        <v>24165</v>
      </c>
      <c r="F217" s="206">
        <f>SUM(F218:F223)</f>
        <v>8467.4000000000015</v>
      </c>
      <c r="G217" s="206">
        <f>(F217/E217)*100</f>
        <v>35.039933788537148</v>
      </c>
      <c r="H217" s="233">
        <f>SUM(H218:H223)</f>
        <v>2025.08</v>
      </c>
      <c r="I217" s="206">
        <f>SUM(I218:I223)</f>
        <v>2025.08</v>
      </c>
      <c r="J217" s="205">
        <f>(I217/H217)*100</f>
        <v>100</v>
      </c>
      <c r="K217" s="234">
        <f>SUM(K218:K223)</f>
        <v>827.92</v>
      </c>
      <c r="L217" s="206">
        <f>SUM(L218:L223)</f>
        <v>827.92</v>
      </c>
      <c r="M217" s="205">
        <f>(L217/K217)*100</f>
        <v>100</v>
      </c>
      <c r="N217" s="234">
        <f>SUM(N218:N223)</f>
        <v>1983.79</v>
      </c>
      <c r="O217" s="206">
        <f>SUM(O218:O223)</f>
        <v>1983.79</v>
      </c>
      <c r="P217" s="205">
        <f>(O217/N217)*100</f>
        <v>100</v>
      </c>
      <c r="Q217" s="234">
        <f>SUM(Q218:Q223)</f>
        <v>937.63</v>
      </c>
      <c r="R217" s="205">
        <f>SUM(R218:R223)</f>
        <v>937.63</v>
      </c>
      <c r="S217" s="205">
        <f>(R217/Q217)*100</f>
        <v>100</v>
      </c>
      <c r="T217" s="234">
        <f>SUM(T218:T223)</f>
        <v>1317.19</v>
      </c>
      <c r="U217" s="205">
        <f>SUM(U218:U223)</f>
        <v>1317.19</v>
      </c>
      <c r="V217" s="205">
        <f>(U217/T217)*100</f>
        <v>100</v>
      </c>
      <c r="W217" s="234">
        <f>SUM(W218:W223)</f>
        <v>1375.79</v>
      </c>
      <c r="X217" s="205">
        <f>SUM(X218:X223)</f>
        <v>1375.79</v>
      </c>
      <c r="Y217" s="205">
        <f>(X217/W217)*100</f>
        <v>100</v>
      </c>
      <c r="Z217" s="234">
        <f>SUM(Z218:Z223)</f>
        <v>1500</v>
      </c>
      <c r="AA217" s="205">
        <f>SUM(AA218:AA223)</f>
        <v>0</v>
      </c>
      <c r="AB217" s="205">
        <f>(AA217/Z217)*100</f>
        <v>0</v>
      </c>
      <c r="AC217" s="234">
        <f>SUM(AC218:AC223)</f>
        <v>1500</v>
      </c>
      <c r="AD217" s="205">
        <f>SUM(AD218:AD223)</f>
        <v>0</v>
      </c>
      <c r="AE217" s="205">
        <f>(AD217/AC217)*100</f>
        <v>0</v>
      </c>
      <c r="AF217" s="234">
        <f>SUM(AF218:AF223)</f>
        <v>1500</v>
      </c>
      <c r="AG217" s="205">
        <f>SUM(AG218:AG223)</f>
        <v>0</v>
      </c>
      <c r="AH217" s="205">
        <f>(AG217/AF217)*100</f>
        <v>0</v>
      </c>
      <c r="AI217" s="234">
        <f>SUM(AI218:AI223)</f>
        <v>1500</v>
      </c>
      <c r="AJ217" s="205">
        <f>SUM(AJ218:AJ223)</f>
        <v>0</v>
      </c>
      <c r="AK217" s="205">
        <f>(AJ217/AI217)*100</f>
        <v>0</v>
      </c>
      <c r="AL217" s="234">
        <f>SUM(AL218:AL223)</f>
        <v>1500</v>
      </c>
      <c r="AM217" s="205">
        <f>SUM(AM218:AM223)</f>
        <v>0</v>
      </c>
      <c r="AN217" s="205">
        <f>(AM217/AL217)*100</f>
        <v>0</v>
      </c>
      <c r="AO217" s="234">
        <f>SUM(AO218:AO223)</f>
        <v>8197.6</v>
      </c>
      <c r="AP217" s="205">
        <f>SUM(AP218:AP223)</f>
        <v>0</v>
      </c>
      <c r="AQ217" s="205">
        <f>(AP217/AO217)*100</f>
        <v>0</v>
      </c>
      <c r="AR217" s="216"/>
    </row>
    <row r="218" spans="1:46" customFormat="1" ht="30">
      <c r="A218" s="302"/>
      <c r="B218" s="301"/>
      <c r="C218" s="383"/>
      <c r="D218" s="96" t="s">
        <v>17</v>
      </c>
      <c r="E218" s="173">
        <f>H218+K218+N218+Q218+T218+W218+Z218+AC218+AF218+AI218+AL218+AO218</f>
        <v>0</v>
      </c>
      <c r="F218" s="85">
        <f>I218+L218+O218+R218+U218+X218+AA218+AD218+AG218+AJ218+AM218+AP218</f>
        <v>0</v>
      </c>
      <c r="G218" s="43" t="e">
        <f t="shared" ref="G218:G223" si="727">(F218/E218)*100</f>
        <v>#DIV/0!</v>
      </c>
      <c r="H218" s="233"/>
      <c r="I218" s="85"/>
      <c r="J218" s="45" t="e">
        <f t="shared" ref="J218:J223" si="728">(I218/H218)*100</f>
        <v>#DIV/0!</v>
      </c>
      <c r="K218" s="234"/>
      <c r="L218" s="85"/>
      <c r="M218" s="45" t="e">
        <f t="shared" ref="M218:M223" si="729">(L218/K218)*100</f>
        <v>#DIV/0!</v>
      </c>
      <c r="N218" s="234"/>
      <c r="O218" s="43"/>
      <c r="P218" s="45" t="e">
        <f t="shared" ref="P218:P223" si="730">(O218/N218)*100</f>
        <v>#DIV/0!</v>
      </c>
      <c r="Q218" s="234"/>
      <c r="R218" s="44"/>
      <c r="S218" s="45" t="e">
        <f t="shared" ref="S218:S223" si="731">(R218/Q218)*100</f>
        <v>#DIV/0!</v>
      </c>
      <c r="T218" s="234"/>
      <c r="U218" s="44"/>
      <c r="V218" s="45" t="e">
        <f t="shared" ref="V218:V223" si="732">(U218/T218)*100</f>
        <v>#DIV/0!</v>
      </c>
      <c r="W218" s="234"/>
      <c r="X218" s="44"/>
      <c r="Y218" s="45" t="e">
        <f t="shared" ref="Y218:Y223" si="733">(X218/W218)*100</f>
        <v>#DIV/0!</v>
      </c>
      <c r="Z218" s="234"/>
      <c r="AA218" s="44"/>
      <c r="AB218" s="45" t="e">
        <f t="shared" ref="AB218:AB223" si="734">(AA218/Z218)*100</f>
        <v>#DIV/0!</v>
      </c>
      <c r="AC218" s="234"/>
      <c r="AD218" s="44"/>
      <c r="AE218" s="45" t="e">
        <f t="shared" ref="AE218:AE223" si="735">(AD218/AC218)*100</f>
        <v>#DIV/0!</v>
      </c>
      <c r="AF218" s="234"/>
      <c r="AG218" s="44"/>
      <c r="AH218" s="45" t="e">
        <f t="shared" ref="AH218:AH223" si="736">(AG218/AF218)*100</f>
        <v>#DIV/0!</v>
      </c>
      <c r="AI218" s="234"/>
      <c r="AJ218" s="44"/>
      <c r="AK218" s="45" t="e">
        <f t="shared" ref="AK218:AK223" si="737">(AJ218/AI218)*100</f>
        <v>#DIV/0!</v>
      </c>
      <c r="AL218" s="234"/>
      <c r="AM218" s="44"/>
      <c r="AN218" s="45" t="e">
        <f t="shared" ref="AN218:AN223" si="738">(AM218/AL218)*100</f>
        <v>#DIV/0!</v>
      </c>
      <c r="AO218" s="234"/>
      <c r="AP218" s="44"/>
      <c r="AQ218" s="45" t="e">
        <f t="shared" ref="AQ218:AQ223" si="739">(AP218/AO218)*100</f>
        <v>#DIV/0!</v>
      </c>
      <c r="AR218" s="12"/>
      <c r="AS218" s="37"/>
      <c r="AT218" s="37"/>
    </row>
    <row r="219" spans="1:46" customFormat="1" ht="45">
      <c r="A219" s="302"/>
      <c r="B219" s="301"/>
      <c r="C219" s="383"/>
      <c r="D219" s="96" t="s">
        <v>18</v>
      </c>
      <c r="E219" s="173">
        <f t="shared" ref="E219:E223" si="740">H219+K219+N219+Q219+T219+W219+Z219+AC219+AF219+AI219+AL219+AO219</f>
        <v>24165</v>
      </c>
      <c r="F219" s="85">
        <f t="shared" ref="F219:F223" si="741">I219+L219+O219+R219+U219+X219+AA219+AD219+AG219+AJ219+AM219+AP219</f>
        <v>8467.4000000000015</v>
      </c>
      <c r="G219" s="43">
        <f t="shared" si="727"/>
        <v>35.039933788537148</v>
      </c>
      <c r="H219" s="233">
        <v>2025.08</v>
      </c>
      <c r="I219" s="85">
        <v>2025.08</v>
      </c>
      <c r="J219" s="45">
        <f t="shared" si="728"/>
        <v>100</v>
      </c>
      <c r="K219" s="234">
        <v>827.92</v>
      </c>
      <c r="L219" s="85">
        <v>827.92</v>
      </c>
      <c r="M219" s="45">
        <f t="shared" si="729"/>
        <v>100</v>
      </c>
      <c r="N219" s="234">
        <v>1983.79</v>
      </c>
      <c r="O219" s="43">
        <v>1983.79</v>
      </c>
      <c r="P219" s="45">
        <f t="shared" si="730"/>
        <v>100</v>
      </c>
      <c r="Q219" s="234">
        <v>937.63</v>
      </c>
      <c r="R219" s="44">
        <v>937.63</v>
      </c>
      <c r="S219" s="45">
        <f t="shared" si="731"/>
        <v>100</v>
      </c>
      <c r="T219" s="234">
        <v>1317.19</v>
      </c>
      <c r="U219" s="44">
        <v>1317.19</v>
      </c>
      <c r="V219" s="45">
        <f t="shared" si="732"/>
        <v>100</v>
      </c>
      <c r="W219" s="234">
        <v>1375.79</v>
      </c>
      <c r="X219" s="44">
        <v>1375.79</v>
      </c>
      <c r="Y219" s="45">
        <f t="shared" si="733"/>
        <v>100</v>
      </c>
      <c r="Z219" s="234">
        <v>1500</v>
      </c>
      <c r="AA219" s="44"/>
      <c r="AB219" s="45">
        <f t="shared" si="734"/>
        <v>0</v>
      </c>
      <c r="AC219" s="234">
        <v>1500</v>
      </c>
      <c r="AD219" s="44"/>
      <c r="AE219" s="45">
        <f t="shared" si="735"/>
        <v>0</v>
      </c>
      <c r="AF219" s="234">
        <v>1500</v>
      </c>
      <c r="AG219" s="44"/>
      <c r="AH219" s="45">
        <f t="shared" si="736"/>
        <v>0</v>
      </c>
      <c r="AI219" s="234">
        <v>1500</v>
      </c>
      <c r="AJ219" s="44"/>
      <c r="AK219" s="45">
        <f t="shared" si="737"/>
        <v>0</v>
      </c>
      <c r="AL219" s="234">
        <v>1500</v>
      </c>
      <c r="AM219" s="44"/>
      <c r="AN219" s="45">
        <f t="shared" si="738"/>
        <v>0</v>
      </c>
      <c r="AO219" s="234">
        <f>7812-483.79+562.37+182.81+124.21</f>
        <v>8197.6</v>
      </c>
      <c r="AP219" s="44"/>
      <c r="AQ219" s="45">
        <f t="shared" si="739"/>
        <v>0</v>
      </c>
      <c r="AR219" s="12"/>
      <c r="AS219" s="37"/>
      <c r="AT219" s="37"/>
    </row>
    <row r="220" spans="1:46" customFormat="1" ht="30.75" customHeight="1">
      <c r="A220" s="302"/>
      <c r="B220" s="301"/>
      <c r="C220" s="383"/>
      <c r="D220" s="96" t="s">
        <v>26</v>
      </c>
      <c r="E220" s="173">
        <f t="shared" si="740"/>
        <v>0</v>
      </c>
      <c r="F220" s="85">
        <f t="shared" si="741"/>
        <v>0</v>
      </c>
      <c r="G220" s="43" t="e">
        <f t="shared" si="727"/>
        <v>#DIV/0!</v>
      </c>
      <c r="H220" s="233"/>
      <c r="I220" s="85"/>
      <c r="J220" s="45" t="e">
        <f t="shared" si="728"/>
        <v>#DIV/0!</v>
      </c>
      <c r="K220" s="234"/>
      <c r="L220" s="85"/>
      <c r="M220" s="45" t="e">
        <f t="shared" si="729"/>
        <v>#DIV/0!</v>
      </c>
      <c r="N220" s="234"/>
      <c r="O220" s="43"/>
      <c r="P220" s="45" t="e">
        <f t="shared" si="730"/>
        <v>#DIV/0!</v>
      </c>
      <c r="Q220" s="234"/>
      <c r="R220" s="44"/>
      <c r="S220" s="45" t="e">
        <f t="shared" si="731"/>
        <v>#DIV/0!</v>
      </c>
      <c r="T220" s="234"/>
      <c r="U220" s="44"/>
      <c r="V220" s="45" t="e">
        <f t="shared" si="732"/>
        <v>#DIV/0!</v>
      </c>
      <c r="W220" s="234"/>
      <c r="X220" s="44"/>
      <c r="Y220" s="45" t="e">
        <f t="shared" si="733"/>
        <v>#DIV/0!</v>
      </c>
      <c r="Z220" s="234"/>
      <c r="AA220" s="44"/>
      <c r="AB220" s="45" t="e">
        <f t="shared" si="734"/>
        <v>#DIV/0!</v>
      </c>
      <c r="AC220" s="234"/>
      <c r="AD220" s="44"/>
      <c r="AE220" s="45" t="e">
        <f t="shared" si="735"/>
        <v>#DIV/0!</v>
      </c>
      <c r="AF220" s="234"/>
      <c r="AG220" s="44"/>
      <c r="AH220" s="45" t="e">
        <f t="shared" si="736"/>
        <v>#DIV/0!</v>
      </c>
      <c r="AI220" s="234"/>
      <c r="AJ220" s="44"/>
      <c r="AK220" s="45" t="e">
        <f t="shared" si="737"/>
        <v>#DIV/0!</v>
      </c>
      <c r="AL220" s="234"/>
      <c r="AM220" s="44"/>
      <c r="AN220" s="45" t="e">
        <f t="shared" si="738"/>
        <v>#DIV/0!</v>
      </c>
      <c r="AO220" s="234"/>
      <c r="AP220" s="44"/>
      <c r="AQ220" s="45" t="e">
        <f t="shared" si="739"/>
        <v>#DIV/0!</v>
      </c>
      <c r="AR220" s="12"/>
      <c r="AS220" s="37"/>
      <c r="AT220" s="37"/>
    </row>
    <row r="221" spans="1:46" customFormat="1" ht="78" customHeight="1">
      <c r="A221" s="302"/>
      <c r="B221" s="301"/>
      <c r="C221" s="383"/>
      <c r="D221" s="96" t="s">
        <v>154</v>
      </c>
      <c r="E221" s="173">
        <f t="shared" si="740"/>
        <v>0</v>
      </c>
      <c r="F221" s="85">
        <f t="shared" si="741"/>
        <v>0</v>
      </c>
      <c r="G221" s="43" t="e">
        <f t="shared" si="727"/>
        <v>#DIV/0!</v>
      </c>
      <c r="H221" s="233"/>
      <c r="I221" s="85"/>
      <c r="J221" s="45" t="e">
        <f t="shared" si="728"/>
        <v>#DIV/0!</v>
      </c>
      <c r="K221" s="234"/>
      <c r="L221" s="85"/>
      <c r="M221" s="45" t="e">
        <f t="shared" si="729"/>
        <v>#DIV/0!</v>
      </c>
      <c r="N221" s="234"/>
      <c r="O221" s="43"/>
      <c r="P221" s="45" t="e">
        <f t="shared" si="730"/>
        <v>#DIV/0!</v>
      </c>
      <c r="Q221" s="234"/>
      <c r="R221" s="44"/>
      <c r="S221" s="45" t="e">
        <f t="shared" si="731"/>
        <v>#DIV/0!</v>
      </c>
      <c r="T221" s="234"/>
      <c r="U221" s="44"/>
      <c r="V221" s="45" t="e">
        <f t="shared" si="732"/>
        <v>#DIV/0!</v>
      </c>
      <c r="W221" s="234"/>
      <c r="X221" s="44"/>
      <c r="Y221" s="45" t="e">
        <f t="shared" si="733"/>
        <v>#DIV/0!</v>
      </c>
      <c r="Z221" s="234"/>
      <c r="AA221" s="44"/>
      <c r="AB221" s="45" t="e">
        <f t="shared" si="734"/>
        <v>#DIV/0!</v>
      </c>
      <c r="AC221" s="234"/>
      <c r="AD221" s="44"/>
      <c r="AE221" s="45" t="e">
        <f t="shared" si="735"/>
        <v>#DIV/0!</v>
      </c>
      <c r="AF221" s="234"/>
      <c r="AG221" s="44"/>
      <c r="AH221" s="45" t="e">
        <f t="shared" si="736"/>
        <v>#DIV/0!</v>
      </c>
      <c r="AI221" s="234"/>
      <c r="AJ221" s="44"/>
      <c r="AK221" s="45" t="e">
        <f t="shared" si="737"/>
        <v>#DIV/0!</v>
      </c>
      <c r="AL221" s="234"/>
      <c r="AM221" s="44"/>
      <c r="AN221" s="45" t="e">
        <f t="shared" si="738"/>
        <v>#DIV/0!</v>
      </c>
      <c r="AO221" s="234"/>
      <c r="AP221" s="44"/>
      <c r="AQ221" s="45" t="e">
        <f t="shared" si="739"/>
        <v>#DIV/0!</v>
      </c>
      <c r="AR221" s="12"/>
      <c r="AS221" s="37"/>
      <c r="AT221" s="37"/>
    </row>
    <row r="222" spans="1:46" customFormat="1" ht="38.25" customHeight="1">
      <c r="A222" s="302"/>
      <c r="B222" s="301"/>
      <c r="C222" s="383"/>
      <c r="D222" s="96" t="s">
        <v>37</v>
      </c>
      <c r="E222" s="173">
        <f t="shared" si="740"/>
        <v>0</v>
      </c>
      <c r="F222" s="85">
        <f t="shared" si="741"/>
        <v>0</v>
      </c>
      <c r="G222" s="43" t="e">
        <f t="shared" si="727"/>
        <v>#DIV/0!</v>
      </c>
      <c r="H222" s="233"/>
      <c r="I222" s="85"/>
      <c r="J222" s="45" t="e">
        <f t="shared" si="728"/>
        <v>#DIV/0!</v>
      </c>
      <c r="K222" s="234"/>
      <c r="L222" s="85"/>
      <c r="M222" s="45" t="e">
        <f t="shared" si="729"/>
        <v>#DIV/0!</v>
      </c>
      <c r="N222" s="234"/>
      <c r="O222" s="43"/>
      <c r="P222" s="45" t="e">
        <f t="shared" si="730"/>
        <v>#DIV/0!</v>
      </c>
      <c r="Q222" s="234"/>
      <c r="R222" s="44"/>
      <c r="S222" s="45" t="e">
        <f t="shared" si="731"/>
        <v>#DIV/0!</v>
      </c>
      <c r="T222" s="234"/>
      <c r="U222" s="44"/>
      <c r="V222" s="45" t="e">
        <f t="shared" si="732"/>
        <v>#DIV/0!</v>
      </c>
      <c r="W222" s="234"/>
      <c r="X222" s="44"/>
      <c r="Y222" s="45" t="e">
        <f t="shared" si="733"/>
        <v>#DIV/0!</v>
      </c>
      <c r="Z222" s="234"/>
      <c r="AA222" s="44"/>
      <c r="AB222" s="45" t="e">
        <f t="shared" si="734"/>
        <v>#DIV/0!</v>
      </c>
      <c r="AC222" s="234"/>
      <c r="AD222" s="44"/>
      <c r="AE222" s="45" t="e">
        <f t="shared" si="735"/>
        <v>#DIV/0!</v>
      </c>
      <c r="AF222" s="234"/>
      <c r="AG222" s="44"/>
      <c r="AH222" s="45" t="e">
        <f t="shared" si="736"/>
        <v>#DIV/0!</v>
      </c>
      <c r="AI222" s="234"/>
      <c r="AJ222" s="44"/>
      <c r="AK222" s="45" t="e">
        <f t="shared" si="737"/>
        <v>#DIV/0!</v>
      </c>
      <c r="AL222" s="234"/>
      <c r="AM222" s="44"/>
      <c r="AN222" s="45" t="e">
        <f t="shared" si="738"/>
        <v>#DIV/0!</v>
      </c>
      <c r="AO222" s="234"/>
      <c r="AP222" s="44"/>
      <c r="AQ222" s="45" t="e">
        <f t="shared" si="739"/>
        <v>#DIV/0!</v>
      </c>
      <c r="AR222" s="12"/>
      <c r="AS222" s="37"/>
      <c r="AT222" s="37"/>
    </row>
    <row r="223" spans="1:46" customFormat="1" ht="45">
      <c r="A223" s="302"/>
      <c r="B223" s="301"/>
      <c r="C223" s="383"/>
      <c r="D223" s="96" t="s">
        <v>32</v>
      </c>
      <c r="E223" s="173">
        <f t="shared" si="740"/>
        <v>0</v>
      </c>
      <c r="F223" s="85">
        <f t="shared" si="741"/>
        <v>0</v>
      </c>
      <c r="G223" s="43" t="e">
        <f t="shared" si="727"/>
        <v>#DIV/0!</v>
      </c>
      <c r="H223" s="233"/>
      <c r="I223" s="85"/>
      <c r="J223" s="45" t="e">
        <f t="shared" si="728"/>
        <v>#DIV/0!</v>
      </c>
      <c r="K223" s="234"/>
      <c r="L223" s="85"/>
      <c r="M223" s="45" t="e">
        <f t="shared" si="729"/>
        <v>#DIV/0!</v>
      </c>
      <c r="N223" s="234"/>
      <c r="O223" s="43"/>
      <c r="P223" s="45" t="e">
        <f t="shared" si="730"/>
        <v>#DIV/0!</v>
      </c>
      <c r="Q223" s="234"/>
      <c r="R223" s="44"/>
      <c r="S223" s="45" t="e">
        <f t="shared" si="731"/>
        <v>#DIV/0!</v>
      </c>
      <c r="T223" s="234"/>
      <c r="U223" s="44"/>
      <c r="V223" s="45" t="e">
        <f t="shared" si="732"/>
        <v>#DIV/0!</v>
      </c>
      <c r="W223" s="234"/>
      <c r="X223" s="44"/>
      <c r="Y223" s="45" t="e">
        <f t="shared" si="733"/>
        <v>#DIV/0!</v>
      </c>
      <c r="Z223" s="234"/>
      <c r="AA223" s="44"/>
      <c r="AB223" s="45" t="e">
        <f t="shared" si="734"/>
        <v>#DIV/0!</v>
      </c>
      <c r="AC223" s="234"/>
      <c r="AD223" s="44"/>
      <c r="AE223" s="45" t="e">
        <f t="shared" si="735"/>
        <v>#DIV/0!</v>
      </c>
      <c r="AF223" s="234"/>
      <c r="AG223" s="44"/>
      <c r="AH223" s="45" t="e">
        <f t="shared" si="736"/>
        <v>#DIV/0!</v>
      </c>
      <c r="AI223" s="234"/>
      <c r="AJ223" s="44"/>
      <c r="AK223" s="45" t="e">
        <f t="shared" si="737"/>
        <v>#DIV/0!</v>
      </c>
      <c r="AL223" s="234"/>
      <c r="AM223" s="44"/>
      <c r="AN223" s="45" t="e">
        <f t="shared" si="738"/>
        <v>#DIV/0!</v>
      </c>
      <c r="AO223" s="234"/>
      <c r="AP223" s="44"/>
      <c r="AQ223" s="45" t="e">
        <f t="shared" si="739"/>
        <v>#DIV/0!</v>
      </c>
      <c r="AR223" s="12"/>
      <c r="AS223" s="37"/>
      <c r="AT223" s="37"/>
    </row>
    <row r="224" spans="1:46" s="208" customFormat="1" ht="28.5" customHeight="1">
      <c r="A224" s="316" t="s">
        <v>230</v>
      </c>
      <c r="B224" s="315" t="s">
        <v>76</v>
      </c>
      <c r="C224" s="293" t="s">
        <v>106</v>
      </c>
      <c r="D224" s="209" t="s">
        <v>34</v>
      </c>
      <c r="E224" s="210">
        <f>SUM(E225:E230)</f>
        <v>264467.25</v>
      </c>
      <c r="F224" s="206">
        <f>SUM(F225:F230)</f>
        <v>123626.44504000001</v>
      </c>
      <c r="G224" s="206">
        <f>(F224/E224)*100</f>
        <v>46.745464718221257</v>
      </c>
      <c r="H224" s="234">
        <f>SUM(H225:H230)</f>
        <v>5067.29</v>
      </c>
      <c r="I224" s="205">
        <f>SUM(I225:I230)</f>
        <v>5067.29</v>
      </c>
      <c r="J224" s="205">
        <f>(I224/H224)*100</f>
        <v>100</v>
      </c>
      <c r="K224" s="234">
        <f>SUM(K225:K230)</f>
        <v>21742.370000000003</v>
      </c>
      <c r="L224" s="206">
        <f>SUM(L225:L230)</f>
        <v>21742.385040000001</v>
      </c>
      <c r="M224" s="205">
        <f>(L224/K224)*100</f>
        <v>100.00006917369173</v>
      </c>
      <c r="N224" s="234">
        <f>SUM(N225:N230)</f>
        <v>18863.330000000002</v>
      </c>
      <c r="O224" s="206">
        <f>SUM(O225:O230)</f>
        <v>18845.830000000002</v>
      </c>
      <c r="P224" s="205">
        <f>(O224/N224)*100</f>
        <v>99.907227408946355</v>
      </c>
      <c r="Q224" s="234">
        <f>SUM(Q225:Q230)</f>
        <v>21685.600000000002</v>
      </c>
      <c r="R224" s="205">
        <f>SUM(R225:R230)</f>
        <v>21685.600000000002</v>
      </c>
      <c r="S224" s="205">
        <f>(R224/Q224)*100</f>
        <v>100</v>
      </c>
      <c r="T224" s="234">
        <f>SUM(T225:T230)</f>
        <v>27029.570000000003</v>
      </c>
      <c r="U224" s="205">
        <f>SUM(U225:U230)</f>
        <v>27029.570000000003</v>
      </c>
      <c r="V224" s="205">
        <f>(U224/T224)*100</f>
        <v>100</v>
      </c>
      <c r="W224" s="234">
        <f>SUM(W225:W230)</f>
        <v>29255.769999999997</v>
      </c>
      <c r="X224" s="205">
        <f>SUM(X225:X230)</f>
        <v>29255.769999999997</v>
      </c>
      <c r="Y224" s="205">
        <f>(X224/W224)*100</f>
        <v>100</v>
      </c>
      <c r="Z224" s="234">
        <f>SUM(Z225:Z230)</f>
        <v>23048.799999999999</v>
      </c>
      <c r="AA224" s="205">
        <f>SUM(AA225:AA230)</f>
        <v>0</v>
      </c>
      <c r="AB224" s="205">
        <f>(AA224/Z224)*100</f>
        <v>0</v>
      </c>
      <c r="AC224" s="234">
        <f>SUM(AC225:AC230)</f>
        <v>15147.5</v>
      </c>
      <c r="AD224" s="205">
        <f>SUM(AD225:AD230)</f>
        <v>0</v>
      </c>
      <c r="AE224" s="205">
        <f>(AD224/AC224)*100</f>
        <v>0</v>
      </c>
      <c r="AF224" s="234">
        <f>SUM(AF225:AF230)</f>
        <v>14184.83</v>
      </c>
      <c r="AG224" s="205">
        <f>SUM(AG225:AG230)</f>
        <v>0</v>
      </c>
      <c r="AH224" s="205">
        <f>(AG224/AF224)*100</f>
        <v>0</v>
      </c>
      <c r="AI224" s="234">
        <f>SUM(AI225:AI230)</f>
        <v>17780</v>
      </c>
      <c r="AJ224" s="205">
        <f>SUM(AJ225:AJ230)</f>
        <v>0</v>
      </c>
      <c r="AK224" s="205">
        <f>(AJ224/AI224)*100</f>
        <v>0</v>
      </c>
      <c r="AL224" s="234">
        <f>SUM(AL225:AL230)</f>
        <v>17785</v>
      </c>
      <c r="AM224" s="205">
        <f>SUM(AM225:AM230)</f>
        <v>0</v>
      </c>
      <c r="AN224" s="205">
        <f>(AM224/AL224)*100</f>
        <v>0</v>
      </c>
      <c r="AO224" s="234">
        <f>SUM(AO225:AO230)</f>
        <v>52877.189999999995</v>
      </c>
      <c r="AP224" s="205">
        <f>SUM(AP225:AP230)</f>
        <v>0</v>
      </c>
      <c r="AQ224" s="205">
        <f>(AP224/AO224)*100</f>
        <v>0</v>
      </c>
      <c r="AR224" s="207"/>
    </row>
    <row r="225" spans="1:46" customFormat="1" ht="30">
      <c r="A225" s="316"/>
      <c r="B225" s="315"/>
      <c r="C225" s="293"/>
      <c r="D225" s="98" t="s">
        <v>17</v>
      </c>
      <c r="E225" s="173">
        <f t="shared" ref="E225:F227" si="742">H225+K225+N225+Q225+T225+W225+Z225+AC225+AF225+AI225+AL225+AO225</f>
        <v>0</v>
      </c>
      <c r="F225" s="85">
        <f t="shared" si="742"/>
        <v>0</v>
      </c>
      <c r="G225" s="43" t="e">
        <f t="shared" ref="G225:G230" si="743">(F225/E225)*100</f>
        <v>#DIV/0!</v>
      </c>
      <c r="H225" s="234">
        <f>H232+H239+H246+H253</f>
        <v>0</v>
      </c>
      <c r="I225" s="45">
        <f>I232+I239+I246+I253</f>
        <v>0</v>
      </c>
      <c r="J225" s="45" t="e">
        <f t="shared" ref="J225:J230" si="744">(I225/H225)*100</f>
        <v>#DIV/0!</v>
      </c>
      <c r="K225" s="234">
        <f>K232+K239+K246+K253</f>
        <v>0</v>
      </c>
      <c r="L225" s="43">
        <f>L232+L239+L246+L253</f>
        <v>0</v>
      </c>
      <c r="M225" s="45" t="e">
        <f t="shared" ref="M225:M230" si="745">(L225/K225)*100</f>
        <v>#DIV/0!</v>
      </c>
      <c r="N225" s="234">
        <f>N232+N239+N246+N253</f>
        <v>0</v>
      </c>
      <c r="O225" s="43">
        <f>O232+O239+O246+O253</f>
        <v>0</v>
      </c>
      <c r="P225" s="45" t="e">
        <f t="shared" ref="P225:P230" si="746">(O225/N225)*100</f>
        <v>#DIV/0!</v>
      </c>
      <c r="Q225" s="234">
        <f>Q232+Q239+Q246+Q253</f>
        <v>0</v>
      </c>
      <c r="R225" s="45">
        <f>R232+R239+R246+R253</f>
        <v>0</v>
      </c>
      <c r="S225" s="45" t="e">
        <f t="shared" ref="S225:S230" si="747">(R225/Q225)*100</f>
        <v>#DIV/0!</v>
      </c>
      <c r="T225" s="234">
        <f>T232+T239+T246+T253</f>
        <v>0</v>
      </c>
      <c r="U225" s="45">
        <f>U232+U239+U246+U253</f>
        <v>0</v>
      </c>
      <c r="V225" s="45" t="e">
        <f t="shared" ref="V225:V230" si="748">(U225/T225)*100</f>
        <v>#DIV/0!</v>
      </c>
      <c r="W225" s="234">
        <f>W232+W239+W246+W253</f>
        <v>0</v>
      </c>
      <c r="X225" s="45">
        <f>X232+X239+X246+X253</f>
        <v>0</v>
      </c>
      <c r="Y225" s="45" t="e">
        <f t="shared" ref="Y225:Y230" si="749">(X225/W225)*100</f>
        <v>#DIV/0!</v>
      </c>
      <c r="Z225" s="234">
        <f>Z232+Z239+Z246+Z253</f>
        <v>0</v>
      </c>
      <c r="AA225" s="45">
        <f>AA232+AA239+AA246+AA253</f>
        <v>0</v>
      </c>
      <c r="AB225" s="45" t="e">
        <f t="shared" ref="AB225:AB230" si="750">(AA225/Z225)*100</f>
        <v>#DIV/0!</v>
      </c>
      <c r="AC225" s="234">
        <f>AC232+AC239+AC246+AC253</f>
        <v>0</v>
      </c>
      <c r="AD225" s="45">
        <f>AD232+AD239+AD246+AD253</f>
        <v>0</v>
      </c>
      <c r="AE225" s="45" t="e">
        <f t="shared" ref="AE225:AE230" si="751">(AD225/AC225)*100</f>
        <v>#DIV/0!</v>
      </c>
      <c r="AF225" s="234">
        <f>AF232+AF239+AF246+AF253</f>
        <v>0</v>
      </c>
      <c r="AG225" s="45">
        <f>AG232+AG239+AG246+AG253</f>
        <v>0</v>
      </c>
      <c r="AH225" s="45" t="e">
        <f t="shared" ref="AH225:AH230" si="752">(AG225/AF225)*100</f>
        <v>#DIV/0!</v>
      </c>
      <c r="AI225" s="234">
        <f>AI232+AI239+AI246+AI253</f>
        <v>0</v>
      </c>
      <c r="AJ225" s="45">
        <f>AJ232+AJ239+AJ246+AJ253</f>
        <v>0</v>
      </c>
      <c r="AK225" s="45" t="e">
        <f t="shared" ref="AK225:AK230" si="753">(AJ225/AI225)*100</f>
        <v>#DIV/0!</v>
      </c>
      <c r="AL225" s="234">
        <f>AL232+AL239+AL246+AL253</f>
        <v>0</v>
      </c>
      <c r="AM225" s="45">
        <f>AM232+AM239+AM246+AM253</f>
        <v>0</v>
      </c>
      <c r="AN225" s="45" t="e">
        <f t="shared" ref="AN225:AN230" si="754">(AM225/AL225)*100</f>
        <v>#DIV/0!</v>
      </c>
      <c r="AO225" s="234">
        <f>AO232+AO239+AO246+AO253</f>
        <v>0</v>
      </c>
      <c r="AP225" s="45">
        <f>AP232+AP239+AP246+AP253</f>
        <v>0</v>
      </c>
      <c r="AQ225" s="45" t="e">
        <f t="shared" ref="AQ225:AQ230" si="755">(AP225/AO225)*100</f>
        <v>#DIV/0!</v>
      </c>
      <c r="AR225" s="18"/>
      <c r="AS225" s="37"/>
      <c r="AT225" s="37"/>
    </row>
    <row r="226" spans="1:46" customFormat="1" ht="43.5" customHeight="1">
      <c r="A226" s="316"/>
      <c r="B226" s="315"/>
      <c r="C226" s="293"/>
      <c r="D226" s="98" t="s">
        <v>18</v>
      </c>
      <c r="E226" s="173">
        <f t="shared" si="742"/>
        <v>201464.2</v>
      </c>
      <c r="F226" s="43">
        <f t="shared" si="742"/>
        <v>92806.07</v>
      </c>
      <c r="G226" s="43">
        <f>(F226/E226)*100</f>
        <v>46.065787370659407</v>
      </c>
      <c r="H226" s="234">
        <f>H233+H240+H247+H254</f>
        <v>2383.86</v>
      </c>
      <c r="I226" s="45">
        <f>I233+I240+I247+I254</f>
        <v>2383.86</v>
      </c>
      <c r="J226" s="45">
        <f t="shared" si="744"/>
        <v>100</v>
      </c>
      <c r="K226" s="234">
        <f t="shared" ref="K226:L226" si="756">K233+K240+K247+K254</f>
        <v>15687.77</v>
      </c>
      <c r="L226" s="43">
        <f t="shared" si="756"/>
        <v>15687.77</v>
      </c>
      <c r="M226" s="45">
        <f t="shared" si="745"/>
        <v>100</v>
      </c>
      <c r="N226" s="234">
        <f t="shared" ref="N226:O226" si="757">N233+N240+N247+N254</f>
        <v>13539.74</v>
      </c>
      <c r="O226" s="43">
        <f t="shared" si="757"/>
        <v>13539.74</v>
      </c>
      <c r="P226" s="45">
        <f t="shared" si="746"/>
        <v>100</v>
      </c>
      <c r="Q226" s="234">
        <f t="shared" ref="Q226:R226" si="758">Q233+Q240+Q247+Q254</f>
        <v>15902.15</v>
      </c>
      <c r="R226" s="45">
        <f t="shared" si="758"/>
        <v>15902.15</v>
      </c>
      <c r="S226" s="45">
        <f t="shared" si="747"/>
        <v>100</v>
      </c>
      <c r="T226" s="234">
        <f t="shared" ref="T226:U226" si="759">T233+T240+T247+T254</f>
        <v>21547.48</v>
      </c>
      <c r="U226" s="45">
        <f t="shared" si="759"/>
        <v>21547.48</v>
      </c>
      <c r="V226" s="45">
        <f t="shared" si="748"/>
        <v>100</v>
      </c>
      <c r="W226" s="234">
        <f t="shared" ref="W226:X226" si="760">W233+W240+W247+W254</f>
        <v>23745.07</v>
      </c>
      <c r="X226" s="45">
        <f t="shared" si="760"/>
        <v>23745.07</v>
      </c>
      <c r="Y226" s="45">
        <f t="shared" si="749"/>
        <v>100</v>
      </c>
      <c r="Z226" s="234">
        <f t="shared" ref="Z226:AA226" si="761">Z233+Z240+Z247+Z254</f>
        <v>17450</v>
      </c>
      <c r="AA226" s="45">
        <f t="shared" si="761"/>
        <v>0</v>
      </c>
      <c r="AB226" s="45">
        <f t="shared" si="750"/>
        <v>0</v>
      </c>
      <c r="AC226" s="234">
        <f t="shared" ref="AC226:AD226" si="762">AC233+AC240+AC247+AC254</f>
        <v>10450</v>
      </c>
      <c r="AD226" s="45">
        <f t="shared" si="762"/>
        <v>0</v>
      </c>
      <c r="AE226" s="45">
        <f t="shared" si="751"/>
        <v>0</v>
      </c>
      <c r="AF226" s="234">
        <f t="shared" ref="AF226:AG226" si="763">AF233+AF240+AF247+AF254</f>
        <v>10303.6</v>
      </c>
      <c r="AG226" s="45">
        <f t="shared" si="763"/>
        <v>0</v>
      </c>
      <c r="AH226" s="45">
        <f t="shared" si="752"/>
        <v>0</v>
      </c>
      <c r="AI226" s="234">
        <f t="shared" ref="AI226:AJ226" si="764">AI233+AI240+AI247+AI254</f>
        <v>13000</v>
      </c>
      <c r="AJ226" s="45">
        <f t="shared" si="764"/>
        <v>0</v>
      </c>
      <c r="AK226" s="45">
        <f t="shared" si="753"/>
        <v>0</v>
      </c>
      <c r="AL226" s="234">
        <f t="shared" ref="AL226:AM226" si="765">AL233+AL240+AL247+AL254</f>
        <v>13000</v>
      </c>
      <c r="AM226" s="45">
        <f t="shared" si="765"/>
        <v>0</v>
      </c>
      <c r="AN226" s="45">
        <f t="shared" si="754"/>
        <v>0</v>
      </c>
      <c r="AO226" s="234">
        <f t="shared" ref="AO226:AP226" si="766">AO233+AO240+AO247+AO254</f>
        <v>44454.53</v>
      </c>
      <c r="AP226" s="45">
        <f t="shared" si="766"/>
        <v>0</v>
      </c>
      <c r="AQ226" s="45">
        <f t="shared" si="755"/>
        <v>0</v>
      </c>
      <c r="AR226" s="18"/>
      <c r="AS226" s="37"/>
      <c r="AT226" s="37"/>
    </row>
    <row r="227" spans="1:46" customFormat="1" ht="31.5" customHeight="1">
      <c r="A227" s="316"/>
      <c r="B227" s="315"/>
      <c r="C227" s="293"/>
      <c r="D227" s="98" t="s">
        <v>26</v>
      </c>
      <c r="E227" s="173">
        <f t="shared" si="742"/>
        <v>40003.049999999988</v>
      </c>
      <c r="F227" s="43">
        <f t="shared" si="742"/>
        <v>21150.165049999996</v>
      </c>
      <c r="G227" s="43">
        <f t="shared" si="743"/>
        <v>52.871381182184862</v>
      </c>
      <c r="H227" s="234">
        <f t="shared" ref="H227:I230" si="767">H234+H241+H248+H255</f>
        <v>1745.44</v>
      </c>
      <c r="I227" s="45">
        <f t="shared" si="767"/>
        <v>1745.44</v>
      </c>
      <c r="J227" s="45">
        <f t="shared" si="744"/>
        <v>100</v>
      </c>
      <c r="K227" s="234">
        <f t="shared" ref="K227:L227" si="768">K234+K241+K248+K255</f>
        <v>4429.8099999999995</v>
      </c>
      <c r="L227" s="43">
        <f t="shared" si="768"/>
        <v>4429.8150499999992</v>
      </c>
      <c r="M227" s="45">
        <f t="shared" si="745"/>
        <v>100.00011400037472</v>
      </c>
      <c r="N227" s="234">
        <f t="shared" ref="N227:O227" si="769">N234+N241+N248+N255</f>
        <v>3358.21</v>
      </c>
      <c r="O227" s="43">
        <f t="shared" si="769"/>
        <v>3358.21</v>
      </c>
      <c r="P227" s="45">
        <f t="shared" si="746"/>
        <v>100</v>
      </c>
      <c r="Q227" s="234">
        <f t="shared" ref="Q227:R227" si="770">Q234+Q241+Q248+Q255</f>
        <v>3909.3199999999997</v>
      </c>
      <c r="R227" s="45">
        <f t="shared" si="770"/>
        <v>3909.3199999999997</v>
      </c>
      <c r="S227" s="45">
        <f t="shared" si="747"/>
        <v>100</v>
      </c>
      <c r="T227" s="234">
        <f t="shared" ref="T227:U227" si="771">T234+T241+T248+T255</f>
        <v>3788.1000000000004</v>
      </c>
      <c r="U227" s="45">
        <f t="shared" si="771"/>
        <v>3788.1000000000004</v>
      </c>
      <c r="V227" s="45">
        <f t="shared" si="748"/>
        <v>100</v>
      </c>
      <c r="W227" s="234">
        <f t="shared" ref="W227:X227" si="772">W234+W241+W248+W255</f>
        <v>3919.2799999999997</v>
      </c>
      <c r="X227" s="45">
        <f t="shared" si="772"/>
        <v>3919.2799999999997</v>
      </c>
      <c r="Y227" s="45">
        <f t="shared" si="749"/>
        <v>100</v>
      </c>
      <c r="Z227" s="234">
        <f t="shared" ref="Z227:AA227" si="773">Z234+Z241+Z248+Z255</f>
        <v>3981.3</v>
      </c>
      <c r="AA227" s="45">
        <f t="shared" si="773"/>
        <v>0</v>
      </c>
      <c r="AB227" s="45">
        <f t="shared" si="750"/>
        <v>0</v>
      </c>
      <c r="AC227" s="234">
        <f t="shared" ref="AC227:AD227" si="774">AC234+AC241+AC248+AC255</f>
        <v>3080</v>
      </c>
      <c r="AD227" s="45">
        <f t="shared" si="774"/>
        <v>0</v>
      </c>
      <c r="AE227" s="45">
        <f t="shared" si="751"/>
        <v>0</v>
      </c>
      <c r="AF227" s="234">
        <f t="shared" ref="AF227:AG227" si="775">AF234+AF241+AF248+AF255</f>
        <v>2280</v>
      </c>
      <c r="AG227" s="45">
        <f t="shared" si="775"/>
        <v>0</v>
      </c>
      <c r="AH227" s="45">
        <f t="shared" si="752"/>
        <v>0</v>
      </c>
      <c r="AI227" s="234">
        <f t="shared" ref="AI227:AJ227" si="776">AI234+AI241+AI248+AI255</f>
        <v>3180</v>
      </c>
      <c r="AJ227" s="45">
        <f t="shared" si="776"/>
        <v>0</v>
      </c>
      <c r="AK227" s="45">
        <f t="shared" si="753"/>
        <v>0</v>
      </c>
      <c r="AL227" s="234">
        <f t="shared" ref="AL227:AM227" si="777">AL234+AL241+AL248+AL255</f>
        <v>3180</v>
      </c>
      <c r="AM227" s="45">
        <f t="shared" si="777"/>
        <v>0</v>
      </c>
      <c r="AN227" s="45">
        <f t="shared" si="754"/>
        <v>0</v>
      </c>
      <c r="AO227" s="234">
        <f t="shared" ref="AO227:AP227" si="778">AO234+AO241+AO248+AO255</f>
        <v>3151.59</v>
      </c>
      <c r="AP227" s="45">
        <f t="shared" si="778"/>
        <v>0</v>
      </c>
      <c r="AQ227" s="45">
        <f t="shared" si="755"/>
        <v>0</v>
      </c>
      <c r="AR227" s="18"/>
      <c r="AS227" s="37"/>
      <c r="AT227" s="37"/>
    </row>
    <row r="228" spans="1:46" customFormat="1" ht="82.5" customHeight="1">
      <c r="A228" s="316"/>
      <c r="B228" s="315"/>
      <c r="C228" s="293"/>
      <c r="D228" s="96" t="s">
        <v>154</v>
      </c>
      <c r="E228" s="173">
        <f t="shared" ref="E228:E230" si="779">H228+K228+N228+Q228+T228+W228+Z228+AC228+AF228+AI228+AL228+AO228</f>
        <v>0</v>
      </c>
      <c r="F228" s="85">
        <f t="shared" ref="F228:F230" si="780">I228+L228+O228+R228+U228+X228+AA228+AD228+AG228+AJ228+AM228+AP228</f>
        <v>0</v>
      </c>
      <c r="G228" s="43" t="e">
        <f t="shared" si="743"/>
        <v>#DIV/0!</v>
      </c>
      <c r="H228" s="234">
        <f t="shared" si="767"/>
        <v>0</v>
      </c>
      <c r="I228" s="45">
        <f t="shared" si="767"/>
        <v>0</v>
      </c>
      <c r="J228" s="45" t="e">
        <f t="shared" si="744"/>
        <v>#DIV/0!</v>
      </c>
      <c r="K228" s="234">
        <f t="shared" ref="K228:L228" si="781">K235+K242+K249+K256</f>
        <v>0</v>
      </c>
      <c r="L228" s="43">
        <f t="shared" si="781"/>
        <v>0</v>
      </c>
      <c r="M228" s="45" t="e">
        <f t="shared" si="745"/>
        <v>#DIV/0!</v>
      </c>
      <c r="N228" s="234">
        <f t="shared" ref="N228:O228" si="782">N235+N242+N249+N256</f>
        <v>0</v>
      </c>
      <c r="O228" s="43">
        <f t="shared" si="782"/>
        <v>0</v>
      </c>
      <c r="P228" s="45" t="e">
        <f t="shared" si="746"/>
        <v>#DIV/0!</v>
      </c>
      <c r="Q228" s="234">
        <f t="shared" ref="Q228:R228" si="783">Q235+Q242+Q249+Q256</f>
        <v>0</v>
      </c>
      <c r="R228" s="45">
        <f t="shared" si="783"/>
        <v>0</v>
      </c>
      <c r="S228" s="45" t="e">
        <f t="shared" si="747"/>
        <v>#DIV/0!</v>
      </c>
      <c r="T228" s="234">
        <f t="shared" ref="T228:U228" si="784">T235+T242+T249+T256</f>
        <v>0</v>
      </c>
      <c r="U228" s="45">
        <f t="shared" si="784"/>
        <v>0</v>
      </c>
      <c r="V228" s="45" t="e">
        <f t="shared" si="748"/>
        <v>#DIV/0!</v>
      </c>
      <c r="W228" s="234">
        <f t="shared" ref="W228:X228" si="785">W235+W242+W249+W256</f>
        <v>0</v>
      </c>
      <c r="X228" s="45">
        <f t="shared" si="785"/>
        <v>0</v>
      </c>
      <c r="Y228" s="45" t="e">
        <f t="shared" si="749"/>
        <v>#DIV/0!</v>
      </c>
      <c r="Z228" s="234">
        <f t="shared" ref="Z228:AA228" si="786">Z235+Z242+Z249+Z256</f>
        <v>0</v>
      </c>
      <c r="AA228" s="45">
        <f t="shared" si="786"/>
        <v>0</v>
      </c>
      <c r="AB228" s="45" t="e">
        <f t="shared" si="750"/>
        <v>#DIV/0!</v>
      </c>
      <c r="AC228" s="234">
        <f t="shared" ref="AC228:AD228" si="787">AC235+AC242+AC249+AC256</f>
        <v>0</v>
      </c>
      <c r="AD228" s="45">
        <f t="shared" si="787"/>
        <v>0</v>
      </c>
      <c r="AE228" s="45" t="e">
        <f t="shared" si="751"/>
        <v>#DIV/0!</v>
      </c>
      <c r="AF228" s="234">
        <f t="shared" ref="AF228:AG228" si="788">AF235+AF242+AF249+AF256</f>
        <v>0</v>
      </c>
      <c r="AG228" s="45">
        <f t="shared" si="788"/>
        <v>0</v>
      </c>
      <c r="AH228" s="45" t="e">
        <f t="shared" si="752"/>
        <v>#DIV/0!</v>
      </c>
      <c r="AI228" s="234">
        <f t="shared" ref="AI228:AJ228" si="789">AI235+AI242+AI249+AI256</f>
        <v>0</v>
      </c>
      <c r="AJ228" s="45">
        <f t="shared" si="789"/>
        <v>0</v>
      </c>
      <c r="AK228" s="45" t="e">
        <f t="shared" si="753"/>
        <v>#DIV/0!</v>
      </c>
      <c r="AL228" s="234">
        <f t="shared" ref="AL228:AM228" si="790">AL235+AL242+AL249+AL256</f>
        <v>0</v>
      </c>
      <c r="AM228" s="45">
        <f t="shared" si="790"/>
        <v>0</v>
      </c>
      <c r="AN228" s="45" t="e">
        <f t="shared" si="754"/>
        <v>#DIV/0!</v>
      </c>
      <c r="AO228" s="234">
        <f t="shared" ref="AO228:AP228" si="791">AO235+AO242+AO249+AO256</f>
        <v>0</v>
      </c>
      <c r="AP228" s="45">
        <f t="shared" si="791"/>
        <v>0</v>
      </c>
      <c r="AQ228" s="45" t="e">
        <f t="shared" si="755"/>
        <v>#DIV/0!</v>
      </c>
      <c r="AR228" s="18"/>
      <c r="AS228" s="37"/>
      <c r="AT228" s="37"/>
    </row>
    <row r="229" spans="1:46" customFormat="1" ht="30.75" customHeight="1">
      <c r="A229" s="316"/>
      <c r="B229" s="315"/>
      <c r="C229" s="293"/>
      <c r="D229" s="98" t="s">
        <v>37</v>
      </c>
      <c r="E229" s="173">
        <f t="shared" si="779"/>
        <v>0</v>
      </c>
      <c r="F229" s="85">
        <f t="shared" si="780"/>
        <v>0</v>
      </c>
      <c r="G229" s="43" t="e">
        <f t="shared" si="743"/>
        <v>#DIV/0!</v>
      </c>
      <c r="H229" s="234">
        <f t="shared" si="767"/>
        <v>0</v>
      </c>
      <c r="I229" s="45">
        <f t="shared" si="767"/>
        <v>0</v>
      </c>
      <c r="J229" s="45" t="e">
        <f t="shared" si="744"/>
        <v>#DIV/0!</v>
      </c>
      <c r="K229" s="234">
        <f t="shared" ref="K229:L229" si="792">K236+K243+K250+K257</f>
        <v>0</v>
      </c>
      <c r="L229" s="43">
        <f t="shared" si="792"/>
        <v>0</v>
      </c>
      <c r="M229" s="45" t="e">
        <f t="shared" si="745"/>
        <v>#DIV/0!</v>
      </c>
      <c r="N229" s="234">
        <f t="shared" ref="N229:O229" si="793">N236+N243+N250+N257</f>
        <v>0</v>
      </c>
      <c r="O229" s="43">
        <f t="shared" si="793"/>
        <v>0</v>
      </c>
      <c r="P229" s="45" t="e">
        <f t="shared" si="746"/>
        <v>#DIV/0!</v>
      </c>
      <c r="Q229" s="234">
        <f t="shared" ref="Q229:R229" si="794">Q236+Q243+Q250+Q257</f>
        <v>0</v>
      </c>
      <c r="R229" s="45">
        <f t="shared" si="794"/>
        <v>0</v>
      </c>
      <c r="S229" s="45" t="e">
        <f t="shared" si="747"/>
        <v>#DIV/0!</v>
      </c>
      <c r="T229" s="234">
        <f t="shared" ref="T229:U229" si="795">T236+T243+T250+T257</f>
        <v>0</v>
      </c>
      <c r="U229" s="45">
        <f t="shared" si="795"/>
        <v>0</v>
      </c>
      <c r="V229" s="45" t="e">
        <f t="shared" si="748"/>
        <v>#DIV/0!</v>
      </c>
      <c r="W229" s="234">
        <f t="shared" ref="W229:X229" si="796">W236+W243+W250+W257</f>
        <v>0</v>
      </c>
      <c r="X229" s="45">
        <f t="shared" si="796"/>
        <v>0</v>
      </c>
      <c r="Y229" s="45" t="e">
        <f t="shared" si="749"/>
        <v>#DIV/0!</v>
      </c>
      <c r="Z229" s="234">
        <f t="shared" ref="Z229:AA229" si="797">Z236+Z243+Z250+Z257</f>
        <v>0</v>
      </c>
      <c r="AA229" s="45">
        <f t="shared" si="797"/>
        <v>0</v>
      </c>
      <c r="AB229" s="45" t="e">
        <f t="shared" si="750"/>
        <v>#DIV/0!</v>
      </c>
      <c r="AC229" s="234">
        <f t="shared" ref="AC229:AD229" si="798">AC236+AC243+AC250+AC257</f>
        <v>0</v>
      </c>
      <c r="AD229" s="45">
        <f t="shared" si="798"/>
        <v>0</v>
      </c>
      <c r="AE229" s="45" t="e">
        <f t="shared" si="751"/>
        <v>#DIV/0!</v>
      </c>
      <c r="AF229" s="234">
        <f t="shared" ref="AF229:AG229" si="799">AF236+AF243+AF250+AF257</f>
        <v>0</v>
      </c>
      <c r="AG229" s="45">
        <f t="shared" si="799"/>
        <v>0</v>
      </c>
      <c r="AH229" s="45" t="e">
        <f t="shared" si="752"/>
        <v>#DIV/0!</v>
      </c>
      <c r="AI229" s="234">
        <f t="shared" ref="AI229:AJ229" si="800">AI236+AI243+AI250+AI257</f>
        <v>0</v>
      </c>
      <c r="AJ229" s="45">
        <f t="shared" si="800"/>
        <v>0</v>
      </c>
      <c r="AK229" s="45" t="e">
        <f t="shared" si="753"/>
        <v>#DIV/0!</v>
      </c>
      <c r="AL229" s="234">
        <f t="shared" ref="AL229:AM229" si="801">AL236+AL243+AL250+AL257</f>
        <v>0</v>
      </c>
      <c r="AM229" s="45">
        <f t="shared" si="801"/>
        <v>0</v>
      </c>
      <c r="AN229" s="45" t="e">
        <f t="shared" si="754"/>
        <v>#DIV/0!</v>
      </c>
      <c r="AO229" s="234">
        <f t="shared" ref="AO229:AP229" si="802">AO236+AO243+AO250+AO257</f>
        <v>0</v>
      </c>
      <c r="AP229" s="45">
        <f t="shared" si="802"/>
        <v>0</v>
      </c>
      <c r="AQ229" s="45" t="e">
        <f t="shared" si="755"/>
        <v>#DIV/0!</v>
      </c>
      <c r="AR229" s="18"/>
      <c r="AS229" s="37"/>
      <c r="AT229" s="37"/>
    </row>
    <row r="230" spans="1:46" customFormat="1" ht="45">
      <c r="A230" s="316"/>
      <c r="B230" s="315"/>
      <c r="C230" s="293"/>
      <c r="D230" s="98" t="s">
        <v>32</v>
      </c>
      <c r="E230" s="173">
        <f t="shared" si="779"/>
        <v>23000</v>
      </c>
      <c r="F230" s="85">
        <f t="shared" si="780"/>
        <v>9670.2099899999994</v>
      </c>
      <c r="G230" s="43">
        <f t="shared" si="743"/>
        <v>42.04439126086956</v>
      </c>
      <c r="H230" s="234">
        <f t="shared" si="767"/>
        <v>937.99</v>
      </c>
      <c r="I230" s="45">
        <f t="shared" si="767"/>
        <v>937.99</v>
      </c>
      <c r="J230" s="45">
        <f t="shared" si="744"/>
        <v>100</v>
      </c>
      <c r="K230" s="234">
        <f t="shared" ref="K230:L230" si="803">K237+K244+K251+K258</f>
        <v>1624.79</v>
      </c>
      <c r="L230" s="43">
        <f t="shared" si="803"/>
        <v>1624.79999</v>
      </c>
      <c r="M230" s="45">
        <f t="shared" si="745"/>
        <v>100.00061484868814</v>
      </c>
      <c r="N230" s="234">
        <f t="shared" ref="N230:O230" si="804">N237+N244+N251+N258</f>
        <v>1965.38</v>
      </c>
      <c r="O230" s="43">
        <f t="shared" si="804"/>
        <v>1947.88</v>
      </c>
      <c r="P230" s="45">
        <f t="shared" si="746"/>
        <v>99.109586950106348</v>
      </c>
      <c r="Q230" s="234">
        <f t="shared" ref="Q230:R230" si="805">Q237+Q244+Q251+Q258</f>
        <v>1874.1299999999999</v>
      </c>
      <c r="R230" s="45">
        <f t="shared" si="805"/>
        <v>1874.1299999999999</v>
      </c>
      <c r="S230" s="45">
        <f t="shared" si="747"/>
        <v>100</v>
      </c>
      <c r="T230" s="234">
        <f t="shared" ref="T230:U230" si="806">T237+T244+T251+T258</f>
        <v>1693.99</v>
      </c>
      <c r="U230" s="45">
        <f t="shared" si="806"/>
        <v>1693.99</v>
      </c>
      <c r="V230" s="45">
        <f t="shared" si="748"/>
        <v>100</v>
      </c>
      <c r="W230" s="234">
        <f t="shared" ref="W230:X230" si="807">W237+W244+W251+W258</f>
        <v>1591.42</v>
      </c>
      <c r="X230" s="45">
        <f t="shared" si="807"/>
        <v>1591.42</v>
      </c>
      <c r="Y230" s="45">
        <f t="shared" si="749"/>
        <v>100</v>
      </c>
      <c r="Z230" s="234">
        <f t="shared" ref="Z230:AA230" si="808">Z237+Z244+Z251+Z258</f>
        <v>1617.5</v>
      </c>
      <c r="AA230" s="45">
        <f t="shared" si="808"/>
        <v>0</v>
      </c>
      <c r="AB230" s="45">
        <f t="shared" si="750"/>
        <v>0</v>
      </c>
      <c r="AC230" s="234">
        <f t="shared" ref="AC230:AD230" si="809">AC237+AC244+AC251+AC258</f>
        <v>1617.5</v>
      </c>
      <c r="AD230" s="45">
        <f t="shared" si="809"/>
        <v>0</v>
      </c>
      <c r="AE230" s="45">
        <f t="shared" si="751"/>
        <v>0</v>
      </c>
      <c r="AF230" s="234">
        <f t="shared" ref="AF230:AG230" si="810">AF237+AF244+AF251+AF258</f>
        <v>1601.23</v>
      </c>
      <c r="AG230" s="45">
        <f t="shared" si="810"/>
        <v>0</v>
      </c>
      <c r="AH230" s="45">
        <f t="shared" si="752"/>
        <v>0</v>
      </c>
      <c r="AI230" s="234">
        <f t="shared" ref="AI230:AJ230" si="811">AI237+AI244+AI251+AI258</f>
        <v>1600</v>
      </c>
      <c r="AJ230" s="45">
        <f t="shared" si="811"/>
        <v>0</v>
      </c>
      <c r="AK230" s="45">
        <f t="shared" si="753"/>
        <v>0</v>
      </c>
      <c r="AL230" s="234">
        <f t="shared" ref="AL230:AM230" si="812">AL237+AL244+AL251+AL258</f>
        <v>1605</v>
      </c>
      <c r="AM230" s="45">
        <f t="shared" si="812"/>
        <v>0</v>
      </c>
      <c r="AN230" s="45">
        <f t="shared" si="754"/>
        <v>0</v>
      </c>
      <c r="AO230" s="234">
        <f t="shared" ref="AO230:AP230" si="813">AO237+AO244+AO251+AO258</f>
        <v>5271.0700000000006</v>
      </c>
      <c r="AP230" s="45">
        <f t="shared" si="813"/>
        <v>0</v>
      </c>
      <c r="AQ230" s="45">
        <f t="shared" si="755"/>
        <v>0</v>
      </c>
      <c r="AR230" s="18"/>
      <c r="AS230" s="37"/>
      <c r="AT230" s="37"/>
    </row>
    <row r="231" spans="1:46" s="208" customFormat="1" ht="24" customHeight="1">
      <c r="A231" s="384" t="s">
        <v>337</v>
      </c>
      <c r="B231" s="315" t="s">
        <v>77</v>
      </c>
      <c r="C231" s="293" t="s">
        <v>106</v>
      </c>
      <c r="D231" s="209" t="s">
        <v>34</v>
      </c>
      <c r="E231" s="210">
        <f>SUM(E232:E237)</f>
        <v>210175.5</v>
      </c>
      <c r="F231" s="206">
        <f>SUM(F232:F237)</f>
        <v>97930.640000000014</v>
      </c>
      <c r="G231" s="206">
        <f>(F231/E231)*100</f>
        <v>46.594698240280152</v>
      </c>
      <c r="H231" s="234">
        <f>SUM(H232:H237)</f>
        <v>2735.9</v>
      </c>
      <c r="I231" s="205">
        <f>SUM(I232:I237)</f>
        <v>2735.9</v>
      </c>
      <c r="J231" s="205">
        <f>(I231/H231)*100</f>
        <v>100</v>
      </c>
      <c r="K231" s="234">
        <f>SUM(K232:K237)</f>
        <v>17052.84</v>
      </c>
      <c r="L231" s="206">
        <f>SUM(L232:L237)</f>
        <v>17052.84</v>
      </c>
      <c r="M231" s="205">
        <f>(L231/K231)*100</f>
        <v>100</v>
      </c>
      <c r="N231" s="234">
        <f>SUM(N232:N237)</f>
        <v>14504.71</v>
      </c>
      <c r="O231" s="206">
        <f>SUM(O232:O237)</f>
        <v>14504.71</v>
      </c>
      <c r="P231" s="205">
        <f>(O231/N231)*100</f>
        <v>100</v>
      </c>
      <c r="Q231" s="234">
        <f>SUM(Q232:Q237)</f>
        <v>15994.72</v>
      </c>
      <c r="R231" s="205">
        <f>SUM(R232:R237)</f>
        <v>15994.72</v>
      </c>
      <c r="S231" s="205">
        <f>(R231/Q231)*100</f>
        <v>100</v>
      </c>
      <c r="T231" s="234">
        <f>SUM(T232:T237)</f>
        <v>21888.199999999997</v>
      </c>
      <c r="U231" s="205">
        <f>SUM(U232:U237)</f>
        <v>21888.199999999997</v>
      </c>
      <c r="V231" s="205">
        <f>(U231/T231)*100</f>
        <v>100</v>
      </c>
      <c r="W231" s="234">
        <f>SUM(W232:W237)</f>
        <v>25754.27</v>
      </c>
      <c r="X231" s="205">
        <f>SUM(X232:X237)</f>
        <v>25754.27</v>
      </c>
      <c r="Y231" s="205">
        <f>(X231/W231)*100</f>
        <v>100</v>
      </c>
      <c r="Z231" s="234">
        <f>SUM(Z232:Z237)</f>
        <v>18500</v>
      </c>
      <c r="AA231" s="205">
        <f>SUM(AA232:AA237)</f>
        <v>0</v>
      </c>
      <c r="AB231" s="205">
        <f>(AA231/Z231)*100</f>
        <v>0</v>
      </c>
      <c r="AC231" s="234">
        <f>SUM(AC232:AC237)</f>
        <v>11500</v>
      </c>
      <c r="AD231" s="205">
        <f>SUM(AD232:AD237)</f>
        <v>0</v>
      </c>
      <c r="AE231" s="205">
        <f>(AD231/AC231)*100</f>
        <v>0</v>
      </c>
      <c r="AF231" s="234">
        <f>SUM(AF232:AF237)</f>
        <v>10000</v>
      </c>
      <c r="AG231" s="205">
        <f>SUM(AG232:AG237)</f>
        <v>0</v>
      </c>
      <c r="AH231" s="205">
        <f>(AG231/AF231)*100</f>
        <v>0</v>
      </c>
      <c r="AI231" s="234">
        <f>SUM(AI232:AI237)</f>
        <v>14000</v>
      </c>
      <c r="AJ231" s="205">
        <f>SUM(AJ232:AJ237)</f>
        <v>0</v>
      </c>
      <c r="AK231" s="205">
        <f>(AJ231/AI231)*100</f>
        <v>0</v>
      </c>
      <c r="AL231" s="234">
        <f>SUM(AL232:AL237)</f>
        <v>14000</v>
      </c>
      <c r="AM231" s="205">
        <f>SUM(AM232:AM237)</f>
        <v>0</v>
      </c>
      <c r="AN231" s="205">
        <f>(AM231/AL231)*100</f>
        <v>0</v>
      </c>
      <c r="AO231" s="234">
        <f>SUM(AO232:AO237)</f>
        <v>44244.86</v>
      </c>
      <c r="AP231" s="205">
        <f>SUM(AP232:AP237)</f>
        <v>0</v>
      </c>
      <c r="AQ231" s="205">
        <f>(AP231/AO231)*100</f>
        <v>0</v>
      </c>
      <c r="AR231" s="207"/>
    </row>
    <row r="232" spans="1:46" s="16" customFormat="1" ht="30" customHeight="1">
      <c r="A232" s="384"/>
      <c r="B232" s="315"/>
      <c r="C232" s="293"/>
      <c r="D232" s="98" t="s">
        <v>17</v>
      </c>
      <c r="E232" s="173">
        <f>H232+K232+N232+Q232+T232+W232+Z232+AC232+AF232+AI232+AL232+AO232</f>
        <v>0</v>
      </c>
      <c r="F232" s="85">
        <f>I232+L232+O232+R232+U232+X232+AA232+AD232+AG232+AJ232+AM232+AP232</f>
        <v>0</v>
      </c>
      <c r="G232" s="43" t="e">
        <f t="shared" ref="G232:G237" si="814">(F232/E232)*100</f>
        <v>#DIV/0!</v>
      </c>
      <c r="H232" s="234"/>
      <c r="I232" s="44"/>
      <c r="J232" s="45" t="e">
        <f t="shared" ref="J232:J237" si="815">(I232/H232)*100</f>
        <v>#DIV/0!</v>
      </c>
      <c r="K232" s="234"/>
      <c r="L232" s="85"/>
      <c r="M232" s="45" t="e">
        <f t="shared" ref="M232:M237" si="816">(L232/K232)*100</f>
        <v>#DIV/0!</v>
      </c>
      <c r="N232" s="234"/>
      <c r="O232" s="43"/>
      <c r="P232" s="45" t="e">
        <f t="shared" ref="P232:P237" si="817">(O232/N232)*100</f>
        <v>#DIV/0!</v>
      </c>
      <c r="Q232" s="234"/>
      <c r="R232" s="44"/>
      <c r="S232" s="45" t="e">
        <f t="shared" ref="S232:S237" si="818">(R232/Q232)*100</f>
        <v>#DIV/0!</v>
      </c>
      <c r="T232" s="234"/>
      <c r="U232" s="44"/>
      <c r="V232" s="45" t="e">
        <f t="shared" ref="V232:V237" si="819">(U232/T232)*100</f>
        <v>#DIV/0!</v>
      </c>
      <c r="W232" s="234"/>
      <c r="X232" s="44"/>
      <c r="Y232" s="45" t="e">
        <f t="shared" ref="Y232:Y237" si="820">(X232/W232)*100</f>
        <v>#DIV/0!</v>
      </c>
      <c r="Z232" s="234"/>
      <c r="AA232" s="44"/>
      <c r="AB232" s="45" t="e">
        <f t="shared" ref="AB232:AB237" si="821">(AA232/Z232)*100</f>
        <v>#DIV/0!</v>
      </c>
      <c r="AC232" s="234"/>
      <c r="AD232" s="44"/>
      <c r="AE232" s="45" t="e">
        <f t="shared" ref="AE232:AE237" si="822">(AD232/AC232)*100</f>
        <v>#DIV/0!</v>
      </c>
      <c r="AF232" s="234"/>
      <c r="AG232" s="44"/>
      <c r="AH232" s="45" t="e">
        <f t="shared" ref="AH232:AH237" si="823">(AG232/AF232)*100</f>
        <v>#DIV/0!</v>
      </c>
      <c r="AI232" s="234"/>
      <c r="AJ232" s="44"/>
      <c r="AK232" s="45" t="e">
        <f t="shared" ref="AK232:AK237" si="824">(AJ232/AI232)*100</f>
        <v>#DIV/0!</v>
      </c>
      <c r="AL232" s="234"/>
      <c r="AM232" s="44"/>
      <c r="AN232" s="45" t="e">
        <f t="shared" ref="AN232:AN237" si="825">(AM232/AL232)*100</f>
        <v>#DIV/0!</v>
      </c>
      <c r="AO232" s="234"/>
      <c r="AP232" s="44"/>
      <c r="AQ232" s="45" t="e">
        <f t="shared" ref="AQ232:AQ237" si="826">(AP232/AO232)*100</f>
        <v>#DIV/0!</v>
      </c>
      <c r="AR232" s="20"/>
      <c r="AS232" s="150"/>
      <c r="AT232" s="150"/>
    </row>
    <row r="233" spans="1:46" s="16" customFormat="1" ht="45">
      <c r="A233" s="384"/>
      <c r="B233" s="315"/>
      <c r="C233" s="293"/>
      <c r="D233" s="98" t="s">
        <v>18</v>
      </c>
      <c r="E233" s="173">
        <f t="shared" ref="E233:E237" si="827">H233+K233+N233+Q233+T233+W233+Z233+AC233+AF233+AI233+AL233+AO233</f>
        <v>192464.2</v>
      </c>
      <c r="F233" s="43">
        <f t="shared" ref="F233:F237" si="828">I233+L233+O233+R233+U233+X233+AA233+AD233+AG233+AJ233+AM233+AP233</f>
        <v>89434.23000000001</v>
      </c>
      <c r="G233" s="43">
        <f t="shared" si="814"/>
        <v>46.467982097449813</v>
      </c>
      <c r="H233" s="233">
        <v>2383.86</v>
      </c>
      <c r="I233" s="85">
        <v>2383.86</v>
      </c>
      <c r="J233" s="43">
        <f t="shared" si="815"/>
        <v>100</v>
      </c>
      <c r="K233" s="233">
        <v>15687.77</v>
      </c>
      <c r="L233" s="85">
        <v>15687.77</v>
      </c>
      <c r="M233" s="43">
        <f t="shared" si="816"/>
        <v>100</v>
      </c>
      <c r="N233" s="233">
        <v>13393.34</v>
      </c>
      <c r="O233" s="43">
        <v>13393.34</v>
      </c>
      <c r="P233" s="43">
        <f t="shared" si="817"/>
        <v>100</v>
      </c>
      <c r="Q233" s="233">
        <v>14741.16</v>
      </c>
      <c r="R233" s="85">
        <v>14741.16</v>
      </c>
      <c r="S233" s="43">
        <f t="shared" si="818"/>
        <v>100</v>
      </c>
      <c r="T233" s="233">
        <v>19988.03</v>
      </c>
      <c r="U233" s="43">
        <v>19988.03</v>
      </c>
      <c r="V233" s="43">
        <f t="shared" si="819"/>
        <v>100</v>
      </c>
      <c r="W233" s="233">
        <v>23240.07</v>
      </c>
      <c r="X233" s="85">
        <v>23240.07</v>
      </c>
      <c r="Y233" s="43">
        <f t="shared" si="820"/>
        <v>100</v>
      </c>
      <c r="Z233" s="233">
        <v>16000</v>
      </c>
      <c r="AA233" s="85"/>
      <c r="AB233" s="43">
        <f t="shared" si="821"/>
        <v>0</v>
      </c>
      <c r="AC233" s="233">
        <v>9000</v>
      </c>
      <c r="AD233" s="85"/>
      <c r="AE233" s="43">
        <f t="shared" si="822"/>
        <v>0</v>
      </c>
      <c r="AF233" s="233">
        <v>9000</v>
      </c>
      <c r="AG233" s="85"/>
      <c r="AH233" s="43">
        <f t="shared" si="823"/>
        <v>0</v>
      </c>
      <c r="AI233" s="233">
        <v>13000</v>
      </c>
      <c r="AJ233" s="85"/>
      <c r="AK233" s="43">
        <f t="shared" si="824"/>
        <v>0</v>
      </c>
      <c r="AL233" s="233">
        <v>13000</v>
      </c>
      <c r="AM233" s="85"/>
      <c r="AN233" s="43">
        <f t="shared" si="825"/>
        <v>0</v>
      </c>
      <c r="AO233" s="233">
        <f>52492.57-393.34-1741.16+900-6988.03-1240.07</f>
        <v>43029.97</v>
      </c>
      <c r="AP233" s="85"/>
      <c r="AQ233" s="43">
        <f t="shared" si="826"/>
        <v>0</v>
      </c>
      <c r="AR233" s="20"/>
      <c r="AS233" s="150"/>
      <c r="AT233" s="150"/>
    </row>
    <row r="234" spans="1:46" s="16" customFormat="1" ht="27.75" customHeight="1">
      <c r="A234" s="384"/>
      <c r="B234" s="315"/>
      <c r="C234" s="293"/>
      <c r="D234" s="98" t="s">
        <v>26</v>
      </c>
      <c r="E234" s="173">
        <f t="shared" si="827"/>
        <v>17711.3</v>
      </c>
      <c r="F234" s="43">
        <f t="shared" si="828"/>
        <v>8496.41</v>
      </c>
      <c r="G234" s="43">
        <f t="shared" si="814"/>
        <v>47.971690389751174</v>
      </c>
      <c r="H234" s="233">
        <v>352.04</v>
      </c>
      <c r="I234" s="85">
        <v>352.04</v>
      </c>
      <c r="J234" s="43">
        <f t="shared" si="815"/>
        <v>100</v>
      </c>
      <c r="K234" s="233">
        <v>1365.07</v>
      </c>
      <c r="L234" s="85">
        <v>1365.07</v>
      </c>
      <c r="M234" s="43">
        <f t="shared" si="816"/>
        <v>100</v>
      </c>
      <c r="N234" s="233">
        <v>1111.3699999999999</v>
      </c>
      <c r="O234" s="43">
        <v>1111.3699999999999</v>
      </c>
      <c r="P234" s="43">
        <f t="shared" si="817"/>
        <v>100</v>
      </c>
      <c r="Q234" s="233">
        <v>1253.56</v>
      </c>
      <c r="R234" s="85">
        <v>1253.56</v>
      </c>
      <c r="S234" s="43">
        <f t="shared" si="818"/>
        <v>100</v>
      </c>
      <c r="T234" s="233">
        <v>1900.17</v>
      </c>
      <c r="U234" s="43">
        <v>1900.17</v>
      </c>
      <c r="V234" s="43">
        <f t="shared" si="819"/>
        <v>100</v>
      </c>
      <c r="W234" s="233">
        <v>2514.1999999999998</v>
      </c>
      <c r="X234" s="85">
        <v>2514.1999999999998</v>
      </c>
      <c r="Y234" s="43">
        <f t="shared" si="820"/>
        <v>100</v>
      </c>
      <c r="Z234" s="233">
        <v>2500</v>
      </c>
      <c r="AA234" s="85"/>
      <c r="AB234" s="43">
        <f t="shared" si="821"/>
        <v>0</v>
      </c>
      <c r="AC234" s="233">
        <v>2500</v>
      </c>
      <c r="AD234" s="85"/>
      <c r="AE234" s="43">
        <f t="shared" si="822"/>
        <v>0</v>
      </c>
      <c r="AF234" s="233">
        <v>1000</v>
      </c>
      <c r="AG234" s="85"/>
      <c r="AH234" s="43">
        <f t="shared" si="823"/>
        <v>0</v>
      </c>
      <c r="AI234" s="233">
        <v>1000</v>
      </c>
      <c r="AJ234" s="85"/>
      <c r="AK234" s="43">
        <f t="shared" si="824"/>
        <v>0</v>
      </c>
      <c r="AL234" s="233">
        <v>1000</v>
      </c>
      <c r="AM234" s="85"/>
      <c r="AN234" s="43">
        <f t="shared" si="825"/>
        <v>0</v>
      </c>
      <c r="AO234" s="233">
        <f>714.19-111.37+880-253.56-900.17+900-14.2</f>
        <v>1214.8900000000001</v>
      </c>
      <c r="AP234" s="85"/>
      <c r="AQ234" s="43">
        <f t="shared" si="826"/>
        <v>0</v>
      </c>
      <c r="AR234" s="20"/>
      <c r="AS234" s="150"/>
      <c r="AT234" s="150"/>
    </row>
    <row r="235" spans="1:46" s="16" customFormat="1" ht="78.75" customHeight="1">
      <c r="A235" s="384"/>
      <c r="B235" s="315"/>
      <c r="C235" s="293"/>
      <c r="D235" s="96" t="s">
        <v>154</v>
      </c>
      <c r="E235" s="173">
        <f t="shared" si="827"/>
        <v>0</v>
      </c>
      <c r="F235" s="85">
        <f t="shared" si="828"/>
        <v>0</v>
      </c>
      <c r="G235" s="43" t="e">
        <f t="shared" si="814"/>
        <v>#DIV/0!</v>
      </c>
      <c r="H235" s="233"/>
      <c r="I235" s="85"/>
      <c r="J235" s="43" t="e">
        <f t="shared" si="815"/>
        <v>#DIV/0!</v>
      </c>
      <c r="K235" s="233"/>
      <c r="L235" s="85"/>
      <c r="M235" s="43" t="e">
        <f t="shared" si="816"/>
        <v>#DIV/0!</v>
      </c>
      <c r="N235" s="233"/>
      <c r="O235" s="43"/>
      <c r="P235" s="43" t="e">
        <f t="shared" si="817"/>
        <v>#DIV/0!</v>
      </c>
      <c r="Q235" s="233"/>
      <c r="R235" s="85"/>
      <c r="S235" s="43" t="e">
        <f t="shared" si="818"/>
        <v>#DIV/0!</v>
      </c>
      <c r="T235" s="233"/>
      <c r="U235" s="85"/>
      <c r="V235" s="43" t="e">
        <f t="shared" si="819"/>
        <v>#DIV/0!</v>
      </c>
      <c r="W235" s="233"/>
      <c r="X235" s="85"/>
      <c r="Y235" s="43" t="e">
        <f t="shared" si="820"/>
        <v>#DIV/0!</v>
      </c>
      <c r="Z235" s="233"/>
      <c r="AA235" s="85"/>
      <c r="AB235" s="43" t="e">
        <f t="shared" si="821"/>
        <v>#DIV/0!</v>
      </c>
      <c r="AC235" s="233"/>
      <c r="AD235" s="85"/>
      <c r="AE235" s="43" t="e">
        <f t="shared" si="822"/>
        <v>#DIV/0!</v>
      </c>
      <c r="AF235" s="233"/>
      <c r="AG235" s="85"/>
      <c r="AH235" s="43" t="e">
        <f t="shared" si="823"/>
        <v>#DIV/0!</v>
      </c>
      <c r="AI235" s="233"/>
      <c r="AJ235" s="85"/>
      <c r="AK235" s="43" t="e">
        <f t="shared" si="824"/>
        <v>#DIV/0!</v>
      </c>
      <c r="AL235" s="233"/>
      <c r="AM235" s="85"/>
      <c r="AN235" s="43" t="e">
        <f t="shared" si="825"/>
        <v>#DIV/0!</v>
      </c>
      <c r="AO235" s="233"/>
      <c r="AP235" s="85"/>
      <c r="AQ235" s="43" t="e">
        <f t="shared" si="826"/>
        <v>#DIV/0!</v>
      </c>
      <c r="AR235" s="20"/>
      <c r="AS235" s="150"/>
      <c r="AT235" s="150"/>
    </row>
    <row r="236" spans="1:46" s="16" customFormat="1" ht="34.5" customHeight="1">
      <c r="A236" s="384"/>
      <c r="B236" s="315"/>
      <c r="C236" s="293"/>
      <c r="D236" s="98" t="s">
        <v>37</v>
      </c>
      <c r="E236" s="173">
        <f t="shared" si="827"/>
        <v>0</v>
      </c>
      <c r="F236" s="85">
        <f t="shared" si="828"/>
        <v>0</v>
      </c>
      <c r="G236" s="43" t="e">
        <f t="shared" si="814"/>
        <v>#DIV/0!</v>
      </c>
      <c r="H236" s="233"/>
      <c r="I236" s="85"/>
      <c r="J236" s="43" t="e">
        <f t="shared" si="815"/>
        <v>#DIV/0!</v>
      </c>
      <c r="K236" s="233"/>
      <c r="L236" s="85"/>
      <c r="M236" s="43" t="e">
        <f t="shared" si="816"/>
        <v>#DIV/0!</v>
      </c>
      <c r="N236" s="233"/>
      <c r="O236" s="43"/>
      <c r="P236" s="43" t="e">
        <f t="shared" si="817"/>
        <v>#DIV/0!</v>
      </c>
      <c r="Q236" s="233"/>
      <c r="R236" s="85"/>
      <c r="S236" s="43" t="e">
        <f t="shared" si="818"/>
        <v>#DIV/0!</v>
      </c>
      <c r="T236" s="233"/>
      <c r="U236" s="85"/>
      <c r="V236" s="43" t="e">
        <f t="shared" si="819"/>
        <v>#DIV/0!</v>
      </c>
      <c r="W236" s="233"/>
      <c r="X236" s="85"/>
      <c r="Y236" s="43" t="e">
        <f t="shared" si="820"/>
        <v>#DIV/0!</v>
      </c>
      <c r="Z236" s="233"/>
      <c r="AA236" s="85"/>
      <c r="AB236" s="43" t="e">
        <f t="shared" si="821"/>
        <v>#DIV/0!</v>
      </c>
      <c r="AC236" s="233"/>
      <c r="AD236" s="85"/>
      <c r="AE236" s="43" t="e">
        <f t="shared" si="822"/>
        <v>#DIV/0!</v>
      </c>
      <c r="AF236" s="233"/>
      <c r="AG236" s="85"/>
      <c r="AH236" s="43" t="e">
        <f t="shared" si="823"/>
        <v>#DIV/0!</v>
      </c>
      <c r="AI236" s="233"/>
      <c r="AJ236" s="85"/>
      <c r="AK236" s="43" t="e">
        <f t="shared" si="824"/>
        <v>#DIV/0!</v>
      </c>
      <c r="AL236" s="233"/>
      <c r="AM236" s="85"/>
      <c r="AN236" s="43" t="e">
        <f t="shared" si="825"/>
        <v>#DIV/0!</v>
      </c>
      <c r="AO236" s="233"/>
      <c r="AP236" s="85"/>
      <c r="AQ236" s="43" t="e">
        <f t="shared" si="826"/>
        <v>#DIV/0!</v>
      </c>
      <c r="AR236" s="20"/>
      <c r="AS236" s="150"/>
      <c r="AT236" s="150"/>
    </row>
    <row r="237" spans="1:46" s="16" customFormat="1" ht="45">
      <c r="A237" s="384"/>
      <c r="B237" s="315"/>
      <c r="C237" s="293"/>
      <c r="D237" s="98" t="s">
        <v>32</v>
      </c>
      <c r="E237" s="173">
        <f t="shared" si="827"/>
        <v>0</v>
      </c>
      <c r="F237" s="85">
        <f t="shared" si="828"/>
        <v>0</v>
      </c>
      <c r="G237" s="43" t="e">
        <f t="shared" si="814"/>
        <v>#DIV/0!</v>
      </c>
      <c r="H237" s="233"/>
      <c r="I237" s="85"/>
      <c r="J237" s="43" t="e">
        <f t="shared" si="815"/>
        <v>#DIV/0!</v>
      </c>
      <c r="K237" s="233"/>
      <c r="L237" s="85"/>
      <c r="M237" s="43" t="e">
        <f t="shared" si="816"/>
        <v>#DIV/0!</v>
      </c>
      <c r="N237" s="233"/>
      <c r="O237" s="43"/>
      <c r="P237" s="43" t="e">
        <f t="shared" si="817"/>
        <v>#DIV/0!</v>
      </c>
      <c r="Q237" s="233"/>
      <c r="R237" s="85"/>
      <c r="S237" s="43" t="e">
        <f t="shared" si="818"/>
        <v>#DIV/0!</v>
      </c>
      <c r="T237" s="233"/>
      <c r="U237" s="85"/>
      <c r="V237" s="43" t="e">
        <f t="shared" si="819"/>
        <v>#DIV/0!</v>
      </c>
      <c r="W237" s="233"/>
      <c r="X237" s="85"/>
      <c r="Y237" s="43" t="e">
        <f t="shared" si="820"/>
        <v>#DIV/0!</v>
      </c>
      <c r="Z237" s="233"/>
      <c r="AA237" s="85"/>
      <c r="AB237" s="43" t="e">
        <f t="shared" si="821"/>
        <v>#DIV/0!</v>
      </c>
      <c r="AC237" s="233"/>
      <c r="AD237" s="85"/>
      <c r="AE237" s="43" t="e">
        <f t="shared" si="822"/>
        <v>#DIV/0!</v>
      </c>
      <c r="AF237" s="233"/>
      <c r="AG237" s="85"/>
      <c r="AH237" s="43" t="e">
        <f t="shared" si="823"/>
        <v>#DIV/0!</v>
      </c>
      <c r="AI237" s="233"/>
      <c r="AJ237" s="85"/>
      <c r="AK237" s="43" t="e">
        <f t="shared" si="824"/>
        <v>#DIV/0!</v>
      </c>
      <c r="AL237" s="233"/>
      <c r="AM237" s="85"/>
      <c r="AN237" s="43" t="e">
        <f t="shared" si="825"/>
        <v>#DIV/0!</v>
      </c>
      <c r="AO237" s="233"/>
      <c r="AP237" s="85"/>
      <c r="AQ237" s="43" t="e">
        <f t="shared" si="826"/>
        <v>#DIV/0!</v>
      </c>
      <c r="AR237" s="20"/>
      <c r="AS237" s="150"/>
      <c r="AT237" s="150"/>
    </row>
    <row r="238" spans="1:46" s="208" customFormat="1" ht="24" customHeight="1">
      <c r="A238" s="384" t="s">
        <v>338</v>
      </c>
      <c r="B238" s="315" t="s">
        <v>81</v>
      </c>
      <c r="C238" s="293" t="s">
        <v>106</v>
      </c>
      <c r="D238" s="209" t="s">
        <v>34</v>
      </c>
      <c r="E238" s="210">
        <f>SUM(E239:E244)</f>
        <v>9912.7000000000007</v>
      </c>
      <c r="F238" s="206">
        <f>SUM(F239:F244)</f>
        <v>3570.0922</v>
      </c>
      <c r="G238" s="206">
        <f>(F238/E238)*100</f>
        <v>36.01533588225206</v>
      </c>
      <c r="H238" s="233">
        <f>SUM(H239:H244)</f>
        <v>0</v>
      </c>
      <c r="I238" s="206">
        <f>SUM(I239:I244)</f>
        <v>0</v>
      </c>
      <c r="J238" s="206" t="e">
        <f>(I238/H238)*100</f>
        <v>#DIV/0!</v>
      </c>
      <c r="K238" s="233">
        <f>SUM(K239:K244)</f>
        <v>37.99</v>
      </c>
      <c r="L238" s="206">
        <f>SUM(L239:L244)</f>
        <v>37.992199999999997</v>
      </c>
      <c r="M238" s="206">
        <f>(L238/K238)*100</f>
        <v>100.00579099763094</v>
      </c>
      <c r="N238" s="233">
        <f>SUM(N239:N244)</f>
        <v>74.02</v>
      </c>
      <c r="O238" s="206">
        <f>SUM(O239:O244)</f>
        <v>74.02</v>
      </c>
      <c r="P238" s="206">
        <f>(O238/N238)*100</f>
        <v>100</v>
      </c>
      <c r="Q238" s="233">
        <f>SUM(Q239:Q244)</f>
        <v>1160.99</v>
      </c>
      <c r="R238" s="206">
        <f>SUM(R239:R244)</f>
        <v>1160.99</v>
      </c>
      <c r="S238" s="206">
        <f>(R238/Q238)*100</f>
        <v>100</v>
      </c>
      <c r="T238" s="233">
        <f>SUM(T239:T244)</f>
        <v>1667.5900000000001</v>
      </c>
      <c r="U238" s="206">
        <f>SUM(U239:U244)</f>
        <v>1667.5900000000001</v>
      </c>
      <c r="V238" s="206">
        <f>(U238/T238)*100</f>
        <v>100</v>
      </c>
      <c r="W238" s="233">
        <f>SUM(W239:W244)</f>
        <v>629.5</v>
      </c>
      <c r="X238" s="206">
        <f>SUM(X239:X244)</f>
        <v>629.5</v>
      </c>
      <c r="Y238" s="206">
        <f>(X238/W238)*100</f>
        <v>100</v>
      </c>
      <c r="Z238" s="233">
        <f>SUM(Z239:Z244)</f>
        <v>1530</v>
      </c>
      <c r="AA238" s="206">
        <f>SUM(AA239:AA244)</f>
        <v>0</v>
      </c>
      <c r="AB238" s="206">
        <f>(AA238/Z238)*100</f>
        <v>0</v>
      </c>
      <c r="AC238" s="233">
        <f>SUM(AC239:AC244)</f>
        <v>1530</v>
      </c>
      <c r="AD238" s="206">
        <f>SUM(AD239:AD244)</f>
        <v>0</v>
      </c>
      <c r="AE238" s="206">
        <f>(AD238/AC238)*100</f>
        <v>0</v>
      </c>
      <c r="AF238" s="233">
        <f>SUM(AF239:AF244)</f>
        <v>1383.6</v>
      </c>
      <c r="AG238" s="206">
        <f>SUM(AG239:AG244)</f>
        <v>0</v>
      </c>
      <c r="AH238" s="206">
        <f>(AG238/AF238)*100</f>
        <v>0</v>
      </c>
      <c r="AI238" s="233">
        <f>SUM(AI239:AI244)</f>
        <v>80</v>
      </c>
      <c r="AJ238" s="206">
        <f>SUM(AJ239:AJ244)</f>
        <v>0</v>
      </c>
      <c r="AK238" s="206">
        <f>(AJ238/AI238)*100</f>
        <v>0</v>
      </c>
      <c r="AL238" s="233">
        <f>SUM(AL239:AL244)</f>
        <v>85</v>
      </c>
      <c r="AM238" s="206">
        <f>SUM(AM239:AM244)</f>
        <v>0</v>
      </c>
      <c r="AN238" s="206">
        <f>(AM238/AL238)*100</f>
        <v>0</v>
      </c>
      <c r="AO238" s="233">
        <f>SUM(AO239:AO244)</f>
        <v>1734.01</v>
      </c>
      <c r="AP238" s="206">
        <f>SUM(AP239:AP244)</f>
        <v>0</v>
      </c>
      <c r="AQ238" s="206">
        <f>(AP238/AO238)*100</f>
        <v>0</v>
      </c>
      <c r="AR238" s="207"/>
    </row>
    <row r="239" spans="1:46" customFormat="1" ht="30">
      <c r="A239" s="384"/>
      <c r="B239" s="315"/>
      <c r="C239" s="293"/>
      <c r="D239" s="98" t="s">
        <v>17</v>
      </c>
      <c r="E239" s="173">
        <f>H239+K239+N239+Q239+T239+W239+Z239+AC239+AF239+AI239+AL239+AO239</f>
        <v>0</v>
      </c>
      <c r="F239" s="85">
        <f>I239+L239+O239+R239+U239+X239+AA239+AD239+AG239+AJ239+AM239+AP239</f>
        <v>0</v>
      </c>
      <c r="G239" s="43" t="e">
        <f t="shared" ref="G239:G244" si="829">(F239/E239)*100</f>
        <v>#DIV/0!</v>
      </c>
      <c r="H239" s="233"/>
      <c r="I239" s="85"/>
      <c r="J239" s="43" t="e">
        <f t="shared" ref="J239:J244" si="830">(I239/H239)*100</f>
        <v>#DIV/0!</v>
      </c>
      <c r="K239" s="233"/>
      <c r="L239" s="85"/>
      <c r="M239" s="43" t="e">
        <f t="shared" ref="M239:M244" si="831">(L239/K239)*100</f>
        <v>#DIV/0!</v>
      </c>
      <c r="N239" s="233"/>
      <c r="O239" s="43"/>
      <c r="P239" s="43" t="e">
        <f t="shared" ref="P239:P244" si="832">(O239/N239)*100</f>
        <v>#DIV/0!</v>
      </c>
      <c r="Q239" s="233"/>
      <c r="R239" s="85"/>
      <c r="S239" s="43" t="e">
        <f t="shared" ref="S239:S244" si="833">(R239/Q239)*100</f>
        <v>#DIV/0!</v>
      </c>
      <c r="T239" s="233"/>
      <c r="U239" s="85"/>
      <c r="V239" s="43" t="e">
        <f t="shared" ref="V239:V244" si="834">(U239/T239)*100</f>
        <v>#DIV/0!</v>
      </c>
      <c r="W239" s="233"/>
      <c r="X239" s="85"/>
      <c r="Y239" s="43" t="e">
        <f t="shared" ref="Y239:Y244" si="835">(X239/W239)*100</f>
        <v>#DIV/0!</v>
      </c>
      <c r="Z239" s="233"/>
      <c r="AA239" s="85"/>
      <c r="AB239" s="43" t="e">
        <f t="shared" ref="AB239:AB244" si="836">(AA239/Z239)*100</f>
        <v>#DIV/0!</v>
      </c>
      <c r="AC239" s="233"/>
      <c r="AD239" s="85"/>
      <c r="AE239" s="43" t="e">
        <f t="shared" ref="AE239:AE244" si="837">(AD239/AC239)*100</f>
        <v>#DIV/0!</v>
      </c>
      <c r="AF239" s="233"/>
      <c r="AG239" s="85"/>
      <c r="AH239" s="43" t="e">
        <f t="shared" ref="AH239:AH244" si="838">(AG239/AF239)*100</f>
        <v>#DIV/0!</v>
      </c>
      <c r="AI239" s="233"/>
      <c r="AJ239" s="85"/>
      <c r="AK239" s="43" t="e">
        <f t="shared" ref="AK239:AK244" si="839">(AJ239/AI239)*100</f>
        <v>#DIV/0!</v>
      </c>
      <c r="AL239" s="233"/>
      <c r="AM239" s="85"/>
      <c r="AN239" s="43" t="e">
        <f t="shared" ref="AN239:AN244" si="840">(AM239/AL239)*100</f>
        <v>#DIV/0!</v>
      </c>
      <c r="AO239" s="233"/>
      <c r="AP239" s="85"/>
      <c r="AQ239" s="43" t="e">
        <f t="shared" ref="AQ239:AQ244" si="841">(AP239/AO239)*100</f>
        <v>#DIV/0!</v>
      </c>
      <c r="AR239" s="18"/>
      <c r="AS239" s="37"/>
      <c r="AT239" s="37"/>
    </row>
    <row r="240" spans="1:46" customFormat="1" ht="45">
      <c r="A240" s="384"/>
      <c r="B240" s="315"/>
      <c r="C240" s="293"/>
      <c r="D240" s="98" t="s">
        <v>18</v>
      </c>
      <c r="E240" s="173">
        <f t="shared" ref="E240:E244" si="842">H240+K240+N240+Q240+T240+W240+Z240+AC240+AF240+AI240+AL240+AO240</f>
        <v>8853.6</v>
      </c>
      <c r="F240" s="85">
        <f t="shared" ref="F240:F244" si="843">I240+L240+O240+R240+U240+X240+AA240+AD240+AG240+AJ240+AM240+AP240</f>
        <v>3225.44</v>
      </c>
      <c r="G240" s="43">
        <f t="shared" si="829"/>
        <v>36.430830396674793</v>
      </c>
      <c r="H240" s="233">
        <v>0</v>
      </c>
      <c r="I240" s="85"/>
      <c r="J240" s="43" t="e">
        <f t="shared" si="830"/>
        <v>#DIV/0!</v>
      </c>
      <c r="K240" s="233">
        <v>0</v>
      </c>
      <c r="L240" s="85"/>
      <c r="M240" s="43" t="e">
        <f t="shared" si="831"/>
        <v>#DIV/0!</v>
      </c>
      <c r="N240" s="233">
        <v>0</v>
      </c>
      <c r="O240" s="43"/>
      <c r="P240" s="43" t="e">
        <f t="shared" si="832"/>
        <v>#DIV/0!</v>
      </c>
      <c r="Q240" s="233">
        <v>1160.99</v>
      </c>
      <c r="R240" s="85">
        <v>1160.99</v>
      </c>
      <c r="S240" s="43">
        <f t="shared" si="833"/>
        <v>100</v>
      </c>
      <c r="T240" s="233">
        <v>1559.45</v>
      </c>
      <c r="U240" s="43">
        <v>1559.45</v>
      </c>
      <c r="V240" s="43">
        <f t="shared" si="834"/>
        <v>100</v>
      </c>
      <c r="W240" s="233">
        <v>505</v>
      </c>
      <c r="X240" s="85">
        <v>505</v>
      </c>
      <c r="Y240" s="43">
        <f t="shared" si="835"/>
        <v>100</v>
      </c>
      <c r="Z240" s="233">
        <v>1450</v>
      </c>
      <c r="AA240" s="85"/>
      <c r="AB240" s="43">
        <f t="shared" si="836"/>
        <v>0</v>
      </c>
      <c r="AC240" s="233">
        <v>1450</v>
      </c>
      <c r="AD240" s="85"/>
      <c r="AE240" s="43">
        <f t="shared" si="837"/>
        <v>0</v>
      </c>
      <c r="AF240" s="233">
        <f>1450-146.4</f>
        <v>1303.5999999999999</v>
      </c>
      <c r="AG240" s="85"/>
      <c r="AH240" s="43">
        <f t="shared" si="838"/>
        <v>0</v>
      </c>
      <c r="AI240" s="233">
        <v>0</v>
      </c>
      <c r="AJ240" s="85"/>
      <c r="AK240" s="43" t="e">
        <f t="shared" si="839"/>
        <v>#DIV/0!</v>
      </c>
      <c r="AL240" s="233">
        <v>0</v>
      </c>
      <c r="AM240" s="85"/>
      <c r="AN240" s="43" t="e">
        <f t="shared" si="840"/>
        <v>#DIV/0!</v>
      </c>
      <c r="AO240" s="233">
        <f>389.01-9.45+1045</f>
        <v>1424.56</v>
      </c>
      <c r="AP240" s="85"/>
      <c r="AQ240" s="43">
        <f t="shared" si="841"/>
        <v>0</v>
      </c>
      <c r="AR240" s="18"/>
      <c r="AS240" s="37"/>
      <c r="AT240" s="37"/>
    </row>
    <row r="241" spans="1:46" customFormat="1" ht="26.25" customHeight="1">
      <c r="A241" s="384"/>
      <c r="B241" s="315"/>
      <c r="C241" s="293"/>
      <c r="D241" s="98" t="s">
        <v>26</v>
      </c>
      <c r="E241" s="173">
        <f t="shared" si="842"/>
        <v>1034.0999999999999</v>
      </c>
      <c r="F241" s="43">
        <f t="shared" si="843"/>
        <v>329.65219999999999</v>
      </c>
      <c r="G241" s="43">
        <f t="shared" si="829"/>
        <v>31.878174257808723</v>
      </c>
      <c r="H241" s="233">
        <v>0</v>
      </c>
      <c r="I241" s="85"/>
      <c r="J241" s="43" t="e">
        <f t="shared" si="830"/>
        <v>#DIV/0!</v>
      </c>
      <c r="K241" s="233">
        <v>37.99</v>
      </c>
      <c r="L241" s="43">
        <v>37.992199999999997</v>
      </c>
      <c r="M241" s="45">
        <f t="shared" si="831"/>
        <v>100.00579099763094</v>
      </c>
      <c r="N241" s="234">
        <v>74.02</v>
      </c>
      <c r="O241" s="43">
        <v>74.02</v>
      </c>
      <c r="P241" s="45">
        <f t="shared" si="832"/>
        <v>100</v>
      </c>
      <c r="Q241" s="234">
        <v>0</v>
      </c>
      <c r="R241" s="44"/>
      <c r="S241" s="45" t="e">
        <f t="shared" si="833"/>
        <v>#DIV/0!</v>
      </c>
      <c r="T241" s="234">
        <v>108.14</v>
      </c>
      <c r="U241" s="45">
        <v>108.14</v>
      </c>
      <c r="V241" s="45">
        <f t="shared" si="834"/>
        <v>100</v>
      </c>
      <c r="W241" s="234">
        <v>109.5</v>
      </c>
      <c r="X241" s="44">
        <v>109.5</v>
      </c>
      <c r="Y241" s="45">
        <f t="shared" si="835"/>
        <v>100</v>
      </c>
      <c r="Z241" s="234">
        <v>80</v>
      </c>
      <c r="AA241" s="44"/>
      <c r="AB241" s="45">
        <f t="shared" si="836"/>
        <v>0</v>
      </c>
      <c r="AC241" s="234">
        <v>80</v>
      </c>
      <c r="AD241" s="44"/>
      <c r="AE241" s="45">
        <f t="shared" si="837"/>
        <v>0</v>
      </c>
      <c r="AF241" s="234">
        <v>80</v>
      </c>
      <c r="AG241" s="44"/>
      <c r="AH241" s="45">
        <f t="shared" si="838"/>
        <v>0</v>
      </c>
      <c r="AI241" s="233">
        <v>80</v>
      </c>
      <c r="AJ241" s="85"/>
      <c r="AK241" s="43">
        <f t="shared" si="839"/>
        <v>0</v>
      </c>
      <c r="AL241" s="233">
        <v>80</v>
      </c>
      <c r="AM241" s="85"/>
      <c r="AN241" s="45">
        <f t="shared" si="840"/>
        <v>0</v>
      </c>
      <c r="AO241" s="234">
        <f>276.11+5.98+51.86-29.5</f>
        <v>304.45000000000005</v>
      </c>
      <c r="AP241" s="44"/>
      <c r="AQ241" s="45">
        <f t="shared" si="841"/>
        <v>0</v>
      </c>
      <c r="AR241" s="18"/>
      <c r="AS241" s="37"/>
      <c r="AT241" s="37"/>
    </row>
    <row r="242" spans="1:46" customFormat="1" ht="86.25" customHeight="1">
      <c r="A242" s="384"/>
      <c r="B242" s="315"/>
      <c r="C242" s="293"/>
      <c r="D242" s="96" t="s">
        <v>154</v>
      </c>
      <c r="E242" s="173">
        <f t="shared" si="842"/>
        <v>0</v>
      </c>
      <c r="F242" s="85">
        <f t="shared" si="843"/>
        <v>0</v>
      </c>
      <c r="G242" s="43" t="e">
        <f t="shared" si="829"/>
        <v>#DIV/0!</v>
      </c>
      <c r="H242" s="233"/>
      <c r="I242" s="85"/>
      <c r="J242" s="45" t="e">
        <f t="shared" si="830"/>
        <v>#DIV/0!</v>
      </c>
      <c r="K242" s="233"/>
      <c r="L242" s="85"/>
      <c r="M242" s="45" t="e">
        <f t="shared" si="831"/>
        <v>#DIV/0!</v>
      </c>
      <c r="N242" s="234"/>
      <c r="O242" s="43"/>
      <c r="P242" s="45" t="e">
        <f t="shared" si="832"/>
        <v>#DIV/0!</v>
      </c>
      <c r="Q242" s="234"/>
      <c r="R242" s="44"/>
      <c r="S242" s="45" t="e">
        <f t="shared" si="833"/>
        <v>#DIV/0!</v>
      </c>
      <c r="T242" s="234"/>
      <c r="U242" s="44"/>
      <c r="V242" s="45" t="e">
        <f t="shared" si="834"/>
        <v>#DIV/0!</v>
      </c>
      <c r="W242" s="234"/>
      <c r="X242" s="44"/>
      <c r="Y242" s="45" t="e">
        <f t="shared" si="835"/>
        <v>#DIV/0!</v>
      </c>
      <c r="Z242" s="234"/>
      <c r="AA242" s="44"/>
      <c r="AB242" s="45" t="e">
        <f t="shared" si="836"/>
        <v>#DIV/0!</v>
      </c>
      <c r="AC242" s="234"/>
      <c r="AD242" s="44"/>
      <c r="AE242" s="45" t="e">
        <f t="shared" si="837"/>
        <v>#DIV/0!</v>
      </c>
      <c r="AF242" s="234"/>
      <c r="AG242" s="44"/>
      <c r="AH242" s="45" t="e">
        <f t="shared" si="838"/>
        <v>#DIV/0!</v>
      </c>
      <c r="AI242" s="233"/>
      <c r="AJ242" s="85"/>
      <c r="AK242" s="43" t="e">
        <f t="shared" si="839"/>
        <v>#DIV/0!</v>
      </c>
      <c r="AL242" s="234"/>
      <c r="AM242" s="44"/>
      <c r="AN242" s="45" t="e">
        <f t="shared" si="840"/>
        <v>#DIV/0!</v>
      </c>
      <c r="AO242" s="246"/>
      <c r="AP242" s="44"/>
      <c r="AQ242" s="45" t="e">
        <f t="shared" si="841"/>
        <v>#DIV/0!</v>
      </c>
      <c r="AR242" s="18"/>
      <c r="AS242" s="37"/>
      <c r="AT242" s="37"/>
    </row>
    <row r="243" spans="1:46" customFormat="1" ht="30.75" customHeight="1">
      <c r="A243" s="384"/>
      <c r="B243" s="315"/>
      <c r="C243" s="293"/>
      <c r="D243" s="98" t="s">
        <v>37</v>
      </c>
      <c r="E243" s="173">
        <f t="shared" si="842"/>
        <v>0</v>
      </c>
      <c r="F243" s="85">
        <f t="shared" si="843"/>
        <v>0</v>
      </c>
      <c r="G243" s="43" t="e">
        <f t="shared" si="829"/>
        <v>#DIV/0!</v>
      </c>
      <c r="H243" s="233"/>
      <c r="I243" s="85"/>
      <c r="J243" s="45" t="e">
        <f t="shared" si="830"/>
        <v>#DIV/0!</v>
      </c>
      <c r="K243" s="234"/>
      <c r="L243" s="85"/>
      <c r="M243" s="45" t="e">
        <f t="shared" si="831"/>
        <v>#DIV/0!</v>
      </c>
      <c r="N243" s="234"/>
      <c r="O243" s="43"/>
      <c r="P243" s="45" t="e">
        <f t="shared" si="832"/>
        <v>#DIV/0!</v>
      </c>
      <c r="Q243" s="234"/>
      <c r="R243" s="44"/>
      <c r="S243" s="45" t="e">
        <f t="shared" si="833"/>
        <v>#DIV/0!</v>
      </c>
      <c r="T243" s="234"/>
      <c r="U243" s="44"/>
      <c r="V243" s="45" t="e">
        <f t="shared" si="834"/>
        <v>#DIV/0!</v>
      </c>
      <c r="W243" s="234"/>
      <c r="X243" s="44"/>
      <c r="Y243" s="45" t="e">
        <f t="shared" si="835"/>
        <v>#DIV/0!</v>
      </c>
      <c r="Z243" s="234"/>
      <c r="AA243" s="44"/>
      <c r="AB243" s="45" t="e">
        <f t="shared" si="836"/>
        <v>#DIV/0!</v>
      </c>
      <c r="AC243" s="234"/>
      <c r="AD243" s="44"/>
      <c r="AE243" s="45" t="e">
        <f t="shared" si="837"/>
        <v>#DIV/0!</v>
      </c>
      <c r="AF243" s="234"/>
      <c r="AG243" s="44"/>
      <c r="AH243" s="45" t="e">
        <f t="shared" si="838"/>
        <v>#DIV/0!</v>
      </c>
      <c r="AI243" s="234"/>
      <c r="AJ243" s="44"/>
      <c r="AK243" s="45" t="e">
        <f t="shared" si="839"/>
        <v>#DIV/0!</v>
      </c>
      <c r="AL243" s="234"/>
      <c r="AM243" s="44"/>
      <c r="AN243" s="45" t="e">
        <f t="shared" si="840"/>
        <v>#DIV/0!</v>
      </c>
      <c r="AO243" s="234"/>
      <c r="AP243" s="44"/>
      <c r="AQ243" s="45" t="e">
        <f t="shared" si="841"/>
        <v>#DIV/0!</v>
      </c>
      <c r="AR243" s="18"/>
      <c r="AS243" s="37"/>
      <c r="AT243" s="37"/>
    </row>
    <row r="244" spans="1:46" customFormat="1" ht="45">
      <c r="A244" s="384"/>
      <c r="B244" s="315"/>
      <c r="C244" s="293"/>
      <c r="D244" s="98" t="s">
        <v>32</v>
      </c>
      <c r="E244" s="173">
        <f t="shared" si="842"/>
        <v>25</v>
      </c>
      <c r="F244" s="85">
        <f t="shared" si="843"/>
        <v>15</v>
      </c>
      <c r="G244" s="43">
        <f t="shared" si="829"/>
        <v>60</v>
      </c>
      <c r="H244" s="233">
        <v>0</v>
      </c>
      <c r="I244" s="85"/>
      <c r="J244" s="45" t="e">
        <f t="shared" si="830"/>
        <v>#DIV/0!</v>
      </c>
      <c r="K244" s="234">
        <v>0</v>
      </c>
      <c r="L244" s="85">
        <v>0</v>
      </c>
      <c r="M244" s="45" t="e">
        <f t="shared" si="831"/>
        <v>#DIV/0!</v>
      </c>
      <c r="N244" s="234">
        <v>0</v>
      </c>
      <c r="O244" s="43"/>
      <c r="P244" s="45" t="e">
        <f t="shared" si="832"/>
        <v>#DIV/0!</v>
      </c>
      <c r="Q244" s="234">
        <v>0</v>
      </c>
      <c r="R244" s="44"/>
      <c r="S244" s="45" t="e">
        <f t="shared" si="833"/>
        <v>#DIV/0!</v>
      </c>
      <c r="T244" s="234">
        <v>0</v>
      </c>
      <c r="U244" s="44"/>
      <c r="V244" s="45" t="e">
        <f t="shared" si="834"/>
        <v>#DIV/0!</v>
      </c>
      <c r="W244" s="234">
        <v>15</v>
      </c>
      <c r="X244" s="44">
        <v>15</v>
      </c>
      <c r="Y244" s="45">
        <f t="shared" si="835"/>
        <v>100</v>
      </c>
      <c r="Z244" s="234"/>
      <c r="AA244" s="44"/>
      <c r="AB244" s="45" t="e">
        <f t="shared" si="836"/>
        <v>#DIV/0!</v>
      </c>
      <c r="AC244" s="234"/>
      <c r="AD244" s="44"/>
      <c r="AE244" s="45" t="e">
        <f t="shared" si="837"/>
        <v>#DIV/0!</v>
      </c>
      <c r="AF244" s="234"/>
      <c r="AG244" s="44"/>
      <c r="AH244" s="45" t="e">
        <f t="shared" si="838"/>
        <v>#DIV/0!</v>
      </c>
      <c r="AI244" s="234"/>
      <c r="AJ244" s="44"/>
      <c r="AK244" s="45" t="e">
        <f t="shared" si="839"/>
        <v>#DIV/0!</v>
      </c>
      <c r="AL244" s="234">
        <v>5</v>
      </c>
      <c r="AM244" s="44"/>
      <c r="AN244" s="45">
        <f t="shared" si="840"/>
        <v>0</v>
      </c>
      <c r="AO244" s="234">
        <v>5</v>
      </c>
      <c r="AP244" s="44"/>
      <c r="AQ244" s="45">
        <f t="shared" si="841"/>
        <v>0</v>
      </c>
      <c r="AR244" s="18"/>
      <c r="AS244" s="37"/>
      <c r="AT244" s="37"/>
    </row>
    <row r="245" spans="1:46" s="208" customFormat="1" ht="28.5" customHeight="1">
      <c r="A245" s="384" t="s">
        <v>339</v>
      </c>
      <c r="B245" s="315" t="s">
        <v>78</v>
      </c>
      <c r="C245" s="314" t="s">
        <v>106</v>
      </c>
      <c r="D245" s="226" t="s">
        <v>34</v>
      </c>
      <c r="E245" s="204">
        <f>SUM(E246:E251)</f>
        <v>22820</v>
      </c>
      <c r="F245" s="205">
        <f>SUM(F246:F251)</f>
        <v>9583.37284</v>
      </c>
      <c r="G245" s="205">
        <f>(F245/E245)*100</f>
        <v>41.995498860648553</v>
      </c>
      <c r="H245" s="234">
        <f>SUM(H246:H251)</f>
        <v>937.99</v>
      </c>
      <c r="I245" s="205">
        <f>SUM(I246:I251)</f>
        <v>937.99</v>
      </c>
      <c r="J245" s="205">
        <f>(I245/H245)*100</f>
        <v>100</v>
      </c>
      <c r="K245" s="234">
        <f>SUM(K246:K251)</f>
        <v>1633.19</v>
      </c>
      <c r="L245" s="206">
        <f>SUM(L246:L251)</f>
        <v>1633.2028399999999</v>
      </c>
      <c r="M245" s="205">
        <f>(L245/K245)*100</f>
        <v>100.00078619144128</v>
      </c>
      <c r="N245" s="234">
        <f>SUM(N246:N251)</f>
        <v>1953.3400000000001</v>
      </c>
      <c r="O245" s="206">
        <f>SUM(O246:O251)</f>
        <v>1953.3400000000001</v>
      </c>
      <c r="P245" s="205">
        <f>(O245/N245)*100</f>
        <v>100</v>
      </c>
      <c r="Q245" s="234">
        <f>SUM(Q246:Q251)</f>
        <v>1792.6999999999998</v>
      </c>
      <c r="R245" s="205">
        <f>SUM(R246:R251)</f>
        <v>1792.6999999999998</v>
      </c>
      <c r="S245" s="205">
        <f>(R245/Q245)*100</f>
        <v>100</v>
      </c>
      <c r="T245" s="234">
        <f>SUM(T246:T251)</f>
        <v>1693.99</v>
      </c>
      <c r="U245" s="205">
        <f>SUM(U246:U251)</f>
        <v>1693.99</v>
      </c>
      <c r="V245" s="205">
        <f>(U245/T245)*100</f>
        <v>100</v>
      </c>
      <c r="W245" s="234">
        <f>SUM(W246:W251)</f>
        <v>1572.15</v>
      </c>
      <c r="X245" s="205">
        <f>SUM(X246:X251)</f>
        <v>1572.15</v>
      </c>
      <c r="Y245" s="205">
        <f>(X245/W245)*100</f>
        <v>100</v>
      </c>
      <c r="Z245" s="234">
        <f>SUM(Z246:Z251)</f>
        <v>1601.3</v>
      </c>
      <c r="AA245" s="205">
        <f>SUM(AA246:AA251)</f>
        <v>0</v>
      </c>
      <c r="AB245" s="205">
        <f>(AA245/Z245)*100</f>
        <v>0</v>
      </c>
      <c r="AC245" s="234">
        <f>SUM(AC246:AC251)</f>
        <v>1600</v>
      </c>
      <c r="AD245" s="205">
        <f>SUM(AD246:AD251)</f>
        <v>0</v>
      </c>
      <c r="AE245" s="205">
        <f>(AD245/AC245)*100</f>
        <v>0</v>
      </c>
      <c r="AF245" s="234">
        <f>SUM(AF246:AF251)</f>
        <v>1600</v>
      </c>
      <c r="AG245" s="205">
        <f>SUM(AG246:AG251)</f>
        <v>0</v>
      </c>
      <c r="AH245" s="205">
        <f>(AG245/AF245)*100</f>
        <v>0</v>
      </c>
      <c r="AI245" s="234">
        <f>SUM(AI246:AI251)</f>
        <v>1600</v>
      </c>
      <c r="AJ245" s="205">
        <f>SUM(AJ246:AJ251)</f>
        <v>0</v>
      </c>
      <c r="AK245" s="205">
        <f>(AJ245/AI245)*100</f>
        <v>0</v>
      </c>
      <c r="AL245" s="234">
        <f>SUM(AL246:AL251)</f>
        <v>1600</v>
      </c>
      <c r="AM245" s="205">
        <f>SUM(AM246:AM251)</f>
        <v>0</v>
      </c>
      <c r="AN245" s="205">
        <f>(AM245/AL245)*100</f>
        <v>0</v>
      </c>
      <c r="AO245" s="234">
        <f>SUM(AO246:AO251)</f>
        <v>5235.3400000000011</v>
      </c>
      <c r="AP245" s="205">
        <f>SUM(AP246:AP251)</f>
        <v>0</v>
      </c>
      <c r="AQ245" s="205">
        <f>(AP245/AO245)*100</f>
        <v>0</v>
      </c>
      <c r="AR245" s="207"/>
    </row>
    <row r="246" spans="1:46" customFormat="1" ht="30">
      <c r="A246" s="384"/>
      <c r="B246" s="315"/>
      <c r="C246" s="314"/>
      <c r="D246" s="19" t="s">
        <v>17</v>
      </c>
      <c r="E246" s="174">
        <f>H246+K246+N246+Q246+T246+W246+Z246+AC246+AF246+AI246+AL246+AO246</f>
        <v>0</v>
      </c>
      <c r="F246" s="44">
        <f>I246+L246+O246+R246+U246+X246+AA246+AD246+AG246+AJ246+AM246+AP246</f>
        <v>0</v>
      </c>
      <c r="G246" s="45" t="e">
        <f t="shared" ref="G246:G251" si="844">(F246/E246)*100</f>
        <v>#DIV/0!</v>
      </c>
      <c r="H246" s="234"/>
      <c r="I246" s="44"/>
      <c r="J246" s="45" t="e">
        <f t="shared" ref="J246:J251" si="845">(I246/H246)*100</f>
        <v>#DIV/0!</v>
      </c>
      <c r="K246" s="234"/>
      <c r="L246" s="85"/>
      <c r="M246" s="45" t="e">
        <f t="shared" ref="M246:M251" si="846">(L246/K246)*100</f>
        <v>#DIV/0!</v>
      </c>
      <c r="N246" s="234"/>
      <c r="O246" s="43"/>
      <c r="P246" s="45" t="e">
        <f t="shared" ref="P246:P251" si="847">(O246/N246)*100</f>
        <v>#DIV/0!</v>
      </c>
      <c r="Q246" s="234"/>
      <c r="R246" s="44"/>
      <c r="S246" s="45" t="e">
        <f t="shared" ref="S246:S251" si="848">(R246/Q246)*100</f>
        <v>#DIV/0!</v>
      </c>
      <c r="T246" s="234"/>
      <c r="U246" s="44"/>
      <c r="V246" s="45" t="e">
        <f t="shared" ref="V246:V251" si="849">(U246/T246)*100</f>
        <v>#DIV/0!</v>
      </c>
      <c r="W246" s="234"/>
      <c r="X246" s="44"/>
      <c r="Y246" s="45" t="e">
        <f t="shared" ref="Y246:Y251" si="850">(X246/W246)*100</f>
        <v>#DIV/0!</v>
      </c>
      <c r="Z246" s="234"/>
      <c r="AA246" s="44"/>
      <c r="AB246" s="45" t="e">
        <f t="shared" ref="AB246:AB251" si="851">(AA246/Z246)*100</f>
        <v>#DIV/0!</v>
      </c>
      <c r="AC246" s="234"/>
      <c r="AD246" s="44"/>
      <c r="AE246" s="45" t="e">
        <f t="shared" ref="AE246:AE251" si="852">(AD246/AC246)*100</f>
        <v>#DIV/0!</v>
      </c>
      <c r="AF246" s="234"/>
      <c r="AG246" s="44"/>
      <c r="AH246" s="45" t="e">
        <f t="shared" ref="AH246:AH251" si="853">(AG246/AF246)*100</f>
        <v>#DIV/0!</v>
      </c>
      <c r="AI246" s="234"/>
      <c r="AJ246" s="44"/>
      <c r="AK246" s="45" t="e">
        <f t="shared" ref="AK246:AK251" si="854">(AJ246/AI246)*100</f>
        <v>#DIV/0!</v>
      </c>
      <c r="AL246" s="234"/>
      <c r="AM246" s="44"/>
      <c r="AN246" s="45" t="e">
        <f t="shared" ref="AN246:AN251" si="855">(AM246/AL246)*100</f>
        <v>#DIV/0!</v>
      </c>
      <c r="AO246" s="234"/>
      <c r="AP246" s="44"/>
      <c r="AQ246" s="45" t="e">
        <f t="shared" ref="AQ246:AQ251" si="856">(AP246/AO246)*100</f>
        <v>#DIV/0!</v>
      </c>
      <c r="AR246" s="18"/>
      <c r="AS246" s="37"/>
      <c r="AT246" s="37"/>
    </row>
    <row r="247" spans="1:46" customFormat="1" ht="45">
      <c r="A247" s="384"/>
      <c r="B247" s="315"/>
      <c r="C247" s="314"/>
      <c r="D247" s="19" t="s">
        <v>18</v>
      </c>
      <c r="E247" s="174">
        <f t="shared" ref="E247:E251" si="857">H247+K247+N247+Q247+T247+W247+Z247+AC247+AF247+AI247+AL247+AO247</f>
        <v>0</v>
      </c>
      <c r="F247" s="44">
        <f t="shared" ref="F247:F251" si="858">I247+L247+O247+R247+U247+X247+AA247+AD247+AG247+AJ247+AM247+AP247</f>
        <v>0</v>
      </c>
      <c r="G247" s="45" t="e">
        <f t="shared" si="844"/>
        <v>#DIV/0!</v>
      </c>
      <c r="H247" s="234"/>
      <c r="I247" s="44"/>
      <c r="J247" s="45" t="e">
        <f t="shared" si="845"/>
        <v>#DIV/0!</v>
      </c>
      <c r="K247" s="234"/>
      <c r="L247" s="85"/>
      <c r="M247" s="45" t="e">
        <f t="shared" si="846"/>
        <v>#DIV/0!</v>
      </c>
      <c r="N247" s="234"/>
      <c r="O247" s="43"/>
      <c r="P247" s="45" t="e">
        <f t="shared" si="847"/>
        <v>#DIV/0!</v>
      </c>
      <c r="Q247" s="234"/>
      <c r="R247" s="44"/>
      <c r="S247" s="45" t="e">
        <f t="shared" si="848"/>
        <v>#DIV/0!</v>
      </c>
      <c r="T247" s="234"/>
      <c r="U247" s="44"/>
      <c r="V247" s="45" t="e">
        <f t="shared" si="849"/>
        <v>#DIV/0!</v>
      </c>
      <c r="W247" s="234"/>
      <c r="X247" s="44"/>
      <c r="Y247" s="45" t="e">
        <f t="shared" si="850"/>
        <v>#DIV/0!</v>
      </c>
      <c r="Z247" s="234"/>
      <c r="AA247" s="44"/>
      <c r="AB247" s="45" t="e">
        <f t="shared" si="851"/>
        <v>#DIV/0!</v>
      </c>
      <c r="AC247" s="234"/>
      <c r="AD247" s="44"/>
      <c r="AE247" s="45" t="e">
        <f t="shared" si="852"/>
        <v>#DIV/0!</v>
      </c>
      <c r="AF247" s="234"/>
      <c r="AG247" s="44"/>
      <c r="AH247" s="45" t="e">
        <f t="shared" si="853"/>
        <v>#DIV/0!</v>
      </c>
      <c r="AI247" s="234"/>
      <c r="AJ247" s="44"/>
      <c r="AK247" s="45" t="e">
        <f t="shared" si="854"/>
        <v>#DIV/0!</v>
      </c>
      <c r="AL247" s="234"/>
      <c r="AM247" s="44"/>
      <c r="AN247" s="45" t="e">
        <f t="shared" si="855"/>
        <v>#DIV/0!</v>
      </c>
      <c r="AO247" s="234"/>
      <c r="AP247" s="44"/>
      <c r="AQ247" s="45" t="e">
        <f t="shared" si="856"/>
        <v>#DIV/0!</v>
      </c>
      <c r="AR247" s="18"/>
      <c r="AS247" s="37"/>
      <c r="AT247" s="37"/>
    </row>
    <row r="248" spans="1:46" customFormat="1" ht="24" customHeight="1">
      <c r="A248" s="384"/>
      <c r="B248" s="315"/>
      <c r="C248" s="314"/>
      <c r="D248" s="19" t="s">
        <v>26</v>
      </c>
      <c r="E248" s="174">
        <f t="shared" si="857"/>
        <v>20</v>
      </c>
      <c r="F248" s="45">
        <f t="shared" si="858"/>
        <v>18.702850000000002</v>
      </c>
      <c r="G248" s="45">
        <f t="shared" si="844"/>
        <v>93.514250000000004</v>
      </c>
      <c r="H248" s="234">
        <v>0</v>
      </c>
      <c r="I248" s="44"/>
      <c r="J248" s="45" t="e">
        <f t="shared" si="845"/>
        <v>#DIV/0!</v>
      </c>
      <c r="K248" s="234">
        <v>8.4</v>
      </c>
      <c r="L248" s="43">
        <v>8.4028500000000008</v>
      </c>
      <c r="M248" s="45">
        <f t="shared" si="846"/>
        <v>100.03392857142859</v>
      </c>
      <c r="N248" s="234">
        <v>5.46</v>
      </c>
      <c r="O248" s="43">
        <v>5.46</v>
      </c>
      <c r="P248" s="45">
        <f t="shared" si="847"/>
        <v>100</v>
      </c>
      <c r="Q248" s="234">
        <v>4.84</v>
      </c>
      <c r="R248" s="44">
        <v>4.84</v>
      </c>
      <c r="S248" s="45">
        <f t="shared" si="848"/>
        <v>100</v>
      </c>
      <c r="T248" s="234">
        <v>0</v>
      </c>
      <c r="U248" s="44"/>
      <c r="V248" s="45" t="e">
        <f t="shared" si="849"/>
        <v>#DIV/0!</v>
      </c>
      <c r="W248" s="234">
        <v>0</v>
      </c>
      <c r="X248" s="44"/>
      <c r="Y248" s="45" t="e">
        <f t="shared" si="850"/>
        <v>#DIV/0!</v>
      </c>
      <c r="Z248" s="234">
        <v>1.3</v>
      </c>
      <c r="AA248" s="44"/>
      <c r="AB248" s="45">
        <f t="shared" si="851"/>
        <v>0</v>
      </c>
      <c r="AC248" s="234">
        <v>0</v>
      </c>
      <c r="AD248" s="44"/>
      <c r="AE248" s="45" t="e">
        <f t="shared" si="852"/>
        <v>#DIV/0!</v>
      </c>
      <c r="AF248" s="234">
        <v>0</v>
      </c>
      <c r="AG248" s="44"/>
      <c r="AH248" s="45" t="e">
        <f t="shared" si="853"/>
        <v>#DIV/0!</v>
      </c>
      <c r="AI248" s="234">
        <v>0</v>
      </c>
      <c r="AJ248" s="44"/>
      <c r="AK248" s="45" t="e">
        <f t="shared" si="854"/>
        <v>#DIV/0!</v>
      </c>
      <c r="AL248" s="234">
        <v>0</v>
      </c>
      <c r="AM248" s="44"/>
      <c r="AN248" s="45" t="e">
        <f t="shared" si="855"/>
        <v>#DIV/0!</v>
      </c>
      <c r="AO248" s="234"/>
      <c r="AP248" s="44"/>
      <c r="AQ248" s="45" t="e">
        <f t="shared" si="856"/>
        <v>#DIV/0!</v>
      </c>
      <c r="AR248" s="18"/>
      <c r="AS248" s="37"/>
      <c r="AT248" s="37"/>
    </row>
    <row r="249" spans="1:46" customFormat="1" ht="78" customHeight="1">
      <c r="A249" s="384"/>
      <c r="B249" s="315"/>
      <c r="C249" s="314"/>
      <c r="D249" s="38" t="s">
        <v>154</v>
      </c>
      <c r="E249" s="174">
        <f t="shared" si="857"/>
        <v>0</v>
      </c>
      <c r="F249" s="44">
        <f t="shared" si="858"/>
        <v>0</v>
      </c>
      <c r="G249" s="45" t="e">
        <f t="shared" si="844"/>
        <v>#DIV/0!</v>
      </c>
      <c r="H249" s="234"/>
      <c r="I249" s="44"/>
      <c r="J249" s="45" t="e">
        <f t="shared" si="845"/>
        <v>#DIV/0!</v>
      </c>
      <c r="K249" s="234"/>
      <c r="L249" s="85"/>
      <c r="M249" s="45" t="e">
        <f t="shared" si="846"/>
        <v>#DIV/0!</v>
      </c>
      <c r="N249" s="234"/>
      <c r="O249" s="43"/>
      <c r="P249" s="45" t="e">
        <f t="shared" si="847"/>
        <v>#DIV/0!</v>
      </c>
      <c r="Q249" s="234"/>
      <c r="R249" s="44"/>
      <c r="S249" s="45" t="e">
        <f t="shared" si="848"/>
        <v>#DIV/0!</v>
      </c>
      <c r="T249" s="234"/>
      <c r="U249" s="44"/>
      <c r="V249" s="45" t="e">
        <f t="shared" si="849"/>
        <v>#DIV/0!</v>
      </c>
      <c r="W249" s="234"/>
      <c r="X249" s="44"/>
      <c r="Y249" s="45" t="e">
        <f t="shared" si="850"/>
        <v>#DIV/0!</v>
      </c>
      <c r="Z249" s="234"/>
      <c r="AA249" s="44"/>
      <c r="AB249" s="45" t="e">
        <f t="shared" si="851"/>
        <v>#DIV/0!</v>
      </c>
      <c r="AC249" s="234"/>
      <c r="AD249" s="44"/>
      <c r="AE249" s="45" t="e">
        <f t="shared" si="852"/>
        <v>#DIV/0!</v>
      </c>
      <c r="AF249" s="234"/>
      <c r="AG249" s="44"/>
      <c r="AH249" s="45" t="e">
        <f t="shared" si="853"/>
        <v>#DIV/0!</v>
      </c>
      <c r="AI249" s="234"/>
      <c r="AJ249" s="44"/>
      <c r="AK249" s="45" t="e">
        <f t="shared" si="854"/>
        <v>#DIV/0!</v>
      </c>
      <c r="AL249" s="234"/>
      <c r="AM249" s="44"/>
      <c r="AN249" s="45" t="e">
        <f t="shared" si="855"/>
        <v>#DIV/0!</v>
      </c>
      <c r="AO249" s="234"/>
      <c r="AP249" s="44"/>
      <c r="AQ249" s="45" t="e">
        <f t="shared" si="856"/>
        <v>#DIV/0!</v>
      </c>
      <c r="AR249" s="18"/>
      <c r="AS249" s="37"/>
      <c r="AT249" s="37"/>
    </row>
    <row r="250" spans="1:46" customFormat="1" ht="34.5" customHeight="1">
      <c r="A250" s="384"/>
      <c r="B250" s="315"/>
      <c r="C250" s="314"/>
      <c r="D250" s="19" t="s">
        <v>37</v>
      </c>
      <c r="E250" s="174">
        <f t="shared" si="857"/>
        <v>0</v>
      </c>
      <c r="F250" s="44">
        <f t="shared" si="858"/>
        <v>0</v>
      </c>
      <c r="G250" s="45" t="e">
        <f t="shared" si="844"/>
        <v>#DIV/0!</v>
      </c>
      <c r="H250" s="234"/>
      <c r="I250" s="44"/>
      <c r="J250" s="45" t="e">
        <f t="shared" si="845"/>
        <v>#DIV/0!</v>
      </c>
      <c r="K250" s="234"/>
      <c r="L250" s="85"/>
      <c r="M250" s="45" t="e">
        <f t="shared" si="846"/>
        <v>#DIV/0!</v>
      </c>
      <c r="N250" s="234"/>
      <c r="O250" s="43"/>
      <c r="P250" s="45" t="e">
        <f t="shared" si="847"/>
        <v>#DIV/0!</v>
      </c>
      <c r="Q250" s="234"/>
      <c r="R250" s="44"/>
      <c r="S250" s="45" t="e">
        <f t="shared" si="848"/>
        <v>#DIV/0!</v>
      </c>
      <c r="T250" s="234"/>
      <c r="U250" s="44"/>
      <c r="V250" s="45" t="e">
        <f t="shared" si="849"/>
        <v>#DIV/0!</v>
      </c>
      <c r="W250" s="234"/>
      <c r="X250" s="44"/>
      <c r="Y250" s="45" t="e">
        <f t="shared" si="850"/>
        <v>#DIV/0!</v>
      </c>
      <c r="Z250" s="234"/>
      <c r="AA250" s="44"/>
      <c r="AB250" s="45" t="e">
        <f t="shared" si="851"/>
        <v>#DIV/0!</v>
      </c>
      <c r="AC250" s="234"/>
      <c r="AD250" s="44"/>
      <c r="AE250" s="45" t="e">
        <f t="shared" si="852"/>
        <v>#DIV/0!</v>
      </c>
      <c r="AF250" s="234"/>
      <c r="AG250" s="44"/>
      <c r="AH250" s="45" t="e">
        <f t="shared" si="853"/>
        <v>#DIV/0!</v>
      </c>
      <c r="AI250" s="234"/>
      <c r="AJ250" s="44"/>
      <c r="AK250" s="45" t="e">
        <f t="shared" si="854"/>
        <v>#DIV/0!</v>
      </c>
      <c r="AL250" s="234"/>
      <c r="AM250" s="44"/>
      <c r="AN250" s="45" t="e">
        <f t="shared" si="855"/>
        <v>#DIV/0!</v>
      </c>
      <c r="AO250" s="234"/>
      <c r="AP250" s="44"/>
      <c r="AQ250" s="45" t="e">
        <f t="shared" si="856"/>
        <v>#DIV/0!</v>
      </c>
      <c r="AR250" s="18"/>
      <c r="AS250" s="37"/>
      <c r="AT250" s="37"/>
    </row>
    <row r="251" spans="1:46" customFormat="1" ht="45">
      <c r="A251" s="384"/>
      <c r="B251" s="315"/>
      <c r="C251" s="314"/>
      <c r="D251" s="19" t="s">
        <v>32</v>
      </c>
      <c r="E251" s="173">
        <f t="shared" si="857"/>
        <v>22800</v>
      </c>
      <c r="F251" s="44">
        <f t="shared" si="858"/>
        <v>9564.6699900000003</v>
      </c>
      <c r="G251" s="45">
        <f t="shared" si="844"/>
        <v>41.950306973684206</v>
      </c>
      <c r="H251" s="234">
        <v>937.99</v>
      </c>
      <c r="I251" s="44">
        <v>937.99</v>
      </c>
      <c r="J251" s="45">
        <f t="shared" si="845"/>
        <v>100</v>
      </c>
      <c r="K251" s="234">
        <v>1624.79</v>
      </c>
      <c r="L251" s="85">
        <v>1624.79999</v>
      </c>
      <c r="M251" s="45">
        <f t="shared" si="846"/>
        <v>100.00061484868814</v>
      </c>
      <c r="N251" s="234">
        <v>1947.88</v>
      </c>
      <c r="O251" s="43">
        <v>1947.88</v>
      </c>
      <c r="P251" s="45">
        <f t="shared" si="847"/>
        <v>100</v>
      </c>
      <c r="Q251" s="234">
        <v>1787.86</v>
      </c>
      <c r="R251" s="44">
        <v>1787.86</v>
      </c>
      <c r="S251" s="45">
        <f t="shared" si="848"/>
        <v>100</v>
      </c>
      <c r="T251" s="234">
        <v>1693.99</v>
      </c>
      <c r="U251" s="44">
        <v>1693.99</v>
      </c>
      <c r="V251" s="45">
        <f t="shared" si="849"/>
        <v>100</v>
      </c>
      <c r="W251" s="234">
        <v>1572.15</v>
      </c>
      <c r="X251" s="44">
        <v>1572.15</v>
      </c>
      <c r="Y251" s="45">
        <f t="shared" si="850"/>
        <v>100</v>
      </c>
      <c r="Z251" s="234">
        <v>1600</v>
      </c>
      <c r="AA251" s="44"/>
      <c r="AB251" s="45">
        <f t="shared" si="851"/>
        <v>0</v>
      </c>
      <c r="AC251" s="234">
        <v>1600</v>
      </c>
      <c r="AD251" s="44"/>
      <c r="AE251" s="45">
        <f t="shared" si="852"/>
        <v>0</v>
      </c>
      <c r="AF251" s="234">
        <v>1600</v>
      </c>
      <c r="AG251" s="44"/>
      <c r="AH251" s="45">
        <f t="shared" si="853"/>
        <v>0</v>
      </c>
      <c r="AI251" s="234">
        <v>1600</v>
      </c>
      <c r="AJ251" s="44"/>
      <c r="AK251" s="45">
        <f t="shared" si="854"/>
        <v>0</v>
      </c>
      <c r="AL251" s="234">
        <v>1600</v>
      </c>
      <c r="AM251" s="44"/>
      <c r="AN251" s="45">
        <f t="shared" si="855"/>
        <v>0</v>
      </c>
      <c r="AO251" s="234">
        <f>5837.22-347.88-187.86-93.99+27.85</f>
        <v>5235.3400000000011</v>
      </c>
      <c r="AP251" s="44"/>
      <c r="AQ251" s="45">
        <f t="shared" si="856"/>
        <v>0</v>
      </c>
      <c r="AR251" s="18"/>
      <c r="AS251" s="37"/>
      <c r="AT251" s="37"/>
    </row>
    <row r="252" spans="1:46" s="208" customFormat="1" ht="27.75" customHeight="1">
      <c r="A252" s="384" t="s">
        <v>340</v>
      </c>
      <c r="B252" s="315" t="s">
        <v>79</v>
      </c>
      <c r="C252" s="314" t="s">
        <v>106</v>
      </c>
      <c r="D252" s="226" t="s">
        <v>34</v>
      </c>
      <c r="E252" s="204">
        <f>SUM(E253:E258)</f>
        <v>21559.050000000003</v>
      </c>
      <c r="F252" s="205">
        <f>SUM(F253:F258)</f>
        <v>12542.34</v>
      </c>
      <c r="G252" s="205">
        <f>(F252/E252)*100</f>
        <v>58.176682182192621</v>
      </c>
      <c r="H252" s="234">
        <f>SUM(H253:H258)</f>
        <v>1393.4</v>
      </c>
      <c r="I252" s="205">
        <f>SUM(I253:I258)</f>
        <v>1393.4</v>
      </c>
      <c r="J252" s="205">
        <f>(I252/H252)*100</f>
        <v>100</v>
      </c>
      <c r="K252" s="234">
        <f>SUM(K253:K258)</f>
        <v>3018.35</v>
      </c>
      <c r="L252" s="206">
        <f>SUM(L253:L258)</f>
        <v>3018.35</v>
      </c>
      <c r="M252" s="205">
        <f>(L252/K252)*100</f>
        <v>100</v>
      </c>
      <c r="N252" s="234">
        <f>SUM(N253:N258)</f>
        <v>2331.2600000000002</v>
      </c>
      <c r="O252" s="206">
        <f>SUM(O253:O258)</f>
        <v>2313.7600000000002</v>
      </c>
      <c r="P252" s="205">
        <f>(O252/N252)*100</f>
        <v>99.249332978732525</v>
      </c>
      <c r="Q252" s="234">
        <f>SUM(Q253:Q258)</f>
        <v>2737.19</v>
      </c>
      <c r="R252" s="205">
        <f>SUM(R253:R258)</f>
        <v>2737.19</v>
      </c>
      <c r="S252" s="205">
        <f>(R252/Q252)*100</f>
        <v>100</v>
      </c>
      <c r="T252" s="234">
        <f>SUM(T253:T258)</f>
        <v>1779.79</v>
      </c>
      <c r="U252" s="205">
        <f>SUM(U253:U258)</f>
        <v>1779.79</v>
      </c>
      <c r="V252" s="205">
        <f>(U252/T252)*100</f>
        <v>100</v>
      </c>
      <c r="W252" s="234">
        <f>SUM(W253:W258)</f>
        <v>1299.8499999999999</v>
      </c>
      <c r="X252" s="205">
        <f>SUM(X253:X258)</f>
        <v>1299.8499999999999</v>
      </c>
      <c r="Y252" s="205">
        <f>(X252/W252)*100</f>
        <v>100</v>
      </c>
      <c r="Z252" s="234">
        <f>SUM(Z253:Z258)</f>
        <v>1417.5</v>
      </c>
      <c r="AA252" s="205">
        <f>SUM(AA253:AA258)</f>
        <v>0</v>
      </c>
      <c r="AB252" s="205">
        <f>(AA252/Z252)*100</f>
        <v>0</v>
      </c>
      <c r="AC252" s="234">
        <f>SUM(AC253:AC258)</f>
        <v>517.5</v>
      </c>
      <c r="AD252" s="205">
        <f>SUM(AD253:AD258)</f>
        <v>0</v>
      </c>
      <c r="AE252" s="205">
        <f>(AD252/AC252)*100</f>
        <v>0</v>
      </c>
      <c r="AF252" s="234">
        <f>SUM(AF253:AF258)</f>
        <v>1201.23</v>
      </c>
      <c r="AG252" s="205">
        <f>SUM(AG253:AG258)</f>
        <v>0</v>
      </c>
      <c r="AH252" s="205">
        <f>(AG252/AF252)*100</f>
        <v>0</v>
      </c>
      <c r="AI252" s="234">
        <f>SUM(AI253:AI258)</f>
        <v>2100</v>
      </c>
      <c r="AJ252" s="205">
        <f>SUM(AJ253:AJ258)</f>
        <v>0</v>
      </c>
      <c r="AK252" s="205">
        <f>(AJ252/AI252)*100</f>
        <v>0</v>
      </c>
      <c r="AL252" s="234">
        <f>SUM(AL253:AL258)</f>
        <v>2100</v>
      </c>
      <c r="AM252" s="205">
        <f>SUM(AM253:AM258)</f>
        <v>0</v>
      </c>
      <c r="AN252" s="205">
        <f>(AM252/AL252)*100</f>
        <v>0</v>
      </c>
      <c r="AO252" s="234">
        <f>SUM(AO253:AO258)</f>
        <v>1662.98</v>
      </c>
      <c r="AP252" s="205">
        <f>SUM(AP253:AP258)</f>
        <v>0</v>
      </c>
      <c r="AQ252" s="205">
        <f>(AP252/AO252)*100</f>
        <v>0</v>
      </c>
      <c r="AR252" s="207"/>
    </row>
    <row r="253" spans="1:46" customFormat="1" ht="30">
      <c r="A253" s="384"/>
      <c r="B253" s="315"/>
      <c r="C253" s="314"/>
      <c r="D253" s="19" t="s">
        <v>17</v>
      </c>
      <c r="E253" s="174">
        <f>H253+K253+N253+Q253+T253+W253+Z253+AC253+AF253+AI253+AL253+AO253</f>
        <v>0</v>
      </c>
      <c r="F253" s="44">
        <f>I253+L253+O253+R253+U253+X253+AA253+AD253+AG253+AJ253+AM253+AP253</f>
        <v>0</v>
      </c>
      <c r="G253" s="45" t="e">
        <f t="shared" ref="G253:G258" si="859">(F253/E253)*100</f>
        <v>#DIV/0!</v>
      </c>
      <c r="H253" s="234"/>
      <c r="I253" s="44"/>
      <c r="J253" s="45" t="e">
        <f t="shared" ref="J253:J258" si="860">(I253/H253)*100</f>
        <v>#DIV/0!</v>
      </c>
      <c r="K253" s="234"/>
      <c r="L253" s="85"/>
      <c r="M253" s="45" t="e">
        <f t="shared" ref="M253:M258" si="861">(L253/K253)*100</f>
        <v>#DIV/0!</v>
      </c>
      <c r="N253" s="234"/>
      <c r="O253" s="43"/>
      <c r="P253" s="45" t="e">
        <f t="shared" ref="P253:P258" si="862">(O253/N253)*100</f>
        <v>#DIV/0!</v>
      </c>
      <c r="Q253" s="234"/>
      <c r="R253" s="44"/>
      <c r="S253" s="45" t="e">
        <f t="shared" ref="S253:S258" si="863">(R253/Q253)*100</f>
        <v>#DIV/0!</v>
      </c>
      <c r="T253" s="234"/>
      <c r="U253" s="44"/>
      <c r="V253" s="45" t="e">
        <f t="shared" ref="V253:V258" si="864">(U253/T253)*100</f>
        <v>#DIV/0!</v>
      </c>
      <c r="W253" s="234"/>
      <c r="X253" s="44"/>
      <c r="Y253" s="45" t="e">
        <f t="shared" ref="Y253:Y258" si="865">(X253/W253)*100</f>
        <v>#DIV/0!</v>
      </c>
      <c r="Z253" s="234"/>
      <c r="AA253" s="44"/>
      <c r="AB253" s="45" t="e">
        <f t="shared" ref="AB253:AB258" si="866">(AA253/Z253)*100</f>
        <v>#DIV/0!</v>
      </c>
      <c r="AC253" s="234"/>
      <c r="AD253" s="44"/>
      <c r="AE253" s="45" t="e">
        <f t="shared" ref="AE253:AE258" si="867">(AD253/AC253)*100</f>
        <v>#DIV/0!</v>
      </c>
      <c r="AF253" s="234"/>
      <c r="AG253" s="44"/>
      <c r="AH253" s="45" t="e">
        <f t="shared" ref="AH253:AH258" si="868">(AG253/AF253)*100</f>
        <v>#DIV/0!</v>
      </c>
      <c r="AI253" s="234"/>
      <c r="AJ253" s="44"/>
      <c r="AK253" s="45" t="e">
        <f t="shared" ref="AK253:AK258" si="869">(AJ253/AI253)*100</f>
        <v>#DIV/0!</v>
      </c>
      <c r="AL253" s="234"/>
      <c r="AM253" s="44"/>
      <c r="AN253" s="45" t="e">
        <f t="shared" ref="AN253:AN258" si="870">(AM253/AL253)*100</f>
        <v>#DIV/0!</v>
      </c>
      <c r="AO253" s="234"/>
      <c r="AP253" s="44"/>
      <c r="AQ253" s="45" t="e">
        <f t="shared" ref="AQ253:AQ258" si="871">(AP253/AO253)*100</f>
        <v>#DIV/0!</v>
      </c>
      <c r="AR253" s="18"/>
      <c r="AS253" s="37"/>
      <c r="AT253" s="37"/>
    </row>
    <row r="254" spans="1:46" customFormat="1" ht="45">
      <c r="A254" s="384"/>
      <c r="B254" s="315"/>
      <c r="C254" s="314"/>
      <c r="D254" s="19" t="s">
        <v>18</v>
      </c>
      <c r="E254" s="174">
        <f t="shared" ref="E254:E258" si="872">H254+K254+N254+Q254+T254+W254+Z254+AC254+AF254+AI254+AL254+AO254</f>
        <v>146.4</v>
      </c>
      <c r="F254" s="44">
        <f t="shared" ref="F254:F258" si="873">I254+L254+O254+R254+U254+X254+AA254+AD254+AG254+AJ254+AM254+AP254</f>
        <v>146.4</v>
      </c>
      <c r="G254" s="45">
        <f t="shared" si="859"/>
        <v>100</v>
      </c>
      <c r="H254" s="234"/>
      <c r="I254" s="44"/>
      <c r="J254" s="45" t="e">
        <f t="shared" si="860"/>
        <v>#DIV/0!</v>
      </c>
      <c r="K254" s="234"/>
      <c r="L254" s="85"/>
      <c r="M254" s="45" t="e">
        <f t="shared" si="861"/>
        <v>#DIV/0!</v>
      </c>
      <c r="N254" s="234">
        <v>146.4</v>
      </c>
      <c r="O254" s="43">
        <v>146.4</v>
      </c>
      <c r="P254" s="45">
        <f t="shared" si="862"/>
        <v>100</v>
      </c>
      <c r="Q254" s="234"/>
      <c r="R254" s="44"/>
      <c r="S254" s="45" t="e">
        <f t="shared" si="863"/>
        <v>#DIV/0!</v>
      </c>
      <c r="T254" s="234"/>
      <c r="U254" s="44"/>
      <c r="V254" s="45" t="e">
        <f t="shared" si="864"/>
        <v>#DIV/0!</v>
      </c>
      <c r="W254" s="234"/>
      <c r="X254" s="44"/>
      <c r="Y254" s="45" t="e">
        <f t="shared" si="865"/>
        <v>#DIV/0!</v>
      </c>
      <c r="Z254" s="234"/>
      <c r="AA254" s="44"/>
      <c r="AB254" s="45" t="e">
        <f t="shared" si="866"/>
        <v>#DIV/0!</v>
      </c>
      <c r="AC254" s="234"/>
      <c r="AD254" s="44"/>
      <c r="AE254" s="45" t="e">
        <f t="shared" si="867"/>
        <v>#DIV/0!</v>
      </c>
      <c r="AF254" s="234"/>
      <c r="AG254" s="44"/>
      <c r="AH254" s="45" t="e">
        <f t="shared" si="868"/>
        <v>#DIV/0!</v>
      </c>
      <c r="AI254" s="234"/>
      <c r="AJ254" s="44"/>
      <c r="AK254" s="45" t="e">
        <f t="shared" si="869"/>
        <v>#DIV/0!</v>
      </c>
      <c r="AL254" s="234"/>
      <c r="AM254" s="44"/>
      <c r="AN254" s="45" t="e">
        <f t="shared" si="870"/>
        <v>#DIV/0!</v>
      </c>
      <c r="AO254" s="234">
        <v>0</v>
      </c>
      <c r="AP254" s="44"/>
      <c r="AQ254" s="45" t="e">
        <f t="shared" si="871"/>
        <v>#DIV/0!</v>
      </c>
      <c r="AR254" s="18"/>
      <c r="AS254" s="37"/>
      <c r="AT254" s="37"/>
    </row>
    <row r="255" spans="1:46" customFormat="1" ht="31.5" customHeight="1">
      <c r="A255" s="384"/>
      <c r="B255" s="315"/>
      <c r="C255" s="314"/>
      <c r="D255" s="19" t="s">
        <v>26</v>
      </c>
      <c r="E255" s="174">
        <f t="shared" si="872"/>
        <v>21237.65</v>
      </c>
      <c r="F255" s="45">
        <f t="shared" si="873"/>
        <v>12305.4</v>
      </c>
      <c r="G255" s="45">
        <f t="shared" si="859"/>
        <v>57.941438906847033</v>
      </c>
      <c r="H255" s="234">
        <v>1393.4</v>
      </c>
      <c r="I255" s="44">
        <v>1393.4</v>
      </c>
      <c r="J255" s="45">
        <f t="shared" si="860"/>
        <v>100</v>
      </c>
      <c r="K255" s="234">
        <v>3018.35</v>
      </c>
      <c r="L255" s="85">
        <v>3018.35</v>
      </c>
      <c r="M255" s="45">
        <f t="shared" si="861"/>
        <v>100</v>
      </c>
      <c r="N255" s="234">
        <v>2167.36</v>
      </c>
      <c r="O255" s="43">
        <v>2167.36</v>
      </c>
      <c r="P255" s="45">
        <f t="shared" si="862"/>
        <v>100</v>
      </c>
      <c r="Q255" s="234">
        <v>2650.92</v>
      </c>
      <c r="R255" s="44">
        <v>2650.92</v>
      </c>
      <c r="S255" s="45">
        <f t="shared" si="863"/>
        <v>100</v>
      </c>
      <c r="T255" s="234">
        <v>1779.79</v>
      </c>
      <c r="U255" s="45">
        <v>1779.79</v>
      </c>
      <c r="V255" s="45">
        <f t="shared" si="864"/>
        <v>100</v>
      </c>
      <c r="W255" s="234">
        <v>1295.58</v>
      </c>
      <c r="X255" s="44">
        <v>1295.58</v>
      </c>
      <c r="Y255" s="45">
        <f t="shared" si="865"/>
        <v>100</v>
      </c>
      <c r="Z255" s="234">
        <v>1400</v>
      </c>
      <c r="AA255" s="44"/>
      <c r="AB255" s="45">
        <f t="shared" si="866"/>
        <v>0</v>
      </c>
      <c r="AC255" s="234">
        <v>500</v>
      </c>
      <c r="AD255" s="44"/>
      <c r="AE255" s="45">
        <f t="shared" si="867"/>
        <v>0</v>
      </c>
      <c r="AF255" s="234">
        <v>1200</v>
      </c>
      <c r="AG255" s="44"/>
      <c r="AH255" s="45">
        <f t="shared" si="868"/>
        <v>0</v>
      </c>
      <c r="AI255" s="234">
        <v>2100</v>
      </c>
      <c r="AJ255" s="44"/>
      <c r="AK255" s="45">
        <f t="shared" si="869"/>
        <v>0</v>
      </c>
      <c r="AL255" s="234">
        <v>2100</v>
      </c>
      <c r="AM255" s="44"/>
      <c r="AN255" s="45">
        <f t="shared" si="870"/>
        <v>0</v>
      </c>
      <c r="AO255" s="234">
        <f>1789.5+100-67.36-250.92+336.4-379.79+104.42</f>
        <v>1632.25</v>
      </c>
      <c r="AP255" s="44"/>
      <c r="AQ255" s="45">
        <f t="shared" si="871"/>
        <v>0</v>
      </c>
      <c r="AR255" s="18"/>
      <c r="AS255" s="37"/>
      <c r="AT255" s="37"/>
    </row>
    <row r="256" spans="1:46" customFormat="1" ht="75" customHeight="1">
      <c r="A256" s="384"/>
      <c r="B256" s="315"/>
      <c r="C256" s="314"/>
      <c r="D256" s="38" t="s">
        <v>154</v>
      </c>
      <c r="E256" s="174">
        <f t="shared" si="872"/>
        <v>0</v>
      </c>
      <c r="F256" s="44">
        <f t="shared" si="873"/>
        <v>0</v>
      </c>
      <c r="G256" s="45" t="e">
        <f t="shared" si="859"/>
        <v>#DIV/0!</v>
      </c>
      <c r="H256" s="234"/>
      <c r="I256" s="44"/>
      <c r="J256" s="45" t="e">
        <f t="shared" si="860"/>
        <v>#DIV/0!</v>
      </c>
      <c r="K256" s="234"/>
      <c r="L256" s="85"/>
      <c r="M256" s="45" t="e">
        <f t="shared" si="861"/>
        <v>#DIV/0!</v>
      </c>
      <c r="N256" s="234"/>
      <c r="O256" s="43"/>
      <c r="P256" s="45" t="e">
        <f t="shared" si="862"/>
        <v>#DIV/0!</v>
      </c>
      <c r="Q256" s="234"/>
      <c r="R256" s="44"/>
      <c r="S256" s="45" t="e">
        <f t="shared" si="863"/>
        <v>#DIV/0!</v>
      </c>
      <c r="T256" s="234"/>
      <c r="U256" s="44"/>
      <c r="V256" s="45" t="e">
        <f t="shared" si="864"/>
        <v>#DIV/0!</v>
      </c>
      <c r="W256" s="234"/>
      <c r="X256" s="44"/>
      <c r="Y256" s="45" t="e">
        <f t="shared" si="865"/>
        <v>#DIV/0!</v>
      </c>
      <c r="Z256" s="234"/>
      <c r="AA256" s="44"/>
      <c r="AB256" s="45" t="e">
        <f t="shared" si="866"/>
        <v>#DIV/0!</v>
      </c>
      <c r="AC256" s="234"/>
      <c r="AD256" s="44"/>
      <c r="AE256" s="45" t="e">
        <f t="shared" si="867"/>
        <v>#DIV/0!</v>
      </c>
      <c r="AF256" s="234"/>
      <c r="AG256" s="44"/>
      <c r="AH256" s="45" t="e">
        <f t="shared" si="868"/>
        <v>#DIV/0!</v>
      </c>
      <c r="AI256" s="234"/>
      <c r="AJ256" s="44"/>
      <c r="AK256" s="45" t="e">
        <f t="shared" si="869"/>
        <v>#DIV/0!</v>
      </c>
      <c r="AL256" s="234"/>
      <c r="AM256" s="44"/>
      <c r="AN256" s="45" t="e">
        <f t="shared" si="870"/>
        <v>#DIV/0!</v>
      </c>
      <c r="AO256" s="234"/>
      <c r="AP256" s="44"/>
      <c r="AQ256" s="45" t="e">
        <f t="shared" si="871"/>
        <v>#DIV/0!</v>
      </c>
      <c r="AR256" s="18"/>
      <c r="AS256" s="37"/>
      <c r="AT256" s="37"/>
    </row>
    <row r="257" spans="1:46" customFormat="1" ht="34.5" customHeight="1">
      <c r="A257" s="384"/>
      <c r="B257" s="315"/>
      <c r="C257" s="314"/>
      <c r="D257" s="19" t="s">
        <v>37</v>
      </c>
      <c r="E257" s="174">
        <f t="shared" si="872"/>
        <v>0</v>
      </c>
      <c r="F257" s="44">
        <f t="shared" si="873"/>
        <v>0</v>
      </c>
      <c r="G257" s="45" t="e">
        <f t="shared" si="859"/>
        <v>#DIV/0!</v>
      </c>
      <c r="H257" s="234"/>
      <c r="I257" s="44"/>
      <c r="J257" s="45" t="e">
        <f t="shared" si="860"/>
        <v>#DIV/0!</v>
      </c>
      <c r="K257" s="234"/>
      <c r="L257" s="85"/>
      <c r="M257" s="45" t="e">
        <f t="shared" si="861"/>
        <v>#DIV/0!</v>
      </c>
      <c r="N257" s="234"/>
      <c r="O257" s="43"/>
      <c r="P257" s="45" t="e">
        <f t="shared" si="862"/>
        <v>#DIV/0!</v>
      </c>
      <c r="Q257" s="234"/>
      <c r="R257" s="44"/>
      <c r="S257" s="45" t="e">
        <f t="shared" si="863"/>
        <v>#DIV/0!</v>
      </c>
      <c r="T257" s="234"/>
      <c r="U257" s="44"/>
      <c r="V257" s="45" t="e">
        <f t="shared" si="864"/>
        <v>#DIV/0!</v>
      </c>
      <c r="W257" s="234"/>
      <c r="X257" s="44"/>
      <c r="Y257" s="45" t="e">
        <f t="shared" si="865"/>
        <v>#DIV/0!</v>
      </c>
      <c r="Z257" s="234"/>
      <c r="AA257" s="44"/>
      <c r="AB257" s="45" t="e">
        <f t="shared" si="866"/>
        <v>#DIV/0!</v>
      </c>
      <c r="AC257" s="234"/>
      <c r="AD257" s="44"/>
      <c r="AE257" s="45" t="e">
        <f t="shared" si="867"/>
        <v>#DIV/0!</v>
      </c>
      <c r="AF257" s="234"/>
      <c r="AG257" s="44"/>
      <c r="AH257" s="45" t="e">
        <f t="shared" si="868"/>
        <v>#DIV/0!</v>
      </c>
      <c r="AI257" s="234"/>
      <c r="AJ257" s="44"/>
      <c r="AK257" s="45" t="e">
        <f t="shared" si="869"/>
        <v>#DIV/0!</v>
      </c>
      <c r="AL257" s="234"/>
      <c r="AM257" s="44"/>
      <c r="AN257" s="45" t="e">
        <f t="shared" si="870"/>
        <v>#DIV/0!</v>
      </c>
      <c r="AO257" s="234"/>
      <c r="AP257" s="44"/>
      <c r="AQ257" s="45" t="e">
        <f t="shared" si="871"/>
        <v>#DIV/0!</v>
      </c>
      <c r="AR257" s="18"/>
      <c r="AS257" s="37"/>
      <c r="AT257" s="37"/>
    </row>
    <row r="258" spans="1:46" customFormat="1" ht="45">
      <c r="A258" s="384"/>
      <c r="B258" s="315"/>
      <c r="C258" s="314"/>
      <c r="D258" s="19" t="s">
        <v>32</v>
      </c>
      <c r="E258" s="173">
        <f t="shared" si="872"/>
        <v>174.99999999999997</v>
      </c>
      <c r="F258" s="44">
        <f t="shared" si="873"/>
        <v>90.539999999999992</v>
      </c>
      <c r="G258" s="45">
        <f t="shared" si="859"/>
        <v>51.737142857142857</v>
      </c>
      <c r="H258" s="234"/>
      <c r="I258" s="44"/>
      <c r="J258" s="45" t="e">
        <f t="shared" si="860"/>
        <v>#DIV/0!</v>
      </c>
      <c r="K258" s="234"/>
      <c r="L258" s="85"/>
      <c r="M258" s="45" t="e">
        <f t="shared" si="861"/>
        <v>#DIV/0!</v>
      </c>
      <c r="N258" s="234">
        <v>17.5</v>
      </c>
      <c r="O258" s="43"/>
      <c r="P258" s="45">
        <f t="shared" si="862"/>
        <v>0</v>
      </c>
      <c r="Q258" s="234">
        <v>86.27</v>
      </c>
      <c r="R258" s="44">
        <v>86.27</v>
      </c>
      <c r="S258" s="45">
        <f t="shared" si="863"/>
        <v>100</v>
      </c>
      <c r="T258" s="234">
        <v>0</v>
      </c>
      <c r="U258" s="44"/>
      <c r="V258" s="45" t="e">
        <f t="shared" si="864"/>
        <v>#DIV/0!</v>
      </c>
      <c r="W258" s="234">
        <v>4.2699999999999996</v>
      </c>
      <c r="X258" s="44">
        <v>4.2699999999999996</v>
      </c>
      <c r="Y258" s="45">
        <f t="shared" si="865"/>
        <v>100</v>
      </c>
      <c r="Z258" s="234">
        <v>17.5</v>
      </c>
      <c r="AA258" s="44"/>
      <c r="AB258" s="45">
        <f t="shared" si="866"/>
        <v>0</v>
      </c>
      <c r="AC258" s="234">
        <v>17.5</v>
      </c>
      <c r="AD258" s="44"/>
      <c r="AE258" s="45">
        <f t="shared" si="867"/>
        <v>0</v>
      </c>
      <c r="AF258" s="234">
        <v>1.23</v>
      </c>
      <c r="AG258" s="44"/>
      <c r="AH258" s="45">
        <f t="shared" si="868"/>
        <v>0</v>
      </c>
      <c r="AI258" s="234">
        <v>0</v>
      </c>
      <c r="AJ258" s="44"/>
      <c r="AK258" s="45" t="e">
        <f t="shared" si="869"/>
        <v>#DIV/0!</v>
      </c>
      <c r="AL258" s="234">
        <v>0</v>
      </c>
      <c r="AM258" s="44"/>
      <c r="AN258" s="45" t="e">
        <f t="shared" si="870"/>
        <v>#DIV/0!</v>
      </c>
      <c r="AO258" s="234">
        <v>30.73</v>
      </c>
      <c r="AP258" s="44"/>
      <c r="AQ258" s="45">
        <f t="shared" si="871"/>
        <v>0</v>
      </c>
      <c r="AR258" s="18"/>
      <c r="AS258" s="37"/>
      <c r="AT258" s="37"/>
    </row>
    <row r="259" spans="1:46" s="208" customFormat="1" ht="27.75" customHeight="1">
      <c r="A259" s="316" t="s">
        <v>231</v>
      </c>
      <c r="B259" s="315" t="s">
        <v>80</v>
      </c>
      <c r="C259" s="293" t="s">
        <v>106</v>
      </c>
      <c r="D259" s="209" t="s">
        <v>34</v>
      </c>
      <c r="E259" s="210">
        <f>SUM(E260:E265)</f>
        <v>1129076.0900000001</v>
      </c>
      <c r="F259" s="206">
        <f>SUM(F260:F265)</f>
        <v>635877.11769999994</v>
      </c>
      <c r="G259" s="205">
        <f>(F259/E259)*100</f>
        <v>56.318358287084081</v>
      </c>
      <c r="H259" s="234">
        <f>SUM(H260:H265)</f>
        <v>28334.920000000006</v>
      </c>
      <c r="I259" s="205">
        <f>SUM(I260:I265)</f>
        <v>28334.920000000006</v>
      </c>
      <c r="J259" s="205">
        <f>(I259/H259)*100</f>
        <v>100</v>
      </c>
      <c r="K259" s="234">
        <f>SUM(K260:K265)</f>
        <v>112986.06</v>
      </c>
      <c r="L259" s="206">
        <f>SUM(L260:L265)</f>
        <v>112986.0577</v>
      </c>
      <c r="M259" s="205">
        <f>(L259/K259)*100</f>
        <v>99.999997964350655</v>
      </c>
      <c r="N259" s="234">
        <f>SUM(N260:N265)</f>
        <v>92618.349999999977</v>
      </c>
      <c r="O259" s="206">
        <f>SUM(O260:O265)</f>
        <v>92618.359999999986</v>
      </c>
      <c r="P259" s="205">
        <f>(O259/N259)*100</f>
        <v>100.00001079699649</v>
      </c>
      <c r="Q259" s="234">
        <f>SUM(Q260:Q265)</f>
        <v>106024.50000000001</v>
      </c>
      <c r="R259" s="205">
        <f>SUM(R260:R265)</f>
        <v>106024.50000000001</v>
      </c>
      <c r="S259" s="205">
        <f>(R259/Q259)*100</f>
        <v>100</v>
      </c>
      <c r="T259" s="234">
        <f>SUM(T260:T265)</f>
        <v>114269.95999999999</v>
      </c>
      <c r="U259" s="205">
        <f>SUM(U260:U265)</f>
        <v>114269.95999999999</v>
      </c>
      <c r="V259" s="205">
        <f>(U259/T259)*100</f>
        <v>100</v>
      </c>
      <c r="W259" s="234">
        <f>SUM(W260:W265)</f>
        <v>181643.31999999998</v>
      </c>
      <c r="X259" s="205">
        <f>SUM(X260:X265)</f>
        <v>181643.31999999998</v>
      </c>
      <c r="Y259" s="205">
        <f>(X259/W259)*100</f>
        <v>100</v>
      </c>
      <c r="Z259" s="234">
        <f>SUM(Z260:Z265)</f>
        <v>77218</v>
      </c>
      <c r="AA259" s="205">
        <f>SUM(AA260:AA265)</f>
        <v>0</v>
      </c>
      <c r="AB259" s="205">
        <f>(AA259/Z259)*100</f>
        <v>0</v>
      </c>
      <c r="AC259" s="234">
        <f>SUM(AC260:AC265)</f>
        <v>39218</v>
      </c>
      <c r="AD259" s="205">
        <f>SUM(AD260:AD265)</f>
        <v>0</v>
      </c>
      <c r="AE259" s="205">
        <f>(AD259/AC259)*100</f>
        <v>0</v>
      </c>
      <c r="AF259" s="234">
        <f>SUM(AF260:AF265)</f>
        <v>56532.36</v>
      </c>
      <c r="AG259" s="205">
        <f>SUM(AG260:AG265)</f>
        <v>0</v>
      </c>
      <c r="AH259" s="205">
        <f>(AG259/AF259)*100</f>
        <v>0</v>
      </c>
      <c r="AI259" s="234">
        <f>SUM(AI260:AI265)</f>
        <v>86272.22</v>
      </c>
      <c r="AJ259" s="205">
        <f>SUM(AJ260:AJ265)</f>
        <v>0</v>
      </c>
      <c r="AK259" s="205">
        <f>(AJ259/AI259)*100</f>
        <v>0</v>
      </c>
      <c r="AL259" s="234">
        <f>SUM(AL260:AL265)</f>
        <v>84588.36</v>
      </c>
      <c r="AM259" s="205">
        <f>SUM(AM260:AM265)</f>
        <v>0</v>
      </c>
      <c r="AN259" s="205">
        <f>(AM259/AL259)*100</f>
        <v>0</v>
      </c>
      <c r="AO259" s="234">
        <f>SUM(AO260:AO265)</f>
        <v>149370.04000000004</v>
      </c>
      <c r="AP259" s="205">
        <f>SUM(AP260:AP265)</f>
        <v>0</v>
      </c>
      <c r="AQ259" s="205">
        <f>(AP259/AO259)*100</f>
        <v>0</v>
      </c>
      <c r="AR259" s="207"/>
    </row>
    <row r="260" spans="1:46" customFormat="1" ht="30">
      <c r="A260" s="316"/>
      <c r="B260" s="315"/>
      <c r="C260" s="293"/>
      <c r="D260" s="98" t="s">
        <v>17</v>
      </c>
      <c r="E260" s="173">
        <f>H260+K260+N260+Q260+T260+W260+Z260+AC260+AF260+AI260+AL260+AO260</f>
        <v>0</v>
      </c>
      <c r="F260" s="85">
        <f>I260+L260+O260+R260+U260+X260+AA260+AD260+AG260+AJ260+AM260+AP260</f>
        <v>0</v>
      </c>
      <c r="G260" s="45" t="e">
        <f t="shared" ref="G260:G265" si="874">(F260/E260)*100</f>
        <v>#DIV/0!</v>
      </c>
      <c r="H260" s="234">
        <f>H267+H274+H281+H288</f>
        <v>0</v>
      </c>
      <c r="I260" s="45">
        <f>I267+I274+I281+I288</f>
        <v>0</v>
      </c>
      <c r="J260" s="45" t="e">
        <f t="shared" ref="J260:J265" si="875">(I260/H260)*100</f>
        <v>#DIV/0!</v>
      </c>
      <c r="K260" s="234">
        <f>K267+K274+K281+K288</f>
        <v>0</v>
      </c>
      <c r="L260" s="43">
        <f>L267+L274+L281+L288</f>
        <v>0</v>
      </c>
      <c r="M260" s="45" t="e">
        <f t="shared" ref="M260:M265" si="876">(L260/K260)*100</f>
        <v>#DIV/0!</v>
      </c>
      <c r="N260" s="234">
        <f>N267+N274+N281+N288</f>
        <v>0</v>
      </c>
      <c r="O260" s="43">
        <f>O267+O274+O281+O288</f>
        <v>0</v>
      </c>
      <c r="P260" s="45" t="e">
        <f t="shared" ref="P260:P265" si="877">(O260/N260)*100</f>
        <v>#DIV/0!</v>
      </c>
      <c r="Q260" s="234">
        <f>Q267+Q274+Q281+Q288</f>
        <v>0</v>
      </c>
      <c r="R260" s="45">
        <f>R267+R274+R281+R288</f>
        <v>0</v>
      </c>
      <c r="S260" s="45" t="e">
        <f t="shared" ref="S260:S265" si="878">(R260/Q260)*100</f>
        <v>#DIV/0!</v>
      </c>
      <c r="T260" s="234">
        <f>T267+T274+T281+T288</f>
        <v>0</v>
      </c>
      <c r="U260" s="45">
        <f>U267+U274+U281+U288</f>
        <v>0</v>
      </c>
      <c r="V260" s="45" t="e">
        <f t="shared" ref="V260:V265" si="879">(U260/T260)*100</f>
        <v>#DIV/0!</v>
      </c>
      <c r="W260" s="234">
        <f>W267+W274+W281+W288</f>
        <v>0</v>
      </c>
      <c r="X260" s="45">
        <f>X267+X274+X281+X288</f>
        <v>0</v>
      </c>
      <c r="Y260" s="45" t="e">
        <f t="shared" ref="Y260:Y265" si="880">(X260/W260)*100</f>
        <v>#DIV/0!</v>
      </c>
      <c r="Z260" s="234">
        <f>Z267+Z274+Z281+Z288</f>
        <v>0</v>
      </c>
      <c r="AA260" s="45">
        <f>AA267+AA274+AA281+AA288</f>
        <v>0</v>
      </c>
      <c r="AB260" s="45" t="e">
        <f t="shared" ref="AB260:AB265" si="881">(AA260/Z260)*100</f>
        <v>#DIV/0!</v>
      </c>
      <c r="AC260" s="234">
        <f>AC267+AC274+AC281+AC288</f>
        <v>0</v>
      </c>
      <c r="AD260" s="45">
        <f>AD267+AD274+AD281+AD288</f>
        <v>0</v>
      </c>
      <c r="AE260" s="45" t="e">
        <f t="shared" ref="AE260:AE265" si="882">(AD260/AC260)*100</f>
        <v>#DIV/0!</v>
      </c>
      <c r="AF260" s="234">
        <f>AF267+AF274+AF281+AF288</f>
        <v>0</v>
      </c>
      <c r="AG260" s="45">
        <f>AG267+AG274+AG281+AG288</f>
        <v>0</v>
      </c>
      <c r="AH260" s="45" t="e">
        <f t="shared" ref="AH260:AH265" si="883">(AG260/AF260)*100</f>
        <v>#DIV/0!</v>
      </c>
      <c r="AI260" s="234">
        <f>AI267+AI274+AI281+AI288</f>
        <v>0</v>
      </c>
      <c r="AJ260" s="45">
        <f>AJ267+AJ274+AJ281+AJ288</f>
        <v>0</v>
      </c>
      <c r="AK260" s="45" t="e">
        <f t="shared" ref="AK260:AK265" si="884">(AJ260/AI260)*100</f>
        <v>#DIV/0!</v>
      </c>
      <c r="AL260" s="234">
        <f>AL267+AL274+AL281+AL288</f>
        <v>0</v>
      </c>
      <c r="AM260" s="45">
        <f>AM267+AM274+AM281+AM288</f>
        <v>0</v>
      </c>
      <c r="AN260" s="45" t="e">
        <f t="shared" ref="AN260:AN265" si="885">(AM260/AL260)*100</f>
        <v>#DIV/0!</v>
      </c>
      <c r="AO260" s="234">
        <f>AO267+AO274+AO281+AO288</f>
        <v>0</v>
      </c>
      <c r="AP260" s="45">
        <f>AP267+AP274+AP281+AP288</f>
        <v>0</v>
      </c>
      <c r="AQ260" s="45" t="e">
        <f t="shared" ref="AQ260:AQ265" si="886">(AP260/AO260)*100</f>
        <v>#DIV/0!</v>
      </c>
      <c r="AR260" s="18"/>
      <c r="AS260" s="37"/>
      <c r="AT260" s="37"/>
    </row>
    <row r="261" spans="1:46" customFormat="1" ht="45">
      <c r="A261" s="316"/>
      <c r="B261" s="315"/>
      <c r="C261" s="293"/>
      <c r="D261" s="98" t="s">
        <v>18</v>
      </c>
      <c r="E261" s="173">
        <f t="shared" ref="E261:E265" si="887">H261+K261+N261+Q261+T261+W261+Z261+AC261+AF261+AI261+AL261+AO261</f>
        <v>916773.4</v>
      </c>
      <c r="F261" s="43">
        <f t="shared" ref="F261:F264" si="888">I261+L261+O261+R261+U261+X261+AA261+AD261+AG261+AJ261+AM261+AP261</f>
        <v>514467.48</v>
      </c>
      <c r="G261" s="45">
        <f t="shared" si="874"/>
        <v>56.117191009250476</v>
      </c>
      <c r="H261" s="234">
        <f t="shared" ref="H261:I261" si="889">H268+H275+H282+H289</f>
        <v>15430.390000000001</v>
      </c>
      <c r="I261" s="45">
        <f t="shared" si="889"/>
        <v>15430.390000000001</v>
      </c>
      <c r="J261" s="45">
        <f t="shared" si="875"/>
        <v>100</v>
      </c>
      <c r="K261" s="234">
        <f t="shared" ref="K261:L261" si="890">K268+K275+K282+K289</f>
        <v>82873.89</v>
      </c>
      <c r="L261" s="43">
        <f t="shared" si="890"/>
        <v>82873.89</v>
      </c>
      <c r="M261" s="45">
        <f t="shared" si="876"/>
        <v>100</v>
      </c>
      <c r="N261" s="234">
        <f t="shared" ref="N261:O261" si="891">N268+N275+N282+N289</f>
        <v>73076.389999999985</v>
      </c>
      <c r="O261" s="43">
        <f t="shared" si="891"/>
        <v>73076.389999999985</v>
      </c>
      <c r="P261" s="45">
        <f t="shared" si="877"/>
        <v>100</v>
      </c>
      <c r="Q261" s="234">
        <f t="shared" ref="Q261:R261" si="892">Q268+Q275+Q282+Q289</f>
        <v>78269.550000000017</v>
      </c>
      <c r="R261" s="45">
        <f t="shared" si="892"/>
        <v>78269.550000000017</v>
      </c>
      <c r="S261" s="45">
        <f t="shared" si="878"/>
        <v>100</v>
      </c>
      <c r="T261" s="234">
        <f t="shared" ref="T261:U261" si="893">T268+T275+T282+T289</f>
        <v>98847.50999999998</v>
      </c>
      <c r="U261" s="45">
        <f t="shared" si="893"/>
        <v>98847.50999999998</v>
      </c>
      <c r="V261" s="45">
        <f t="shared" si="879"/>
        <v>100</v>
      </c>
      <c r="W261" s="234">
        <f t="shared" ref="W261:X261" si="894">W268+W275+W282+W289</f>
        <v>165969.74999999997</v>
      </c>
      <c r="X261" s="45">
        <f t="shared" si="894"/>
        <v>165969.74999999997</v>
      </c>
      <c r="Y261" s="45">
        <f t="shared" si="880"/>
        <v>100</v>
      </c>
      <c r="Z261" s="234">
        <f t="shared" ref="Z261:AA261" si="895">Z268+Z275+Z282+Z289</f>
        <v>66818</v>
      </c>
      <c r="AA261" s="45">
        <f t="shared" si="895"/>
        <v>0</v>
      </c>
      <c r="AB261" s="45">
        <f t="shared" si="881"/>
        <v>0</v>
      </c>
      <c r="AC261" s="234">
        <f t="shared" ref="AC261:AD261" si="896">AC268+AC275+AC282+AC289</f>
        <v>31818</v>
      </c>
      <c r="AD261" s="45">
        <f t="shared" si="896"/>
        <v>0</v>
      </c>
      <c r="AE261" s="45">
        <f t="shared" si="882"/>
        <v>0</v>
      </c>
      <c r="AF261" s="234">
        <f t="shared" ref="AF261:AG261" si="897">AF268+AF275+AF282+AF289</f>
        <v>47018</v>
      </c>
      <c r="AG261" s="45">
        <f t="shared" si="897"/>
        <v>0</v>
      </c>
      <c r="AH261" s="45">
        <f t="shared" si="883"/>
        <v>0</v>
      </c>
      <c r="AI261" s="234">
        <f t="shared" ref="AI261:AJ261" si="898">AI268+AI275+AI282+AI289</f>
        <v>69618</v>
      </c>
      <c r="AJ261" s="45">
        <f t="shared" si="898"/>
        <v>0</v>
      </c>
      <c r="AK261" s="45">
        <f t="shared" si="884"/>
        <v>0</v>
      </c>
      <c r="AL261" s="234">
        <f t="shared" ref="AL261:AM261" si="899">AL268+AL275+AL282+AL289</f>
        <v>68350.63</v>
      </c>
      <c r="AM261" s="45">
        <f t="shared" si="899"/>
        <v>0</v>
      </c>
      <c r="AN261" s="45">
        <f t="shared" si="885"/>
        <v>0</v>
      </c>
      <c r="AO261" s="234">
        <f t="shared" ref="AO261:AP261" si="900">AO268+AO275+AO282+AO289</f>
        <v>118683.29000000002</v>
      </c>
      <c r="AP261" s="45">
        <f t="shared" si="900"/>
        <v>0</v>
      </c>
      <c r="AQ261" s="45">
        <f t="shared" si="886"/>
        <v>0</v>
      </c>
      <c r="AR261" s="18"/>
      <c r="AS261" s="37"/>
      <c r="AT261" s="37"/>
    </row>
    <row r="262" spans="1:46" customFormat="1" ht="27.75" customHeight="1">
      <c r="A262" s="316"/>
      <c r="B262" s="315"/>
      <c r="C262" s="293"/>
      <c r="D262" s="98" t="s">
        <v>26</v>
      </c>
      <c r="E262" s="173">
        <f t="shared" si="887"/>
        <v>175946.69999999998</v>
      </c>
      <c r="F262" s="43">
        <f t="shared" si="888"/>
        <v>106630.38</v>
      </c>
      <c r="G262" s="45">
        <f t="shared" si="874"/>
        <v>60.603796490641784</v>
      </c>
      <c r="H262" s="234">
        <f t="shared" ref="H262:I262" si="901">H269+H276+H283+H290</f>
        <v>12057.060000000001</v>
      </c>
      <c r="I262" s="45">
        <f t="shared" si="901"/>
        <v>12057.060000000001</v>
      </c>
      <c r="J262" s="45">
        <f t="shared" si="875"/>
        <v>100</v>
      </c>
      <c r="K262" s="234">
        <f t="shared" ref="K262:L262" si="902">K269+K276+K283+K290</f>
        <v>26989.11</v>
      </c>
      <c r="L262" s="43">
        <f t="shared" si="902"/>
        <v>26989.11</v>
      </c>
      <c r="M262" s="45">
        <f t="shared" si="876"/>
        <v>100</v>
      </c>
      <c r="N262" s="234">
        <f t="shared" ref="N262:O262" si="903">N269+N276+N283+N290</f>
        <v>16195.18</v>
      </c>
      <c r="O262" s="43">
        <f t="shared" si="903"/>
        <v>16195.19</v>
      </c>
      <c r="P262" s="45">
        <f t="shared" si="877"/>
        <v>100.00006174676663</v>
      </c>
      <c r="Q262" s="234">
        <f t="shared" ref="Q262:R262" si="904">Q269+Q276+Q283+Q290</f>
        <v>24941.19</v>
      </c>
      <c r="R262" s="45">
        <f t="shared" si="904"/>
        <v>24941.19</v>
      </c>
      <c r="S262" s="45">
        <f t="shared" si="878"/>
        <v>100</v>
      </c>
      <c r="T262" s="234">
        <f t="shared" ref="T262:U262" si="905">T269+T276+T283+T290</f>
        <v>12675.990000000002</v>
      </c>
      <c r="U262" s="45">
        <f t="shared" si="905"/>
        <v>12675.990000000002</v>
      </c>
      <c r="V262" s="45">
        <f t="shared" si="879"/>
        <v>100</v>
      </c>
      <c r="W262" s="234">
        <f t="shared" ref="W262:X262" si="906">W269+W276+W283+W290</f>
        <v>13771.84</v>
      </c>
      <c r="X262" s="45">
        <f t="shared" si="906"/>
        <v>13771.84</v>
      </c>
      <c r="Y262" s="45">
        <f t="shared" si="880"/>
        <v>100</v>
      </c>
      <c r="Z262" s="234">
        <f t="shared" ref="Z262:AA262" si="907">Z269+Z276+Z283+Z290</f>
        <v>8400</v>
      </c>
      <c r="AA262" s="45">
        <f t="shared" si="907"/>
        <v>0</v>
      </c>
      <c r="AB262" s="45">
        <f t="shared" si="881"/>
        <v>0</v>
      </c>
      <c r="AC262" s="234">
        <f t="shared" ref="AC262:AD262" si="908">AC269+AC276+AC283+AC290</f>
        <v>6900</v>
      </c>
      <c r="AD262" s="45">
        <f t="shared" si="908"/>
        <v>0</v>
      </c>
      <c r="AE262" s="45">
        <f t="shared" si="882"/>
        <v>0</v>
      </c>
      <c r="AF262" s="234">
        <f t="shared" ref="AF262:AG262" si="909">AF269+AF276+AF283+AF290</f>
        <v>6900</v>
      </c>
      <c r="AG262" s="45">
        <f t="shared" si="909"/>
        <v>0</v>
      </c>
      <c r="AH262" s="45">
        <f t="shared" si="883"/>
        <v>0</v>
      </c>
      <c r="AI262" s="234">
        <f t="shared" ref="AI262:AJ262" si="910">AI269+AI276+AI283+AI290</f>
        <v>13400</v>
      </c>
      <c r="AJ262" s="45">
        <f t="shared" si="910"/>
        <v>0</v>
      </c>
      <c r="AK262" s="45">
        <f t="shared" si="884"/>
        <v>0</v>
      </c>
      <c r="AL262" s="234">
        <f t="shared" ref="AL262:AM262" si="911">AL269+AL276+AL283+AL290</f>
        <v>13234.93</v>
      </c>
      <c r="AM262" s="45">
        <f t="shared" si="911"/>
        <v>0</v>
      </c>
      <c r="AN262" s="45">
        <f t="shared" si="885"/>
        <v>0</v>
      </c>
      <c r="AO262" s="234">
        <f t="shared" ref="AO262:AP262" si="912">AO269+AO276+AO283+AO290</f>
        <v>20481.400000000001</v>
      </c>
      <c r="AP262" s="45">
        <f t="shared" si="912"/>
        <v>0</v>
      </c>
      <c r="AQ262" s="45">
        <f t="shared" si="886"/>
        <v>0</v>
      </c>
      <c r="AR262" s="18"/>
      <c r="AS262" s="37"/>
      <c r="AT262" s="37"/>
    </row>
    <row r="263" spans="1:46" customFormat="1" ht="80.25" customHeight="1">
      <c r="A263" s="316"/>
      <c r="B263" s="315"/>
      <c r="C263" s="293"/>
      <c r="D263" s="96" t="s">
        <v>154</v>
      </c>
      <c r="E263" s="173">
        <f t="shared" si="887"/>
        <v>0</v>
      </c>
      <c r="F263" s="85">
        <f t="shared" si="888"/>
        <v>0</v>
      </c>
      <c r="G263" s="45" t="e">
        <f t="shared" si="874"/>
        <v>#DIV/0!</v>
      </c>
      <c r="H263" s="234">
        <f t="shared" ref="H263:I263" si="913">H270+H277+H284+H291</f>
        <v>0</v>
      </c>
      <c r="I263" s="45">
        <f t="shared" si="913"/>
        <v>0</v>
      </c>
      <c r="J263" s="45" t="e">
        <f t="shared" si="875"/>
        <v>#DIV/0!</v>
      </c>
      <c r="K263" s="234">
        <f t="shared" ref="K263:L263" si="914">K270+K277+K284+K291</f>
        <v>0</v>
      </c>
      <c r="L263" s="43">
        <f t="shared" si="914"/>
        <v>0</v>
      </c>
      <c r="M263" s="45" t="e">
        <f t="shared" si="876"/>
        <v>#DIV/0!</v>
      </c>
      <c r="N263" s="234">
        <f t="shared" ref="N263:O263" si="915">N270+N277+N284+N291</f>
        <v>0</v>
      </c>
      <c r="O263" s="43">
        <f t="shared" si="915"/>
        <v>0</v>
      </c>
      <c r="P263" s="45" t="e">
        <f t="shared" si="877"/>
        <v>#DIV/0!</v>
      </c>
      <c r="Q263" s="234">
        <f t="shared" ref="Q263:R263" si="916">Q270+Q277+Q284+Q291</f>
        <v>0</v>
      </c>
      <c r="R263" s="45">
        <f t="shared" si="916"/>
        <v>0</v>
      </c>
      <c r="S263" s="45" t="e">
        <f t="shared" si="878"/>
        <v>#DIV/0!</v>
      </c>
      <c r="T263" s="234">
        <f t="shared" ref="T263:U263" si="917">T270+T277+T284+T291</f>
        <v>0</v>
      </c>
      <c r="U263" s="45">
        <f t="shared" si="917"/>
        <v>0</v>
      </c>
      <c r="V263" s="45" t="e">
        <f t="shared" si="879"/>
        <v>#DIV/0!</v>
      </c>
      <c r="W263" s="234">
        <f t="shared" ref="W263:X263" si="918">W270+W277+W284+W291</f>
        <v>0</v>
      </c>
      <c r="X263" s="45">
        <f t="shared" si="918"/>
        <v>0</v>
      </c>
      <c r="Y263" s="45" t="e">
        <f t="shared" si="880"/>
        <v>#DIV/0!</v>
      </c>
      <c r="Z263" s="234">
        <f t="shared" ref="Z263:AA263" si="919">Z270+Z277+Z284+Z291</f>
        <v>0</v>
      </c>
      <c r="AA263" s="45">
        <f t="shared" si="919"/>
        <v>0</v>
      </c>
      <c r="AB263" s="45" t="e">
        <f t="shared" si="881"/>
        <v>#DIV/0!</v>
      </c>
      <c r="AC263" s="234">
        <f t="shared" ref="AC263:AD263" si="920">AC270+AC277+AC284+AC291</f>
        <v>0</v>
      </c>
      <c r="AD263" s="45">
        <f t="shared" si="920"/>
        <v>0</v>
      </c>
      <c r="AE263" s="45" t="e">
        <f t="shared" si="882"/>
        <v>#DIV/0!</v>
      </c>
      <c r="AF263" s="234">
        <f t="shared" ref="AF263:AG263" si="921">AF270+AF277+AF284+AF291</f>
        <v>0</v>
      </c>
      <c r="AG263" s="45">
        <f t="shared" si="921"/>
        <v>0</v>
      </c>
      <c r="AH263" s="45" t="e">
        <f t="shared" si="883"/>
        <v>#DIV/0!</v>
      </c>
      <c r="AI263" s="234">
        <f t="shared" ref="AI263:AJ263" si="922">AI270+AI277+AI284+AI291</f>
        <v>0</v>
      </c>
      <c r="AJ263" s="45">
        <f t="shared" si="922"/>
        <v>0</v>
      </c>
      <c r="AK263" s="45" t="e">
        <f t="shared" si="884"/>
        <v>#DIV/0!</v>
      </c>
      <c r="AL263" s="234">
        <f t="shared" ref="AL263:AM263" si="923">AL270+AL277+AL284+AL291</f>
        <v>0</v>
      </c>
      <c r="AM263" s="45">
        <f t="shared" si="923"/>
        <v>0</v>
      </c>
      <c r="AN263" s="45" t="e">
        <f t="shared" si="885"/>
        <v>#DIV/0!</v>
      </c>
      <c r="AO263" s="234">
        <f t="shared" ref="AO263:AP263" si="924">AO270+AO277+AO284+AO291</f>
        <v>0</v>
      </c>
      <c r="AP263" s="45">
        <f t="shared" si="924"/>
        <v>0</v>
      </c>
      <c r="AQ263" s="45" t="e">
        <f t="shared" si="886"/>
        <v>#DIV/0!</v>
      </c>
      <c r="AR263" s="18"/>
      <c r="AS263" s="37"/>
      <c r="AT263" s="37"/>
    </row>
    <row r="264" spans="1:46" customFormat="1" ht="36.75" customHeight="1">
      <c r="A264" s="316"/>
      <c r="B264" s="315"/>
      <c r="C264" s="293"/>
      <c r="D264" s="98" t="s">
        <v>37</v>
      </c>
      <c r="E264" s="173">
        <f t="shared" si="887"/>
        <v>0</v>
      </c>
      <c r="F264" s="85">
        <f t="shared" si="888"/>
        <v>0</v>
      </c>
      <c r="G264" s="45" t="e">
        <f t="shared" si="874"/>
        <v>#DIV/0!</v>
      </c>
      <c r="H264" s="234">
        <f t="shared" ref="H264:I264" si="925">H271+H278+H285+H292</f>
        <v>0</v>
      </c>
      <c r="I264" s="45">
        <f t="shared" si="925"/>
        <v>0</v>
      </c>
      <c r="J264" s="45" t="e">
        <f t="shared" si="875"/>
        <v>#DIV/0!</v>
      </c>
      <c r="K264" s="234">
        <f t="shared" ref="K264:L264" si="926">K271+K278+K285+K292</f>
        <v>0</v>
      </c>
      <c r="L264" s="43">
        <f t="shared" si="926"/>
        <v>0</v>
      </c>
      <c r="M264" s="45" t="e">
        <f t="shared" si="876"/>
        <v>#DIV/0!</v>
      </c>
      <c r="N264" s="234">
        <f t="shared" ref="N264:O264" si="927">N271+N278+N285+N292</f>
        <v>0</v>
      </c>
      <c r="O264" s="43">
        <f t="shared" si="927"/>
        <v>0</v>
      </c>
      <c r="P264" s="45" t="e">
        <f t="shared" si="877"/>
        <v>#DIV/0!</v>
      </c>
      <c r="Q264" s="234">
        <f t="shared" ref="Q264:R264" si="928">Q271+Q278+Q285+Q292</f>
        <v>0</v>
      </c>
      <c r="R264" s="45">
        <f t="shared" si="928"/>
        <v>0</v>
      </c>
      <c r="S264" s="45" t="e">
        <f t="shared" si="878"/>
        <v>#DIV/0!</v>
      </c>
      <c r="T264" s="234">
        <f t="shared" ref="T264:U264" si="929">T271+T278+T285+T292</f>
        <v>0</v>
      </c>
      <c r="U264" s="45">
        <f t="shared" si="929"/>
        <v>0</v>
      </c>
      <c r="V264" s="45" t="e">
        <f t="shared" si="879"/>
        <v>#DIV/0!</v>
      </c>
      <c r="W264" s="234">
        <f t="shared" ref="W264:X264" si="930">W271+W278+W285+W292</f>
        <v>0</v>
      </c>
      <c r="X264" s="45">
        <f t="shared" si="930"/>
        <v>0</v>
      </c>
      <c r="Y264" s="45" t="e">
        <f t="shared" si="880"/>
        <v>#DIV/0!</v>
      </c>
      <c r="Z264" s="234">
        <f t="shared" ref="Z264:AA264" si="931">Z271+Z278+Z285+Z292</f>
        <v>0</v>
      </c>
      <c r="AA264" s="45">
        <f t="shared" si="931"/>
        <v>0</v>
      </c>
      <c r="AB264" s="45" t="e">
        <f t="shared" si="881"/>
        <v>#DIV/0!</v>
      </c>
      <c r="AC264" s="234">
        <f t="shared" ref="AC264:AD264" si="932">AC271+AC278+AC285+AC292</f>
        <v>0</v>
      </c>
      <c r="AD264" s="45">
        <f t="shared" si="932"/>
        <v>0</v>
      </c>
      <c r="AE264" s="45" t="e">
        <f t="shared" si="882"/>
        <v>#DIV/0!</v>
      </c>
      <c r="AF264" s="234">
        <f t="shared" ref="AF264:AG264" si="933">AF271+AF278+AF285+AF292</f>
        <v>0</v>
      </c>
      <c r="AG264" s="45">
        <f t="shared" si="933"/>
        <v>0</v>
      </c>
      <c r="AH264" s="45" t="e">
        <f t="shared" si="883"/>
        <v>#DIV/0!</v>
      </c>
      <c r="AI264" s="234">
        <f t="shared" ref="AI264:AJ264" si="934">AI271+AI278+AI285+AI292</f>
        <v>0</v>
      </c>
      <c r="AJ264" s="45">
        <f t="shared" si="934"/>
        <v>0</v>
      </c>
      <c r="AK264" s="45" t="e">
        <f t="shared" si="884"/>
        <v>#DIV/0!</v>
      </c>
      <c r="AL264" s="234">
        <f t="shared" ref="AL264:AM264" si="935">AL271+AL278+AL285+AL292</f>
        <v>0</v>
      </c>
      <c r="AM264" s="45">
        <f t="shared" si="935"/>
        <v>0</v>
      </c>
      <c r="AN264" s="45" t="e">
        <f t="shared" si="885"/>
        <v>#DIV/0!</v>
      </c>
      <c r="AO264" s="234">
        <f t="shared" ref="AO264:AP264" si="936">AO271+AO278+AO285+AO292</f>
        <v>0</v>
      </c>
      <c r="AP264" s="45">
        <f t="shared" si="936"/>
        <v>0</v>
      </c>
      <c r="AQ264" s="45" t="e">
        <f t="shared" si="886"/>
        <v>#DIV/0!</v>
      </c>
      <c r="AR264" s="18"/>
      <c r="AS264" s="37"/>
      <c r="AT264" s="37"/>
    </row>
    <row r="265" spans="1:46" customFormat="1" ht="45">
      <c r="A265" s="316"/>
      <c r="B265" s="315"/>
      <c r="C265" s="293"/>
      <c r="D265" s="98" t="s">
        <v>32</v>
      </c>
      <c r="E265" s="173">
        <f t="shared" si="887"/>
        <v>36355.99</v>
      </c>
      <c r="F265" s="85">
        <f>I265+L265+O265+R265+U265+X265+AA265+AD265+AG265+AJ265+AM265+AP265</f>
        <v>14779.257699999998</v>
      </c>
      <c r="G265" s="45">
        <f t="shared" si="874"/>
        <v>40.651506670565155</v>
      </c>
      <c r="H265" s="234">
        <f t="shared" ref="H265:I265" si="937">H272+H279+H286+H293</f>
        <v>847.47</v>
      </c>
      <c r="I265" s="45">
        <f t="shared" si="937"/>
        <v>847.47</v>
      </c>
      <c r="J265" s="45">
        <f t="shared" si="875"/>
        <v>100</v>
      </c>
      <c r="K265" s="234">
        <f t="shared" ref="K265:L265" si="938">K272+K279+K286+K293</f>
        <v>3123.06</v>
      </c>
      <c r="L265" s="43">
        <f t="shared" si="938"/>
        <v>3123.0576999999998</v>
      </c>
      <c r="M265" s="45">
        <f t="shared" si="876"/>
        <v>99.999926354280731</v>
      </c>
      <c r="N265" s="234">
        <f t="shared" ref="N265:O265" si="939">N272+N279+N286+N293</f>
        <v>3346.78</v>
      </c>
      <c r="O265" s="43">
        <f t="shared" si="939"/>
        <v>3346.78</v>
      </c>
      <c r="P265" s="45">
        <f t="shared" si="877"/>
        <v>100</v>
      </c>
      <c r="Q265" s="234">
        <f t="shared" ref="Q265:R265" si="940">Q272+Q279+Q286+Q293</f>
        <v>2813.7599999999998</v>
      </c>
      <c r="R265" s="45">
        <f t="shared" si="940"/>
        <v>2813.7599999999998</v>
      </c>
      <c r="S265" s="45">
        <f t="shared" si="878"/>
        <v>100</v>
      </c>
      <c r="T265" s="234">
        <f t="shared" ref="T265:U265" si="941">T272+T279+T286+T293</f>
        <v>2746.46</v>
      </c>
      <c r="U265" s="45">
        <f t="shared" si="941"/>
        <v>2746.46</v>
      </c>
      <c r="V265" s="45">
        <f t="shared" si="879"/>
        <v>100</v>
      </c>
      <c r="W265" s="234">
        <f t="shared" ref="W265:X265" si="942">W272+W279+W286+W293</f>
        <v>1901.73</v>
      </c>
      <c r="X265" s="45">
        <f t="shared" si="942"/>
        <v>1901.73</v>
      </c>
      <c r="Y265" s="45">
        <f t="shared" si="880"/>
        <v>100</v>
      </c>
      <c r="Z265" s="234">
        <f t="shared" ref="Z265:AA265" si="943">Z272+Z279+Z286+Z293</f>
        <v>2000</v>
      </c>
      <c r="AA265" s="45">
        <f t="shared" si="943"/>
        <v>0</v>
      </c>
      <c r="AB265" s="45">
        <f t="shared" si="881"/>
        <v>0</v>
      </c>
      <c r="AC265" s="234">
        <f t="shared" ref="AC265:AD265" si="944">AC272+AC279+AC286+AC293</f>
        <v>500</v>
      </c>
      <c r="AD265" s="45">
        <f t="shared" si="944"/>
        <v>0</v>
      </c>
      <c r="AE265" s="45">
        <f t="shared" si="882"/>
        <v>0</v>
      </c>
      <c r="AF265" s="234">
        <f t="shared" ref="AF265:AG265" si="945">AF272+AF279+AF286+AF293</f>
        <v>2614.36</v>
      </c>
      <c r="AG265" s="45">
        <f t="shared" si="945"/>
        <v>0</v>
      </c>
      <c r="AH265" s="45">
        <f t="shared" si="883"/>
        <v>0</v>
      </c>
      <c r="AI265" s="234">
        <f t="shared" ref="AI265:AJ265" si="946">AI272+AI279+AI286+AI293</f>
        <v>3254.22</v>
      </c>
      <c r="AJ265" s="45">
        <f t="shared" si="946"/>
        <v>0</v>
      </c>
      <c r="AK265" s="45">
        <f t="shared" si="884"/>
        <v>0</v>
      </c>
      <c r="AL265" s="234">
        <f t="shared" ref="AL265:AM265" si="947">AL272+AL279+AL286+AL293</f>
        <v>3002.8</v>
      </c>
      <c r="AM265" s="45">
        <f t="shared" si="947"/>
        <v>0</v>
      </c>
      <c r="AN265" s="45">
        <f t="shared" si="885"/>
        <v>0</v>
      </c>
      <c r="AO265" s="234">
        <f t="shared" ref="AO265:AP265" si="948">AO272+AO279+AO286+AO293</f>
        <v>10205.349999999999</v>
      </c>
      <c r="AP265" s="45">
        <f t="shared" si="948"/>
        <v>0</v>
      </c>
      <c r="AQ265" s="45">
        <f t="shared" si="886"/>
        <v>0</v>
      </c>
      <c r="AR265" s="18"/>
      <c r="AS265" s="37"/>
      <c r="AT265" s="37"/>
    </row>
    <row r="266" spans="1:46" s="208" customFormat="1" ht="28.5" customHeight="1">
      <c r="A266" s="317" t="s">
        <v>232</v>
      </c>
      <c r="B266" s="315" t="s">
        <v>77</v>
      </c>
      <c r="C266" s="293" t="s">
        <v>106</v>
      </c>
      <c r="D266" s="209" t="s">
        <v>34</v>
      </c>
      <c r="E266" s="210">
        <f>SUM(E267:E272)</f>
        <v>849464</v>
      </c>
      <c r="F266" s="206">
        <f>SUM(F267:F272)</f>
        <v>489890.62999999995</v>
      </c>
      <c r="G266" s="206">
        <f>(F266/E266)*100</f>
        <v>57.670558140191929</v>
      </c>
      <c r="H266" s="234">
        <f>SUM(H267:H272)</f>
        <v>15711.890000000001</v>
      </c>
      <c r="I266" s="205">
        <f>SUM(I267:I272)</f>
        <v>15711.890000000001</v>
      </c>
      <c r="J266" s="205">
        <f>(I266/H266)*100</f>
        <v>100</v>
      </c>
      <c r="K266" s="234">
        <f>SUM(K267:K272)</f>
        <v>76718.080000000002</v>
      </c>
      <c r="L266" s="206">
        <f>SUM(L267:L272)</f>
        <v>76718.080000000002</v>
      </c>
      <c r="M266" s="205">
        <f>(L266/K266)*100</f>
        <v>100</v>
      </c>
      <c r="N266" s="234">
        <f>SUM(N267:N272)</f>
        <v>68143.37999999999</v>
      </c>
      <c r="O266" s="206">
        <f>SUM(O267:O272)</f>
        <v>68143.37999999999</v>
      </c>
      <c r="P266" s="205">
        <f>(O266/N266)*100</f>
        <v>100</v>
      </c>
      <c r="Q266" s="234">
        <f>SUM(Q267:Q272)</f>
        <v>70122.89</v>
      </c>
      <c r="R266" s="205">
        <f>SUM(R267:R272)</f>
        <v>70122.89</v>
      </c>
      <c r="S266" s="205">
        <f>(R266/Q266)*100</f>
        <v>100</v>
      </c>
      <c r="T266" s="234">
        <f>SUM(T267:T272)</f>
        <v>93241.659999999989</v>
      </c>
      <c r="U266" s="205">
        <f>SUM(U267:U272)</f>
        <v>93241.659999999989</v>
      </c>
      <c r="V266" s="205">
        <f>(U266/T266)*100</f>
        <v>100</v>
      </c>
      <c r="W266" s="234">
        <f>SUM(W267:W272)</f>
        <v>165952.72999999998</v>
      </c>
      <c r="X266" s="205">
        <f>SUM(X267:X272)</f>
        <v>165952.72999999998</v>
      </c>
      <c r="Y266" s="205">
        <f>(X266/W266)*100</f>
        <v>100</v>
      </c>
      <c r="Z266" s="234">
        <f>SUM(Z267:Z272)</f>
        <v>65500</v>
      </c>
      <c r="AA266" s="205">
        <f>SUM(AA267:AA272)</f>
        <v>0</v>
      </c>
      <c r="AB266" s="205">
        <f>(AA266/Z266)*100</f>
        <v>0</v>
      </c>
      <c r="AC266" s="234">
        <f>SUM(AC267:AC272)</f>
        <v>29000</v>
      </c>
      <c r="AD266" s="205">
        <f>SUM(AD267:AD272)</f>
        <v>0</v>
      </c>
      <c r="AE266" s="205">
        <f>(AD266/AC266)*100</f>
        <v>0</v>
      </c>
      <c r="AF266" s="234">
        <f>SUM(AF267:AF272)</f>
        <v>44000</v>
      </c>
      <c r="AG266" s="205">
        <f>SUM(AG267:AG272)</f>
        <v>0</v>
      </c>
      <c r="AH266" s="205">
        <f>(AG266/AF266)*100</f>
        <v>0</v>
      </c>
      <c r="AI266" s="234">
        <f>SUM(AI267:AI272)</f>
        <v>63500</v>
      </c>
      <c r="AJ266" s="205">
        <f>SUM(AJ267:AJ272)</f>
        <v>0</v>
      </c>
      <c r="AK266" s="205">
        <f>(AJ266/AI266)*100</f>
        <v>0</v>
      </c>
      <c r="AL266" s="234">
        <f>SUM(AL267:AL272)</f>
        <v>63334.93</v>
      </c>
      <c r="AM266" s="205">
        <f>SUM(AM267:AM272)</f>
        <v>0</v>
      </c>
      <c r="AN266" s="205">
        <f>(AM266/AL266)*100</f>
        <v>0</v>
      </c>
      <c r="AO266" s="234">
        <f>SUM(AO267:AO272)</f>
        <v>94238.44</v>
      </c>
      <c r="AP266" s="205">
        <f>SUM(AP267:AP272)</f>
        <v>0</v>
      </c>
      <c r="AQ266" s="205">
        <f>(AP266/AO266)*100</f>
        <v>0</v>
      </c>
      <c r="AR266" s="207"/>
    </row>
    <row r="267" spans="1:46" customFormat="1" ht="30">
      <c r="A267" s="317"/>
      <c r="B267" s="315"/>
      <c r="C267" s="293"/>
      <c r="D267" s="98" t="s">
        <v>17</v>
      </c>
      <c r="E267" s="173">
        <f>H267+K267+N267+Q267+T267+W267+Z267+AC267+AF267+AI267+AL267+AO267</f>
        <v>0</v>
      </c>
      <c r="F267" s="85">
        <f>I267+L267+O267+R267+U267+X267+AA267+AD267+AG267+AJ267+AM267+AP267</f>
        <v>0</v>
      </c>
      <c r="G267" s="43" t="e">
        <f t="shared" ref="G267:G272" si="949">(F267/E267)*100</f>
        <v>#DIV/0!</v>
      </c>
      <c r="H267" s="234"/>
      <c r="I267" s="44"/>
      <c r="J267" s="45" t="e">
        <f t="shared" ref="J267:J272" si="950">(I267/H267)*100</f>
        <v>#DIV/0!</v>
      </c>
      <c r="K267" s="234"/>
      <c r="L267" s="85"/>
      <c r="M267" s="45" t="e">
        <f t="shared" ref="M267:M272" si="951">(L267/K267)*100</f>
        <v>#DIV/0!</v>
      </c>
      <c r="N267" s="234"/>
      <c r="O267" s="43"/>
      <c r="P267" s="45" t="e">
        <f t="shared" ref="P267:P272" si="952">(O267/N267)*100</f>
        <v>#DIV/0!</v>
      </c>
      <c r="Q267" s="234"/>
      <c r="R267" s="44"/>
      <c r="S267" s="45" t="e">
        <f t="shared" ref="S267:S272" si="953">(R267/Q267)*100</f>
        <v>#DIV/0!</v>
      </c>
      <c r="T267" s="234"/>
      <c r="U267" s="44"/>
      <c r="V267" s="45" t="e">
        <f t="shared" ref="V267:V272" si="954">(U267/T267)*100</f>
        <v>#DIV/0!</v>
      </c>
      <c r="W267" s="234"/>
      <c r="X267" s="44"/>
      <c r="Y267" s="45" t="e">
        <f t="shared" ref="Y267:Y272" si="955">(X267/W267)*100</f>
        <v>#DIV/0!</v>
      </c>
      <c r="Z267" s="234"/>
      <c r="AA267" s="44"/>
      <c r="AB267" s="45" t="e">
        <f t="shared" ref="AB267:AB272" si="956">(AA267/Z267)*100</f>
        <v>#DIV/0!</v>
      </c>
      <c r="AC267" s="234"/>
      <c r="AD267" s="44"/>
      <c r="AE267" s="45" t="e">
        <f t="shared" ref="AE267:AE272" si="957">(AD267/AC267)*100</f>
        <v>#DIV/0!</v>
      </c>
      <c r="AF267" s="234"/>
      <c r="AG267" s="44"/>
      <c r="AH267" s="45" t="e">
        <f t="shared" ref="AH267:AH272" si="958">(AG267/AF267)*100</f>
        <v>#DIV/0!</v>
      </c>
      <c r="AI267" s="234"/>
      <c r="AJ267" s="44"/>
      <c r="AK267" s="45" t="e">
        <f t="shared" ref="AK267:AK272" si="959">(AJ267/AI267)*100</f>
        <v>#DIV/0!</v>
      </c>
      <c r="AL267" s="234"/>
      <c r="AM267" s="44"/>
      <c r="AN267" s="45" t="e">
        <f t="shared" ref="AN267:AN272" si="960">(AM267/AL267)*100</f>
        <v>#DIV/0!</v>
      </c>
      <c r="AO267" s="234"/>
      <c r="AP267" s="44"/>
      <c r="AQ267" s="45" t="e">
        <f t="shared" ref="AQ267:AQ272" si="961">(AP267/AO267)*100</f>
        <v>#DIV/0!</v>
      </c>
      <c r="AR267" s="18"/>
      <c r="AS267" s="37"/>
      <c r="AT267" s="37"/>
    </row>
    <row r="268" spans="1:46" customFormat="1" ht="45">
      <c r="A268" s="317"/>
      <c r="B268" s="315"/>
      <c r="C268" s="293"/>
      <c r="D268" s="98" t="s">
        <v>18</v>
      </c>
      <c r="E268" s="173">
        <f t="shared" ref="E268:E272" si="962">H268+K268+N268+Q268+T268+W268+Z268+AC268+AF268+AI268+AL268+AO268</f>
        <v>833379.2</v>
      </c>
      <c r="F268" s="43">
        <f>I268+L268+O268+R268+U268+X268+AA268+AD268+AG268+AJ268+AM268+AP268</f>
        <v>481708.54999999993</v>
      </c>
      <c r="G268" s="43">
        <f t="shared" si="949"/>
        <v>57.801844586473962</v>
      </c>
      <c r="H268" s="234">
        <v>15428.45</v>
      </c>
      <c r="I268" s="44">
        <v>15428.45</v>
      </c>
      <c r="J268" s="45">
        <f t="shared" si="950"/>
        <v>100</v>
      </c>
      <c r="K268" s="234">
        <v>76131.509999999995</v>
      </c>
      <c r="L268" s="85">
        <v>76131.509999999995</v>
      </c>
      <c r="M268" s="45">
        <f t="shared" si="951"/>
        <v>100</v>
      </c>
      <c r="N268" s="234">
        <v>67598.45</v>
      </c>
      <c r="O268" s="43">
        <v>67598.45</v>
      </c>
      <c r="P268" s="45">
        <f t="shared" si="952"/>
        <v>100</v>
      </c>
      <c r="Q268" s="234">
        <v>69395.740000000005</v>
      </c>
      <c r="R268" s="44">
        <v>69395.740000000005</v>
      </c>
      <c r="S268" s="45">
        <f t="shared" si="953"/>
        <v>100</v>
      </c>
      <c r="T268" s="234">
        <v>91590.29</v>
      </c>
      <c r="U268" s="45">
        <v>91590.29</v>
      </c>
      <c r="V268" s="45">
        <f t="shared" si="954"/>
        <v>100</v>
      </c>
      <c r="W268" s="234">
        <v>161564.10999999999</v>
      </c>
      <c r="X268" s="44">
        <v>161564.10999999999</v>
      </c>
      <c r="Y268" s="45">
        <f t="shared" si="955"/>
        <v>100</v>
      </c>
      <c r="Z268" s="234">
        <f>60000+2500</f>
        <v>62500</v>
      </c>
      <c r="AA268" s="44"/>
      <c r="AB268" s="45">
        <f t="shared" si="956"/>
        <v>0</v>
      </c>
      <c r="AC268" s="234">
        <f>25000+2500</f>
        <v>27500</v>
      </c>
      <c r="AD268" s="44"/>
      <c r="AE268" s="45">
        <f t="shared" si="957"/>
        <v>0</v>
      </c>
      <c r="AF268" s="234">
        <f>40000+2500</f>
        <v>42500</v>
      </c>
      <c r="AG268" s="44"/>
      <c r="AH268" s="45">
        <f t="shared" si="958"/>
        <v>0</v>
      </c>
      <c r="AI268" s="234">
        <f>60000+2500</f>
        <v>62500</v>
      </c>
      <c r="AJ268" s="44"/>
      <c r="AK268" s="45">
        <f t="shared" si="959"/>
        <v>0</v>
      </c>
      <c r="AL268" s="234">
        <f>60000+2500</f>
        <v>62500</v>
      </c>
      <c r="AM268" s="44"/>
      <c r="AN268" s="45">
        <f t="shared" si="960"/>
        <v>0</v>
      </c>
      <c r="AO268" s="234">
        <f>133440.04+3379.2-7598.45-6895.74-9090.29-19064.11</f>
        <v>94170.650000000009</v>
      </c>
      <c r="AP268" s="44"/>
      <c r="AQ268" s="45">
        <f t="shared" si="961"/>
        <v>0</v>
      </c>
      <c r="AR268" s="18"/>
      <c r="AS268" s="37"/>
      <c r="AT268" s="37"/>
    </row>
    <row r="269" spans="1:46" customFormat="1" ht="32.25" customHeight="1">
      <c r="A269" s="317"/>
      <c r="B269" s="315"/>
      <c r="C269" s="293"/>
      <c r="D269" s="98" t="s">
        <v>26</v>
      </c>
      <c r="E269" s="173">
        <f t="shared" si="962"/>
        <v>16084.8</v>
      </c>
      <c r="F269" s="43">
        <f t="shared" ref="F269:F272" si="963">I269+L269+O269+R269+U269+X269+AA269+AD269+AG269+AJ269+AM269+AP269</f>
        <v>8182.08</v>
      </c>
      <c r="G269" s="43">
        <f t="shared" si="949"/>
        <v>50.868397493285592</v>
      </c>
      <c r="H269" s="234">
        <v>283.44</v>
      </c>
      <c r="I269" s="44">
        <v>283.44</v>
      </c>
      <c r="J269" s="45">
        <f t="shared" si="950"/>
        <v>100</v>
      </c>
      <c r="K269" s="234">
        <v>586.57000000000005</v>
      </c>
      <c r="L269" s="85">
        <v>586.57000000000005</v>
      </c>
      <c r="M269" s="45">
        <f t="shared" si="951"/>
        <v>100</v>
      </c>
      <c r="N269" s="234">
        <v>544.92999999999995</v>
      </c>
      <c r="O269" s="43">
        <v>544.92999999999995</v>
      </c>
      <c r="P269" s="45">
        <f t="shared" si="952"/>
        <v>100</v>
      </c>
      <c r="Q269" s="234">
        <v>727.15</v>
      </c>
      <c r="R269" s="44">
        <v>727.15</v>
      </c>
      <c r="S269" s="45">
        <f t="shared" si="953"/>
        <v>100</v>
      </c>
      <c r="T269" s="234">
        <v>1651.37</v>
      </c>
      <c r="U269" s="45">
        <v>1651.37</v>
      </c>
      <c r="V269" s="45">
        <f t="shared" si="954"/>
        <v>100</v>
      </c>
      <c r="W269" s="234">
        <v>4388.62</v>
      </c>
      <c r="X269" s="44">
        <v>4388.62</v>
      </c>
      <c r="Y269" s="45">
        <f t="shared" si="955"/>
        <v>100</v>
      </c>
      <c r="Z269" s="234">
        <v>3000</v>
      </c>
      <c r="AA269" s="44"/>
      <c r="AB269" s="45">
        <f t="shared" si="956"/>
        <v>0</v>
      </c>
      <c r="AC269" s="234">
        <v>1500</v>
      </c>
      <c r="AD269" s="44"/>
      <c r="AE269" s="45">
        <f t="shared" si="957"/>
        <v>0</v>
      </c>
      <c r="AF269" s="234">
        <v>1500</v>
      </c>
      <c r="AG269" s="44"/>
      <c r="AH269" s="45">
        <f t="shared" si="958"/>
        <v>0</v>
      </c>
      <c r="AI269" s="234">
        <v>1000</v>
      </c>
      <c r="AJ269" s="44"/>
      <c r="AK269" s="45">
        <f t="shared" si="959"/>
        <v>0</v>
      </c>
      <c r="AL269" s="234">
        <v>834.93</v>
      </c>
      <c r="AM269" s="44"/>
      <c r="AN269" s="45">
        <f t="shared" si="960"/>
        <v>0</v>
      </c>
      <c r="AO269" s="234">
        <f>834.93+772.85-151.37-1388.62</f>
        <v>67.789999999999964</v>
      </c>
      <c r="AP269" s="44"/>
      <c r="AQ269" s="45">
        <f t="shared" si="961"/>
        <v>0</v>
      </c>
      <c r="AR269" s="18"/>
      <c r="AS269" s="37"/>
      <c r="AT269" s="37"/>
    </row>
    <row r="270" spans="1:46" customFormat="1" ht="82.5" customHeight="1">
      <c r="A270" s="317"/>
      <c r="B270" s="315"/>
      <c r="C270" s="293"/>
      <c r="D270" s="96" t="s">
        <v>154</v>
      </c>
      <c r="E270" s="173">
        <f t="shared" si="962"/>
        <v>0</v>
      </c>
      <c r="F270" s="85">
        <f t="shared" si="963"/>
        <v>0</v>
      </c>
      <c r="G270" s="43" t="e">
        <f t="shared" si="949"/>
        <v>#DIV/0!</v>
      </c>
      <c r="H270" s="234"/>
      <c r="I270" s="44"/>
      <c r="J270" s="45" t="e">
        <f t="shared" si="950"/>
        <v>#DIV/0!</v>
      </c>
      <c r="K270" s="234"/>
      <c r="L270" s="85"/>
      <c r="M270" s="45" t="e">
        <f t="shared" si="951"/>
        <v>#DIV/0!</v>
      </c>
      <c r="N270" s="234"/>
      <c r="O270" s="43"/>
      <c r="P270" s="45" t="e">
        <f t="shared" si="952"/>
        <v>#DIV/0!</v>
      </c>
      <c r="Q270" s="234"/>
      <c r="R270" s="44"/>
      <c r="S270" s="45" t="e">
        <f t="shared" si="953"/>
        <v>#DIV/0!</v>
      </c>
      <c r="T270" s="234"/>
      <c r="U270" s="44"/>
      <c r="V270" s="45" t="e">
        <f t="shared" si="954"/>
        <v>#DIV/0!</v>
      </c>
      <c r="W270" s="234"/>
      <c r="X270" s="44"/>
      <c r="Y270" s="45" t="e">
        <f t="shared" si="955"/>
        <v>#DIV/0!</v>
      </c>
      <c r="Z270" s="234"/>
      <c r="AA270" s="44"/>
      <c r="AB270" s="45" t="e">
        <f t="shared" si="956"/>
        <v>#DIV/0!</v>
      </c>
      <c r="AC270" s="234"/>
      <c r="AD270" s="44"/>
      <c r="AE270" s="45" t="e">
        <f t="shared" si="957"/>
        <v>#DIV/0!</v>
      </c>
      <c r="AF270" s="234"/>
      <c r="AG270" s="44"/>
      <c r="AH270" s="45" t="e">
        <f t="shared" si="958"/>
        <v>#DIV/0!</v>
      </c>
      <c r="AI270" s="234"/>
      <c r="AJ270" s="44"/>
      <c r="AK270" s="45" t="e">
        <f t="shared" si="959"/>
        <v>#DIV/0!</v>
      </c>
      <c r="AL270" s="234"/>
      <c r="AM270" s="44"/>
      <c r="AN270" s="45" t="e">
        <f t="shared" si="960"/>
        <v>#DIV/0!</v>
      </c>
      <c r="AO270" s="234"/>
      <c r="AP270" s="44"/>
      <c r="AQ270" s="45" t="e">
        <f t="shared" si="961"/>
        <v>#DIV/0!</v>
      </c>
      <c r="AR270" s="18"/>
      <c r="AS270" s="37"/>
      <c r="AT270" s="37"/>
    </row>
    <row r="271" spans="1:46" customFormat="1" ht="30.75" customHeight="1">
      <c r="A271" s="317"/>
      <c r="B271" s="315"/>
      <c r="C271" s="293"/>
      <c r="D271" s="98" t="s">
        <v>37</v>
      </c>
      <c r="E271" s="173">
        <f t="shared" si="962"/>
        <v>0</v>
      </c>
      <c r="F271" s="85">
        <f t="shared" si="963"/>
        <v>0</v>
      </c>
      <c r="G271" s="43" t="e">
        <f t="shared" si="949"/>
        <v>#DIV/0!</v>
      </c>
      <c r="H271" s="234"/>
      <c r="I271" s="44"/>
      <c r="J271" s="45" t="e">
        <f t="shared" si="950"/>
        <v>#DIV/0!</v>
      </c>
      <c r="K271" s="234"/>
      <c r="L271" s="85"/>
      <c r="M271" s="45" t="e">
        <f t="shared" si="951"/>
        <v>#DIV/0!</v>
      </c>
      <c r="N271" s="234"/>
      <c r="O271" s="43"/>
      <c r="P271" s="45" t="e">
        <f t="shared" si="952"/>
        <v>#DIV/0!</v>
      </c>
      <c r="Q271" s="234"/>
      <c r="R271" s="44"/>
      <c r="S271" s="45" t="e">
        <f t="shared" si="953"/>
        <v>#DIV/0!</v>
      </c>
      <c r="T271" s="234"/>
      <c r="U271" s="44"/>
      <c r="V271" s="45" t="e">
        <f t="shared" si="954"/>
        <v>#DIV/0!</v>
      </c>
      <c r="W271" s="234"/>
      <c r="X271" s="44"/>
      <c r="Y271" s="45" t="e">
        <f t="shared" si="955"/>
        <v>#DIV/0!</v>
      </c>
      <c r="Z271" s="234"/>
      <c r="AA271" s="44"/>
      <c r="AB271" s="45" t="e">
        <f t="shared" si="956"/>
        <v>#DIV/0!</v>
      </c>
      <c r="AC271" s="234"/>
      <c r="AD271" s="44"/>
      <c r="AE271" s="45" t="e">
        <f t="shared" si="957"/>
        <v>#DIV/0!</v>
      </c>
      <c r="AF271" s="234"/>
      <c r="AG271" s="44"/>
      <c r="AH271" s="45" t="e">
        <f t="shared" si="958"/>
        <v>#DIV/0!</v>
      </c>
      <c r="AI271" s="234"/>
      <c r="AJ271" s="44"/>
      <c r="AK271" s="45" t="e">
        <f t="shared" si="959"/>
        <v>#DIV/0!</v>
      </c>
      <c r="AL271" s="234"/>
      <c r="AM271" s="44"/>
      <c r="AN271" s="45" t="e">
        <f t="shared" si="960"/>
        <v>#DIV/0!</v>
      </c>
      <c r="AO271" s="234"/>
      <c r="AP271" s="44"/>
      <c r="AQ271" s="45" t="e">
        <f t="shared" si="961"/>
        <v>#DIV/0!</v>
      </c>
      <c r="AR271" s="18"/>
      <c r="AS271" s="37"/>
      <c r="AT271" s="37"/>
    </row>
    <row r="272" spans="1:46" customFormat="1" ht="45">
      <c r="A272" s="317"/>
      <c r="B272" s="315"/>
      <c r="C272" s="293"/>
      <c r="D272" s="98" t="s">
        <v>32</v>
      </c>
      <c r="E272" s="173">
        <f t="shared" si="962"/>
        <v>0</v>
      </c>
      <c r="F272" s="85">
        <f t="shared" si="963"/>
        <v>0</v>
      </c>
      <c r="G272" s="43" t="e">
        <f t="shared" si="949"/>
        <v>#DIV/0!</v>
      </c>
      <c r="H272" s="234"/>
      <c r="I272" s="44"/>
      <c r="J272" s="45" t="e">
        <f t="shared" si="950"/>
        <v>#DIV/0!</v>
      </c>
      <c r="K272" s="234"/>
      <c r="L272" s="85"/>
      <c r="M272" s="45" t="e">
        <f t="shared" si="951"/>
        <v>#DIV/0!</v>
      </c>
      <c r="N272" s="234"/>
      <c r="O272" s="43"/>
      <c r="P272" s="45" t="e">
        <f t="shared" si="952"/>
        <v>#DIV/0!</v>
      </c>
      <c r="Q272" s="234"/>
      <c r="R272" s="44"/>
      <c r="S272" s="45" t="e">
        <f t="shared" si="953"/>
        <v>#DIV/0!</v>
      </c>
      <c r="T272" s="234"/>
      <c r="U272" s="44"/>
      <c r="V272" s="45" t="e">
        <f t="shared" si="954"/>
        <v>#DIV/0!</v>
      </c>
      <c r="W272" s="234"/>
      <c r="X272" s="44"/>
      <c r="Y272" s="45" t="e">
        <f t="shared" si="955"/>
        <v>#DIV/0!</v>
      </c>
      <c r="Z272" s="234"/>
      <c r="AA272" s="44"/>
      <c r="AB272" s="45" t="e">
        <f t="shared" si="956"/>
        <v>#DIV/0!</v>
      </c>
      <c r="AC272" s="234"/>
      <c r="AD272" s="44"/>
      <c r="AE272" s="45" t="e">
        <f t="shared" si="957"/>
        <v>#DIV/0!</v>
      </c>
      <c r="AF272" s="234"/>
      <c r="AG272" s="44"/>
      <c r="AH272" s="45" t="e">
        <f t="shared" si="958"/>
        <v>#DIV/0!</v>
      </c>
      <c r="AI272" s="234"/>
      <c r="AJ272" s="44"/>
      <c r="AK272" s="45" t="e">
        <f t="shared" si="959"/>
        <v>#DIV/0!</v>
      </c>
      <c r="AL272" s="234"/>
      <c r="AM272" s="44"/>
      <c r="AN272" s="45" t="e">
        <f t="shared" si="960"/>
        <v>#DIV/0!</v>
      </c>
      <c r="AO272" s="234"/>
      <c r="AP272" s="44"/>
      <c r="AQ272" s="45" t="e">
        <f t="shared" si="961"/>
        <v>#DIV/0!</v>
      </c>
      <c r="AR272" s="18"/>
      <c r="AS272" s="37"/>
      <c r="AT272" s="37"/>
    </row>
    <row r="273" spans="1:46" s="208" customFormat="1" ht="24.75" customHeight="1">
      <c r="A273" s="317" t="s">
        <v>233</v>
      </c>
      <c r="B273" s="315" t="s">
        <v>81</v>
      </c>
      <c r="C273" s="293" t="s">
        <v>106</v>
      </c>
      <c r="D273" s="209" t="s">
        <v>34</v>
      </c>
      <c r="E273" s="210">
        <f>SUM(E274:E279)</f>
        <v>48863.009999999995</v>
      </c>
      <c r="F273" s="206">
        <f>SUM(F274:F279)</f>
        <v>12862.839999999998</v>
      </c>
      <c r="G273" s="206">
        <f>(F273/E273)*100</f>
        <v>26.324289068561267</v>
      </c>
      <c r="H273" s="234">
        <f>SUM(H274:H279)</f>
        <v>61.83</v>
      </c>
      <c r="I273" s="205">
        <f>SUM(I274:I279)</f>
        <v>61.83</v>
      </c>
      <c r="J273" s="205">
        <f>(I273/H273)*100</f>
        <v>100</v>
      </c>
      <c r="K273" s="234">
        <f>SUM(K274:K279)</f>
        <v>966.95</v>
      </c>
      <c r="L273" s="206">
        <f>SUM(L274:L279)</f>
        <v>966.95</v>
      </c>
      <c r="M273" s="205">
        <f>(L273/K273)*100</f>
        <v>100</v>
      </c>
      <c r="N273" s="234">
        <f>SUM(N274:N279)</f>
        <v>1494.29</v>
      </c>
      <c r="O273" s="206">
        <f>SUM(O274:O279)</f>
        <v>1494.29</v>
      </c>
      <c r="P273" s="205">
        <f>(O273/N273)*100</f>
        <v>100</v>
      </c>
      <c r="Q273" s="234">
        <f>SUM(Q274:Q279)</f>
        <v>4628.66</v>
      </c>
      <c r="R273" s="205">
        <f>SUM(R274:R279)</f>
        <v>4628.66</v>
      </c>
      <c r="S273" s="205">
        <f>(R273/Q273)*100</f>
        <v>100</v>
      </c>
      <c r="T273" s="234">
        <f>SUM(T274:T279)</f>
        <v>3454.8500000000004</v>
      </c>
      <c r="U273" s="205">
        <f>SUM(U274:U279)</f>
        <v>3454.8500000000004</v>
      </c>
      <c r="V273" s="205">
        <f>(U273/T273)*100</f>
        <v>100</v>
      </c>
      <c r="W273" s="234">
        <f>SUM(W274:W279)</f>
        <v>2256.2600000000002</v>
      </c>
      <c r="X273" s="205">
        <f>SUM(X274:X279)</f>
        <v>2256.2600000000002</v>
      </c>
      <c r="Y273" s="205">
        <f>(X273/W273)*100</f>
        <v>100</v>
      </c>
      <c r="Z273" s="234">
        <f>SUM(Z274:Z279)</f>
        <v>4400</v>
      </c>
      <c r="AA273" s="205">
        <f>SUM(AA274:AA279)</f>
        <v>0</v>
      </c>
      <c r="AB273" s="205">
        <f>(AA273/Z273)*100</f>
        <v>0</v>
      </c>
      <c r="AC273" s="234">
        <f>SUM(AC274:AC279)</f>
        <v>4400</v>
      </c>
      <c r="AD273" s="205">
        <f>SUM(AD274:AD279)</f>
        <v>0</v>
      </c>
      <c r="AE273" s="205">
        <f>(AD273/AC273)*100</f>
        <v>0</v>
      </c>
      <c r="AF273" s="234">
        <f>SUM(AF274:AF279)</f>
        <v>5648.27</v>
      </c>
      <c r="AG273" s="205">
        <f>SUM(AG274:AG279)</f>
        <v>0</v>
      </c>
      <c r="AH273" s="205">
        <f>(AG273/AF273)*100</f>
        <v>0</v>
      </c>
      <c r="AI273" s="234">
        <f>SUM(AI274:AI279)</f>
        <v>1800</v>
      </c>
      <c r="AJ273" s="205">
        <f>SUM(AJ274:AJ279)</f>
        <v>0</v>
      </c>
      <c r="AK273" s="205">
        <f>(AJ273/AI273)*100</f>
        <v>0</v>
      </c>
      <c r="AL273" s="234">
        <f>SUM(AL274:AL279)</f>
        <v>532.62999999999988</v>
      </c>
      <c r="AM273" s="205">
        <f>SUM(AM274:AM279)</f>
        <v>0</v>
      </c>
      <c r="AN273" s="205">
        <f>(AM273/AL273)*100</f>
        <v>0</v>
      </c>
      <c r="AO273" s="234">
        <f>SUM(AO274:AO279)</f>
        <v>19219.27</v>
      </c>
      <c r="AP273" s="205">
        <f>SUM(AP274:AP279)</f>
        <v>0</v>
      </c>
      <c r="AQ273" s="205">
        <f>(AP273/AO273)*100</f>
        <v>0</v>
      </c>
      <c r="AR273" s="207"/>
    </row>
    <row r="274" spans="1:46" customFormat="1" ht="30">
      <c r="A274" s="317"/>
      <c r="B274" s="315"/>
      <c r="C274" s="293"/>
      <c r="D274" s="98" t="s">
        <v>17</v>
      </c>
      <c r="E274" s="173">
        <f>H274+K274+N274+Q274+T274+W274+Z274+AC274+AF274+AI274+AL274+AO274</f>
        <v>0</v>
      </c>
      <c r="F274" s="85">
        <f>I274+L274+O274+R274+U274+X274+AA274+AD274+AG274+AJ274+AM274+AP274</f>
        <v>0</v>
      </c>
      <c r="G274" s="43" t="e">
        <f t="shared" ref="G274:G279" si="964">(F274/E274)*100</f>
        <v>#DIV/0!</v>
      </c>
      <c r="H274" s="234"/>
      <c r="I274" s="44"/>
      <c r="J274" s="45" t="e">
        <f t="shared" ref="J274:J278" si="965">(I274/H274)*100</f>
        <v>#DIV/0!</v>
      </c>
      <c r="K274" s="234"/>
      <c r="L274" s="85"/>
      <c r="M274" s="45" t="e">
        <f t="shared" ref="M274:M279" si="966">(L274/K274)*100</f>
        <v>#DIV/0!</v>
      </c>
      <c r="N274" s="234"/>
      <c r="O274" s="43"/>
      <c r="P274" s="45" t="e">
        <f t="shared" ref="P274:P279" si="967">(O274/N274)*100</f>
        <v>#DIV/0!</v>
      </c>
      <c r="Q274" s="234"/>
      <c r="R274" s="44"/>
      <c r="S274" s="45" t="e">
        <f t="shared" ref="S274:S279" si="968">(R274/Q274)*100</f>
        <v>#DIV/0!</v>
      </c>
      <c r="T274" s="234"/>
      <c r="U274" s="44"/>
      <c r="V274" s="45" t="e">
        <f t="shared" ref="V274:V279" si="969">(U274/T274)*100</f>
        <v>#DIV/0!</v>
      </c>
      <c r="W274" s="234"/>
      <c r="X274" s="44"/>
      <c r="Y274" s="45" t="e">
        <f t="shared" ref="Y274:Y279" si="970">(X274/W274)*100</f>
        <v>#DIV/0!</v>
      </c>
      <c r="Z274" s="234"/>
      <c r="AA274" s="44"/>
      <c r="AB274" s="45" t="e">
        <f t="shared" ref="AB274:AB279" si="971">(AA274/Z274)*100</f>
        <v>#DIV/0!</v>
      </c>
      <c r="AC274" s="234"/>
      <c r="AD274" s="44"/>
      <c r="AE274" s="45" t="e">
        <f t="shared" ref="AE274:AE279" si="972">(AD274/AC274)*100</f>
        <v>#DIV/0!</v>
      </c>
      <c r="AF274" s="234"/>
      <c r="AG274" s="44"/>
      <c r="AH274" s="45" t="e">
        <f t="shared" ref="AH274:AH279" si="973">(AG274/AF274)*100</f>
        <v>#DIV/0!</v>
      </c>
      <c r="AI274" s="234"/>
      <c r="AJ274" s="44"/>
      <c r="AK274" s="45" t="e">
        <f t="shared" ref="AK274:AK279" si="974">(AJ274/AI274)*100</f>
        <v>#DIV/0!</v>
      </c>
      <c r="AL274" s="234"/>
      <c r="AM274" s="44"/>
      <c r="AN274" s="45" t="e">
        <f t="shared" ref="AN274:AN279" si="975">(AM274/AL274)*100</f>
        <v>#DIV/0!</v>
      </c>
      <c r="AO274" s="234"/>
      <c r="AP274" s="44"/>
      <c r="AQ274" s="45" t="e">
        <f t="shared" ref="AQ274:AQ279" si="976">(AP274/AO274)*100</f>
        <v>#DIV/0!</v>
      </c>
      <c r="AR274" s="18"/>
      <c r="AS274" s="37"/>
      <c r="AT274" s="37"/>
    </row>
    <row r="275" spans="1:46" customFormat="1" ht="45">
      <c r="A275" s="317"/>
      <c r="B275" s="315"/>
      <c r="C275" s="293"/>
      <c r="D275" s="98" t="s">
        <v>18</v>
      </c>
      <c r="E275" s="173">
        <f t="shared" ref="E275:E279" si="977">H275+K275+N275+Q275+T275+W275+Z275+AC275+AF275+AI275+AL275+AO275</f>
        <v>35874.559999999998</v>
      </c>
      <c r="F275" s="43">
        <f t="shared" ref="F275:F279" si="978">I275+L275+O275+R275+U275+X275+AA275+AD275+AG275+AJ275+AM275+AP275</f>
        <v>11172.3</v>
      </c>
      <c r="G275" s="43">
        <f t="shared" si="964"/>
        <v>31.14268161058979</v>
      </c>
      <c r="H275" s="234">
        <v>0</v>
      </c>
      <c r="I275" s="44"/>
      <c r="J275" s="45" t="e">
        <f t="shared" si="965"/>
        <v>#DIV/0!</v>
      </c>
      <c r="K275" s="234">
        <v>769.5</v>
      </c>
      <c r="L275" s="85">
        <v>769.5</v>
      </c>
      <c r="M275" s="45">
        <f t="shared" si="966"/>
        <v>100</v>
      </c>
      <c r="N275" s="234">
        <v>1199.73</v>
      </c>
      <c r="O275" s="43">
        <v>1199.73</v>
      </c>
      <c r="P275" s="45">
        <f t="shared" si="967"/>
        <v>100</v>
      </c>
      <c r="Q275" s="234">
        <v>4308.91</v>
      </c>
      <c r="R275" s="44">
        <v>4308.91</v>
      </c>
      <c r="S275" s="45">
        <f t="shared" si="968"/>
        <v>100</v>
      </c>
      <c r="T275" s="234">
        <v>2874.28</v>
      </c>
      <c r="U275" s="45">
        <v>2874.28</v>
      </c>
      <c r="V275" s="45">
        <f t="shared" si="969"/>
        <v>100</v>
      </c>
      <c r="W275" s="234">
        <v>2019.88</v>
      </c>
      <c r="X275" s="44">
        <v>2019.88</v>
      </c>
      <c r="Y275" s="45">
        <f t="shared" si="970"/>
        <v>100</v>
      </c>
      <c r="Z275" s="234">
        <v>4000</v>
      </c>
      <c r="AA275" s="44"/>
      <c r="AB275" s="45">
        <f t="shared" si="971"/>
        <v>0</v>
      </c>
      <c r="AC275" s="234">
        <v>4000</v>
      </c>
      <c r="AD275" s="44"/>
      <c r="AE275" s="45">
        <f t="shared" si="972"/>
        <v>0</v>
      </c>
      <c r="AF275" s="234">
        <v>4200</v>
      </c>
      <c r="AG275" s="44"/>
      <c r="AH275" s="45">
        <f t="shared" si="973"/>
        <v>0</v>
      </c>
      <c r="AI275" s="234">
        <v>1400</v>
      </c>
      <c r="AJ275" s="44"/>
      <c r="AK275" s="45">
        <f t="shared" si="974"/>
        <v>0</v>
      </c>
      <c r="AL275" s="234">
        <f>1258.5-699.73-308.91-117.23</f>
        <v>132.62999999999994</v>
      </c>
      <c r="AM275" s="44"/>
      <c r="AN275" s="45">
        <f t="shared" si="975"/>
        <v>0</v>
      </c>
      <c r="AO275" s="234">
        <f>4125.72-136.21+6980.12</f>
        <v>10969.630000000001</v>
      </c>
      <c r="AP275" s="44"/>
      <c r="AQ275" s="45">
        <f t="shared" si="976"/>
        <v>0</v>
      </c>
      <c r="AR275" s="18"/>
      <c r="AS275" s="37"/>
      <c r="AT275" s="37"/>
    </row>
    <row r="276" spans="1:46" customFormat="1" ht="35.25" customHeight="1">
      <c r="A276" s="317"/>
      <c r="B276" s="315"/>
      <c r="C276" s="293"/>
      <c r="D276" s="98" t="s">
        <v>26</v>
      </c>
      <c r="E276" s="173">
        <f>H276+K276+N276+Q276+T276+W276+Z276+AC276+AF276+AI276+AL276+AO276</f>
        <v>11898.96</v>
      </c>
      <c r="F276" s="43">
        <f t="shared" si="978"/>
        <v>1649.3200000000002</v>
      </c>
      <c r="G276" s="43">
        <f t="shared" si="964"/>
        <v>13.861043318071498</v>
      </c>
      <c r="H276" s="234">
        <v>61.83</v>
      </c>
      <c r="I276" s="44">
        <v>61.83</v>
      </c>
      <c r="J276" s="45">
        <f t="shared" si="965"/>
        <v>100</v>
      </c>
      <c r="K276" s="234">
        <v>193.76</v>
      </c>
      <c r="L276" s="85">
        <v>193.76</v>
      </c>
      <c r="M276" s="45">
        <f t="shared" si="966"/>
        <v>100</v>
      </c>
      <c r="N276" s="234">
        <v>267.25</v>
      </c>
      <c r="O276" s="43">
        <v>267.25</v>
      </c>
      <c r="P276" s="45">
        <f t="shared" si="967"/>
        <v>100</v>
      </c>
      <c r="Q276" s="234">
        <v>309.52999999999997</v>
      </c>
      <c r="R276" s="44">
        <v>309.52999999999997</v>
      </c>
      <c r="S276" s="45">
        <f t="shared" si="968"/>
        <v>100</v>
      </c>
      <c r="T276" s="234">
        <v>580.57000000000005</v>
      </c>
      <c r="U276" s="44">
        <v>580.57000000000005</v>
      </c>
      <c r="V276" s="45">
        <f t="shared" si="969"/>
        <v>100</v>
      </c>
      <c r="W276" s="234">
        <v>236.38</v>
      </c>
      <c r="X276" s="44">
        <v>236.38</v>
      </c>
      <c r="Y276" s="45">
        <f t="shared" si="970"/>
        <v>100</v>
      </c>
      <c r="Z276" s="234">
        <v>400</v>
      </c>
      <c r="AA276" s="44"/>
      <c r="AB276" s="45">
        <f t="shared" si="971"/>
        <v>0</v>
      </c>
      <c r="AC276" s="234">
        <v>400</v>
      </c>
      <c r="AD276" s="44"/>
      <c r="AE276" s="45">
        <f t="shared" si="972"/>
        <v>0</v>
      </c>
      <c r="AF276" s="234">
        <v>400</v>
      </c>
      <c r="AG276" s="44"/>
      <c r="AH276" s="45">
        <f t="shared" si="973"/>
        <v>0</v>
      </c>
      <c r="AI276" s="234">
        <v>400</v>
      </c>
      <c r="AJ276" s="44"/>
      <c r="AK276" s="45">
        <f t="shared" si="974"/>
        <v>0</v>
      </c>
      <c r="AL276" s="234">
        <v>400</v>
      </c>
      <c r="AM276" s="44"/>
      <c r="AN276" s="45">
        <f t="shared" si="975"/>
        <v>0</v>
      </c>
      <c r="AO276" s="234">
        <f>836.18-38.1+132.75+90.47+8060-180.57-814.71+163.62</f>
        <v>8249.64</v>
      </c>
      <c r="AP276" s="44"/>
      <c r="AQ276" s="45">
        <f t="shared" si="976"/>
        <v>0</v>
      </c>
      <c r="AR276" s="18"/>
      <c r="AS276" s="37"/>
      <c r="AT276" s="37"/>
    </row>
    <row r="277" spans="1:46" customFormat="1" ht="83.25" customHeight="1">
      <c r="A277" s="317"/>
      <c r="B277" s="315"/>
      <c r="C277" s="293"/>
      <c r="D277" s="96" t="s">
        <v>154</v>
      </c>
      <c r="E277" s="173">
        <f t="shared" si="977"/>
        <v>0</v>
      </c>
      <c r="F277" s="85">
        <f t="shared" si="978"/>
        <v>0</v>
      </c>
      <c r="G277" s="43" t="e">
        <f t="shared" si="964"/>
        <v>#DIV/0!</v>
      </c>
      <c r="H277" s="234"/>
      <c r="I277" s="44"/>
      <c r="J277" s="45" t="e">
        <f t="shared" si="965"/>
        <v>#DIV/0!</v>
      </c>
      <c r="K277" s="234"/>
      <c r="L277" s="85"/>
      <c r="M277" s="45" t="e">
        <f t="shared" si="966"/>
        <v>#DIV/0!</v>
      </c>
      <c r="N277" s="234"/>
      <c r="O277" s="43"/>
      <c r="P277" s="45" t="e">
        <f t="shared" si="967"/>
        <v>#DIV/0!</v>
      </c>
      <c r="Q277" s="234"/>
      <c r="R277" s="44"/>
      <c r="S277" s="45" t="e">
        <f t="shared" si="968"/>
        <v>#DIV/0!</v>
      </c>
      <c r="T277" s="234"/>
      <c r="U277" s="44"/>
      <c r="V277" s="45" t="e">
        <f t="shared" si="969"/>
        <v>#DIV/0!</v>
      </c>
      <c r="W277" s="234"/>
      <c r="X277" s="44"/>
      <c r="Y277" s="45" t="e">
        <f t="shared" si="970"/>
        <v>#DIV/0!</v>
      </c>
      <c r="Z277" s="234"/>
      <c r="AA277" s="44"/>
      <c r="AB277" s="45" t="e">
        <f t="shared" si="971"/>
        <v>#DIV/0!</v>
      </c>
      <c r="AC277" s="234"/>
      <c r="AD277" s="44"/>
      <c r="AE277" s="45" t="e">
        <f t="shared" si="972"/>
        <v>#DIV/0!</v>
      </c>
      <c r="AF277" s="234"/>
      <c r="AG277" s="44"/>
      <c r="AH277" s="45" t="e">
        <f t="shared" si="973"/>
        <v>#DIV/0!</v>
      </c>
      <c r="AI277" s="234"/>
      <c r="AJ277" s="44"/>
      <c r="AK277" s="45" t="e">
        <f t="shared" si="974"/>
        <v>#DIV/0!</v>
      </c>
      <c r="AL277" s="234"/>
      <c r="AM277" s="44"/>
      <c r="AN277" s="45" t="e">
        <f t="shared" si="975"/>
        <v>#DIV/0!</v>
      </c>
      <c r="AO277" s="234"/>
      <c r="AP277" s="44"/>
      <c r="AQ277" s="45" t="e">
        <f t="shared" si="976"/>
        <v>#DIV/0!</v>
      </c>
      <c r="AR277" s="18"/>
      <c r="AS277" s="37"/>
      <c r="AT277" s="37"/>
    </row>
    <row r="278" spans="1:46" customFormat="1" ht="32.25" customHeight="1">
      <c r="A278" s="317"/>
      <c r="B278" s="315"/>
      <c r="C278" s="293"/>
      <c r="D278" s="98" t="s">
        <v>37</v>
      </c>
      <c r="E278" s="173">
        <f t="shared" si="977"/>
        <v>0</v>
      </c>
      <c r="F278" s="85">
        <f t="shared" si="978"/>
        <v>0</v>
      </c>
      <c r="G278" s="43" t="e">
        <f t="shared" si="964"/>
        <v>#DIV/0!</v>
      </c>
      <c r="H278" s="234"/>
      <c r="I278" s="44"/>
      <c r="J278" s="45" t="e">
        <f t="shared" si="965"/>
        <v>#DIV/0!</v>
      </c>
      <c r="K278" s="234"/>
      <c r="L278" s="85"/>
      <c r="M278" s="45" t="e">
        <f t="shared" si="966"/>
        <v>#DIV/0!</v>
      </c>
      <c r="N278" s="234"/>
      <c r="O278" s="43"/>
      <c r="P278" s="45" t="e">
        <f t="shared" si="967"/>
        <v>#DIV/0!</v>
      </c>
      <c r="Q278" s="234"/>
      <c r="R278" s="44"/>
      <c r="S278" s="45" t="e">
        <f t="shared" si="968"/>
        <v>#DIV/0!</v>
      </c>
      <c r="T278" s="234"/>
      <c r="U278" s="44"/>
      <c r="V278" s="45" t="e">
        <f t="shared" si="969"/>
        <v>#DIV/0!</v>
      </c>
      <c r="W278" s="234"/>
      <c r="X278" s="44"/>
      <c r="Y278" s="45" t="e">
        <f t="shared" si="970"/>
        <v>#DIV/0!</v>
      </c>
      <c r="Z278" s="234"/>
      <c r="AA278" s="44"/>
      <c r="AB278" s="45" t="e">
        <f t="shared" si="971"/>
        <v>#DIV/0!</v>
      </c>
      <c r="AC278" s="234"/>
      <c r="AD278" s="44"/>
      <c r="AE278" s="45" t="e">
        <f t="shared" si="972"/>
        <v>#DIV/0!</v>
      </c>
      <c r="AF278" s="234"/>
      <c r="AG278" s="44"/>
      <c r="AH278" s="45" t="e">
        <f t="shared" si="973"/>
        <v>#DIV/0!</v>
      </c>
      <c r="AI278" s="234"/>
      <c r="AJ278" s="44"/>
      <c r="AK278" s="45" t="e">
        <f t="shared" si="974"/>
        <v>#DIV/0!</v>
      </c>
      <c r="AL278" s="234"/>
      <c r="AM278" s="44"/>
      <c r="AN278" s="45" t="e">
        <f t="shared" si="975"/>
        <v>#DIV/0!</v>
      </c>
      <c r="AO278" s="234"/>
      <c r="AP278" s="44"/>
      <c r="AQ278" s="45" t="e">
        <f t="shared" si="976"/>
        <v>#DIV/0!</v>
      </c>
      <c r="AR278" s="18"/>
      <c r="AS278" s="37"/>
      <c r="AT278" s="37"/>
    </row>
    <row r="279" spans="1:46" customFormat="1" ht="45">
      <c r="A279" s="317"/>
      <c r="B279" s="315"/>
      <c r="C279" s="293"/>
      <c r="D279" s="98" t="s">
        <v>32</v>
      </c>
      <c r="E279" s="173">
        <f t="shared" si="977"/>
        <v>1089.49</v>
      </c>
      <c r="F279" s="85">
        <f t="shared" si="978"/>
        <v>41.22</v>
      </c>
      <c r="G279" s="43">
        <f t="shared" si="964"/>
        <v>3.7834216009325461</v>
      </c>
      <c r="H279" s="234">
        <v>0</v>
      </c>
      <c r="I279" s="44"/>
      <c r="J279" s="45">
        <v>3.69</v>
      </c>
      <c r="K279" s="234">
        <v>3.69</v>
      </c>
      <c r="L279" s="85">
        <v>3.69</v>
      </c>
      <c r="M279" s="45">
        <f t="shared" si="966"/>
        <v>100</v>
      </c>
      <c r="N279" s="234">
        <v>27.31</v>
      </c>
      <c r="O279" s="43">
        <v>27.31</v>
      </c>
      <c r="P279" s="45">
        <f t="shared" si="967"/>
        <v>100</v>
      </c>
      <c r="Q279" s="234">
        <v>10.220000000000001</v>
      </c>
      <c r="R279" s="44">
        <v>10.220000000000001</v>
      </c>
      <c r="S279" s="45">
        <f t="shared" si="968"/>
        <v>100</v>
      </c>
      <c r="T279" s="234">
        <v>0</v>
      </c>
      <c r="U279" s="44"/>
      <c r="V279" s="45" t="e">
        <f t="shared" si="969"/>
        <v>#DIV/0!</v>
      </c>
      <c r="W279" s="234">
        <v>0</v>
      </c>
      <c r="X279" s="44"/>
      <c r="Y279" s="45" t="e">
        <f t="shared" si="970"/>
        <v>#DIV/0!</v>
      </c>
      <c r="Z279" s="234">
        <v>0</v>
      </c>
      <c r="AA279" s="44"/>
      <c r="AB279" s="45" t="e">
        <f t="shared" si="971"/>
        <v>#DIV/0!</v>
      </c>
      <c r="AC279" s="234">
        <v>0</v>
      </c>
      <c r="AD279" s="44"/>
      <c r="AE279" s="45" t="e">
        <f t="shared" si="972"/>
        <v>#DIV/0!</v>
      </c>
      <c r="AF279" s="234">
        <f>1085.8-27.31-10.22</f>
        <v>1048.27</v>
      </c>
      <c r="AG279" s="44"/>
      <c r="AH279" s="45">
        <f t="shared" si="973"/>
        <v>0</v>
      </c>
      <c r="AI279" s="234">
        <v>0</v>
      </c>
      <c r="AJ279" s="44"/>
      <c r="AK279" s="45" t="e">
        <f t="shared" si="974"/>
        <v>#DIV/0!</v>
      </c>
      <c r="AL279" s="234">
        <v>0</v>
      </c>
      <c r="AM279" s="44"/>
      <c r="AN279" s="45" t="e">
        <f t="shared" si="975"/>
        <v>#DIV/0!</v>
      </c>
      <c r="AO279" s="234">
        <v>0</v>
      </c>
      <c r="AP279" s="44"/>
      <c r="AQ279" s="45" t="e">
        <f t="shared" si="976"/>
        <v>#DIV/0!</v>
      </c>
      <c r="AR279" s="18"/>
      <c r="AS279" s="37"/>
      <c r="AT279" s="37"/>
    </row>
    <row r="280" spans="1:46" s="208" customFormat="1" ht="28.5" customHeight="1">
      <c r="A280" s="317" t="s">
        <v>234</v>
      </c>
      <c r="B280" s="315" t="s">
        <v>78</v>
      </c>
      <c r="C280" s="293" t="s">
        <v>106</v>
      </c>
      <c r="D280" s="209" t="s">
        <v>34</v>
      </c>
      <c r="E280" s="210">
        <f>SUM(E281:E286)</f>
        <v>78973.69</v>
      </c>
      <c r="F280" s="206">
        <f>SUM(F281:F286)</f>
        <v>35161.06</v>
      </c>
      <c r="G280" s="206">
        <f>(F280/E280)*100</f>
        <v>44.52249856882716</v>
      </c>
      <c r="H280" s="233">
        <f>SUM(H281:H286)</f>
        <v>847.37</v>
      </c>
      <c r="I280" s="206">
        <f>SUM(I281:I286)</f>
        <v>847.37</v>
      </c>
      <c r="J280" s="206">
        <f>(I280/H280)*100</f>
        <v>100</v>
      </c>
      <c r="K280" s="234">
        <f>SUM(K281:K286)</f>
        <v>8956.84</v>
      </c>
      <c r="L280" s="206">
        <f>SUM(L281:L286)</f>
        <v>8956.84</v>
      </c>
      <c r="M280" s="205">
        <f>(L280/K280)*100</f>
        <v>100</v>
      </c>
      <c r="N280" s="234">
        <f>SUM(N281:N286)</f>
        <v>7140.8600000000006</v>
      </c>
      <c r="O280" s="206">
        <f>SUM(O281:O286)</f>
        <v>7140.8600000000006</v>
      </c>
      <c r="P280" s="205">
        <f>(O280/N280)*100</f>
        <v>100</v>
      </c>
      <c r="Q280" s="234">
        <f>SUM(Q281:Q286)</f>
        <v>7200.3099999999995</v>
      </c>
      <c r="R280" s="205">
        <f>SUM(R281:R286)</f>
        <v>7200.3099999999995</v>
      </c>
      <c r="S280" s="205">
        <f>(R280/Q280)*100</f>
        <v>100</v>
      </c>
      <c r="T280" s="234">
        <f>SUM(T281:T286)</f>
        <v>6916.58</v>
      </c>
      <c r="U280" s="205">
        <f>SUM(U281:U286)</f>
        <v>6916.58</v>
      </c>
      <c r="V280" s="205">
        <f>(U280/T280)*100</f>
        <v>100</v>
      </c>
      <c r="W280" s="234">
        <f>SUM(W281:W286)</f>
        <v>4099.1000000000004</v>
      </c>
      <c r="X280" s="205">
        <f>SUM(X281:X286)</f>
        <v>4099.1000000000004</v>
      </c>
      <c r="Y280" s="205">
        <f>(X280/W280)*100</f>
        <v>100</v>
      </c>
      <c r="Z280" s="234">
        <f>SUM(Z281:Z286)</f>
        <v>2000</v>
      </c>
      <c r="AA280" s="205">
        <f>SUM(AA281:AA286)</f>
        <v>0</v>
      </c>
      <c r="AB280" s="205">
        <f>(AA280/Z280)*100</f>
        <v>0</v>
      </c>
      <c r="AC280" s="234">
        <f>SUM(AC281:AC286)</f>
        <v>500</v>
      </c>
      <c r="AD280" s="205">
        <f>SUM(AD281:AD286)</f>
        <v>0</v>
      </c>
      <c r="AE280" s="205">
        <f>(AD280/AC280)*100</f>
        <v>0</v>
      </c>
      <c r="AF280" s="234">
        <f>SUM(AF281:AF286)</f>
        <v>1000</v>
      </c>
      <c r="AG280" s="205">
        <f>SUM(AG281:AG286)</f>
        <v>0</v>
      </c>
      <c r="AH280" s="205">
        <f>(AG280/AF280)*100</f>
        <v>0</v>
      </c>
      <c r="AI280" s="234">
        <f>SUM(AI281:AI286)</f>
        <v>8400</v>
      </c>
      <c r="AJ280" s="205">
        <f>SUM(AJ281:AJ286)</f>
        <v>0</v>
      </c>
      <c r="AK280" s="205">
        <f>(AJ280/AI280)*100</f>
        <v>0</v>
      </c>
      <c r="AL280" s="234">
        <f>SUM(AL281:AL286)</f>
        <v>8400</v>
      </c>
      <c r="AM280" s="205">
        <f>SUM(AM281:AM286)</f>
        <v>0</v>
      </c>
      <c r="AN280" s="205">
        <f>(AM280/AL280)*100</f>
        <v>0</v>
      </c>
      <c r="AO280" s="234">
        <f>SUM(AO281:AO286)</f>
        <v>23512.629999999997</v>
      </c>
      <c r="AP280" s="205">
        <f>SUM(AP281:AP286)</f>
        <v>0</v>
      </c>
      <c r="AQ280" s="205">
        <f>(AP280/AO280)*100</f>
        <v>0</v>
      </c>
      <c r="AR280" s="207"/>
    </row>
    <row r="281" spans="1:46" customFormat="1" ht="30">
      <c r="A281" s="317"/>
      <c r="B281" s="315"/>
      <c r="C281" s="293"/>
      <c r="D281" s="98" t="s">
        <v>17</v>
      </c>
      <c r="E281" s="173">
        <f>H281+K281+N281+Q281+T281+W281+Z281+AC281+AF281+AI281+AL281+AO281</f>
        <v>0</v>
      </c>
      <c r="F281" s="85">
        <f>I281+L281+O281+R281+U281+X281+AA281+AD281+AG281+AJ281+AM281+AP281</f>
        <v>0</v>
      </c>
      <c r="G281" s="43" t="e">
        <f t="shared" ref="G281:G286" si="979">(F281/E281)*100</f>
        <v>#DIV/0!</v>
      </c>
      <c r="H281" s="233"/>
      <c r="I281" s="85"/>
      <c r="J281" s="43" t="e">
        <f t="shared" ref="J281:J286" si="980">(I281/H281)*100</f>
        <v>#DIV/0!</v>
      </c>
      <c r="K281" s="234"/>
      <c r="L281" s="85"/>
      <c r="M281" s="45" t="e">
        <f t="shared" ref="M281:M286" si="981">(L281/K281)*100</f>
        <v>#DIV/0!</v>
      </c>
      <c r="N281" s="234"/>
      <c r="O281" s="43"/>
      <c r="P281" s="45" t="e">
        <f t="shared" ref="P281:P286" si="982">(O281/N281)*100</f>
        <v>#DIV/0!</v>
      </c>
      <c r="Q281" s="234"/>
      <c r="R281" s="44"/>
      <c r="S281" s="45" t="e">
        <f t="shared" ref="S281:S286" si="983">(R281/Q281)*100</f>
        <v>#DIV/0!</v>
      </c>
      <c r="T281" s="234"/>
      <c r="U281" s="44"/>
      <c r="V281" s="45" t="e">
        <f t="shared" ref="V281:V286" si="984">(U281/T281)*100</f>
        <v>#DIV/0!</v>
      </c>
      <c r="W281" s="234"/>
      <c r="X281" s="44"/>
      <c r="Y281" s="45" t="e">
        <f t="shared" ref="Y281:Y286" si="985">(X281/W281)*100</f>
        <v>#DIV/0!</v>
      </c>
      <c r="Z281" s="234"/>
      <c r="AA281" s="44"/>
      <c r="AB281" s="45" t="e">
        <f t="shared" ref="AB281:AB286" si="986">(AA281/Z281)*100</f>
        <v>#DIV/0!</v>
      </c>
      <c r="AC281" s="234"/>
      <c r="AD281" s="44"/>
      <c r="AE281" s="45" t="e">
        <f t="shared" ref="AE281:AE286" si="987">(AD281/AC281)*100</f>
        <v>#DIV/0!</v>
      </c>
      <c r="AF281" s="234"/>
      <c r="AG281" s="44"/>
      <c r="AH281" s="45" t="e">
        <f t="shared" ref="AH281:AH286" si="988">(AG281/AF281)*100</f>
        <v>#DIV/0!</v>
      </c>
      <c r="AI281" s="234"/>
      <c r="AJ281" s="44"/>
      <c r="AK281" s="45" t="e">
        <f t="shared" ref="AK281:AK286" si="989">(AJ281/AI281)*100</f>
        <v>#DIV/0!</v>
      </c>
      <c r="AL281" s="234"/>
      <c r="AM281" s="44"/>
      <c r="AN281" s="45" t="e">
        <f t="shared" ref="AN281:AN286" si="990">(AM281/AL281)*100</f>
        <v>#DIV/0!</v>
      </c>
      <c r="AO281" s="234"/>
      <c r="AP281" s="44"/>
      <c r="AQ281" s="45" t="e">
        <f t="shared" ref="AQ281:AQ286" si="991">(AP281/AO281)*100</f>
        <v>#DIV/0!</v>
      </c>
      <c r="AR281" s="18"/>
      <c r="AS281" s="37"/>
      <c r="AT281" s="37"/>
    </row>
    <row r="282" spans="1:46" customFormat="1" ht="45">
      <c r="A282" s="317"/>
      <c r="B282" s="315"/>
      <c r="C282" s="293"/>
      <c r="D282" s="98" t="s">
        <v>18</v>
      </c>
      <c r="E282" s="173">
        <f t="shared" ref="E282:E286" si="992">H282+K282+N282+Q282+T282+W282+Z282+AC282+AF282+AI282+AL282+AO282</f>
        <v>43766.2</v>
      </c>
      <c r="F282" s="43">
        <f t="shared" ref="F282:F285" si="993">I282+L282+O282+R282+U282+X282+AA282+AD282+AG282+AJ282+AM282+AP282</f>
        <v>20369.46</v>
      </c>
      <c r="G282" s="43">
        <f t="shared" si="979"/>
        <v>46.541532049846687</v>
      </c>
      <c r="H282" s="233">
        <v>0</v>
      </c>
      <c r="I282" s="85"/>
      <c r="J282" s="43" t="e">
        <f t="shared" si="980"/>
        <v>#DIV/0!</v>
      </c>
      <c r="K282" s="234">
        <v>5695.99</v>
      </c>
      <c r="L282" s="85">
        <v>5695.99</v>
      </c>
      <c r="M282" s="45">
        <f t="shared" si="981"/>
        <v>100</v>
      </c>
      <c r="N282" s="234">
        <v>4036.43</v>
      </c>
      <c r="O282" s="43">
        <v>4036.43</v>
      </c>
      <c r="P282" s="45">
        <f t="shared" si="982"/>
        <v>100</v>
      </c>
      <c r="Q282" s="234">
        <v>4325.99</v>
      </c>
      <c r="R282" s="44">
        <v>4325.99</v>
      </c>
      <c r="S282" s="45">
        <f t="shared" si="983"/>
        <v>100</v>
      </c>
      <c r="T282" s="234">
        <v>4098.8999999999996</v>
      </c>
      <c r="U282" s="45">
        <v>4098.8999999999996</v>
      </c>
      <c r="V282" s="45">
        <f t="shared" si="984"/>
        <v>100</v>
      </c>
      <c r="W282" s="234">
        <v>2212.15</v>
      </c>
      <c r="X282" s="44">
        <v>2212.15</v>
      </c>
      <c r="Y282" s="45">
        <f t="shared" si="985"/>
        <v>100</v>
      </c>
      <c r="Z282" s="234">
        <v>0</v>
      </c>
      <c r="AA282" s="44"/>
      <c r="AB282" s="45" t="e">
        <f t="shared" si="986"/>
        <v>#DIV/0!</v>
      </c>
      <c r="AC282" s="234">
        <v>0</v>
      </c>
      <c r="AD282" s="44"/>
      <c r="AE282" s="45" t="e">
        <f t="shared" si="987"/>
        <v>#DIV/0!</v>
      </c>
      <c r="AF282" s="234">
        <v>0</v>
      </c>
      <c r="AG282" s="44"/>
      <c r="AH282" s="45" t="e">
        <f t="shared" si="988"/>
        <v>#DIV/0!</v>
      </c>
      <c r="AI282" s="234">
        <v>5400</v>
      </c>
      <c r="AJ282" s="44"/>
      <c r="AK282" s="45">
        <f t="shared" si="989"/>
        <v>0</v>
      </c>
      <c r="AL282" s="234">
        <v>5400</v>
      </c>
      <c r="AM282" s="44"/>
      <c r="AN282" s="45">
        <f t="shared" si="990"/>
        <v>0</v>
      </c>
      <c r="AO282" s="234">
        <f>5670.21+1363.57+1074.01+1301.1+3187.85</f>
        <v>12596.74</v>
      </c>
      <c r="AP282" s="44"/>
      <c r="AQ282" s="45">
        <f t="shared" si="991"/>
        <v>0</v>
      </c>
      <c r="AR282" s="18"/>
      <c r="AS282" s="37"/>
      <c r="AT282" s="37"/>
    </row>
    <row r="283" spans="1:46" customFormat="1" ht="26.25" customHeight="1">
      <c r="A283" s="317"/>
      <c r="B283" s="315"/>
      <c r="C283" s="293"/>
      <c r="D283" s="98" t="s">
        <v>26</v>
      </c>
      <c r="E283" s="173">
        <f t="shared" si="992"/>
        <v>1540</v>
      </c>
      <c r="F283" s="43">
        <f t="shared" si="993"/>
        <v>829.46</v>
      </c>
      <c r="G283" s="43">
        <f t="shared" si="979"/>
        <v>53.861038961038965</v>
      </c>
      <c r="H283" s="233">
        <v>0</v>
      </c>
      <c r="I283" s="85"/>
      <c r="J283" s="43" t="e">
        <f t="shared" si="980"/>
        <v>#DIV/0!</v>
      </c>
      <c r="K283" s="234">
        <v>251</v>
      </c>
      <c r="L283" s="85">
        <v>251</v>
      </c>
      <c r="M283" s="45">
        <f t="shared" si="981"/>
        <v>100</v>
      </c>
      <c r="N283" s="234">
        <v>168.4</v>
      </c>
      <c r="O283" s="43">
        <v>168.4</v>
      </c>
      <c r="P283" s="45">
        <f t="shared" si="982"/>
        <v>100</v>
      </c>
      <c r="Q283" s="234">
        <v>154.87</v>
      </c>
      <c r="R283" s="44">
        <v>154.87</v>
      </c>
      <c r="S283" s="45">
        <f t="shared" si="983"/>
        <v>100</v>
      </c>
      <c r="T283" s="234">
        <v>97.51</v>
      </c>
      <c r="U283" s="45">
        <v>97.51</v>
      </c>
      <c r="V283" s="45">
        <f t="shared" si="984"/>
        <v>100</v>
      </c>
      <c r="W283" s="234">
        <v>157.68</v>
      </c>
      <c r="X283" s="44">
        <v>157.68</v>
      </c>
      <c r="Y283" s="45">
        <f t="shared" si="985"/>
        <v>100</v>
      </c>
      <c r="Z283" s="234">
        <v>0</v>
      </c>
      <c r="AA283" s="44"/>
      <c r="AB283" s="45" t="e">
        <f t="shared" si="986"/>
        <v>#DIV/0!</v>
      </c>
      <c r="AC283" s="234">
        <v>0</v>
      </c>
      <c r="AD283" s="44"/>
      <c r="AE283" s="45" t="e">
        <f t="shared" si="987"/>
        <v>#DIV/0!</v>
      </c>
      <c r="AF283" s="234">
        <v>0</v>
      </c>
      <c r="AG283" s="44"/>
      <c r="AH283" s="45" t="e">
        <f t="shared" si="988"/>
        <v>#DIV/0!</v>
      </c>
      <c r="AI283" s="234">
        <v>0</v>
      </c>
      <c r="AJ283" s="44"/>
      <c r="AK283" s="45" t="e">
        <f t="shared" si="989"/>
        <v>#DIV/0!</v>
      </c>
      <c r="AL283" s="234">
        <v>0</v>
      </c>
      <c r="AM283" s="44"/>
      <c r="AN283" s="45" t="e">
        <f t="shared" si="990"/>
        <v>#DIV/0!</v>
      </c>
      <c r="AO283" s="234">
        <f>232.63+289.99+187.92</f>
        <v>710.54</v>
      </c>
      <c r="AP283" s="44"/>
      <c r="AQ283" s="45">
        <f t="shared" si="991"/>
        <v>0</v>
      </c>
      <c r="AR283" s="18"/>
      <c r="AS283" s="37"/>
      <c r="AT283" s="37"/>
    </row>
    <row r="284" spans="1:46" customFormat="1" ht="81" customHeight="1">
      <c r="A284" s="317"/>
      <c r="B284" s="315"/>
      <c r="C284" s="293"/>
      <c r="D284" s="96" t="s">
        <v>154</v>
      </c>
      <c r="E284" s="173">
        <f t="shared" si="992"/>
        <v>0</v>
      </c>
      <c r="F284" s="85">
        <f t="shared" si="993"/>
        <v>0</v>
      </c>
      <c r="G284" s="43" t="e">
        <f t="shared" si="979"/>
        <v>#DIV/0!</v>
      </c>
      <c r="H284" s="233"/>
      <c r="I284" s="85"/>
      <c r="J284" s="43" t="e">
        <f t="shared" si="980"/>
        <v>#DIV/0!</v>
      </c>
      <c r="K284" s="234"/>
      <c r="L284" s="85"/>
      <c r="M284" s="45" t="e">
        <f t="shared" si="981"/>
        <v>#DIV/0!</v>
      </c>
      <c r="N284" s="234"/>
      <c r="O284" s="43"/>
      <c r="P284" s="45" t="e">
        <f t="shared" si="982"/>
        <v>#DIV/0!</v>
      </c>
      <c r="Q284" s="234"/>
      <c r="R284" s="44"/>
      <c r="S284" s="45" t="e">
        <f t="shared" si="983"/>
        <v>#DIV/0!</v>
      </c>
      <c r="T284" s="234"/>
      <c r="U284" s="44"/>
      <c r="V284" s="45" t="e">
        <f t="shared" si="984"/>
        <v>#DIV/0!</v>
      </c>
      <c r="W284" s="234"/>
      <c r="X284" s="44"/>
      <c r="Y284" s="45" t="e">
        <f t="shared" si="985"/>
        <v>#DIV/0!</v>
      </c>
      <c r="Z284" s="234"/>
      <c r="AA284" s="44"/>
      <c r="AB284" s="45" t="e">
        <f t="shared" si="986"/>
        <v>#DIV/0!</v>
      </c>
      <c r="AC284" s="234"/>
      <c r="AD284" s="44"/>
      <c r="AE284" s="45" t="e">
        <f t="shared" si="987"/>
        <v>#DIV/0!</v>
      </c>
      <c r="AF284" s="234"/>
      <c r="AG284" s="44"/>
      <c r="AH284" s="45" t="e">
        <f t="shared" si="988"/>
        <v>#DIV/0!</v>
      </c>
      <c r="AI284" s="234"/>
      <c r="AJ284" s="44"/>
      <c r="AK284" s="45" t="e">
        <f t="shared" si="989"/>
        <v>#DIV/0!</v>
      </c>
      <c r="AL284" s="234"/>
      <c r="AM284" s="44"/>
      <c r="AN284" s="45" t="e">
        <f t="shared" si="990"/>
        <v>#DIV/0!</v>
      </c>
      <c r="AO284" s="234"/>
      <c r="AP284" s="44"/>
      <c r="AQ284" s="45" t="e">
        <f t="shared" si="991"/>
        <v>#DIV/0!</v>
      </c>
      <c r="AR284" s="18"/>
      <c r="AS284" s="37"/>
      <c r="AT284" s="37"/>
    </row>
    <row r="285" spans="1:46" customFormat="1" ht="30.75" customHeight="1">
      <c r="A285" s="317"/>
      <c r="B285" s="315"/>
      <c r="C285" s="293"/>
      <c r="D285" s="98" t="s">
        <v>37</v>
      </c>
      <c r="E285" s="173">
        <f t="shared" si="992"/>
        <v>0</v>
      </c>
      <c r="F285" s="85">
        <f t="shared" si="993"/>
        <v>0</v>
      </c>
      <c r="G285" s="43" t="e">
        <f t="shared" si="979"/>
        <v>#DIV/0!</v>
      </c>
      <c r="H285" s="233"/>
      <c r="I285" s="85"/>
      <c r="J285" s="43" t="e">
        <f t="shared" si="980"/>
        <v>#DIV/0!</v>
      </c>
      <c r="K285" s="234"/>
      <c r="L285" s="85"/>
      <c r="M285" s="45" t="e">
        <f t="shared" si="981"/>
        <v>#DIV/0!</v>
      </c>
      <c r="N285" s="234"/>
      <c r="O285" s="43"/>
      <c r="P285" s="45" t="e">
        <f t="shared" si="982"/>
        <v>#DIV/0!</v>
      </c>
      <c r="Q285" s="234"/>
      <c r="R285" s="44"/>
      <c r="S285" s="45" t="e">
        <f t="shared" si="983"/>
        <v>#DIV/0!</v>
      </c>
      <c r="T285" s="234"/>
      <c r="U285" s="44"/>
      <c r="V285" s="45" t="e">
        <f t="shared" si="984"/>
        <v>#DIV/0!</v>
      </c>
      <c r="W285" s="234"/>
      <c r="X285" s="44"/>
      <c r="Y285" s="45" t="e">
        <f t="shared" si="985"/>
        <v>#DIV/0!</v>
      </c>
      <c r="Z285" s="234"/>
      <c r="AA285" s="44"/>
      <c r="AB285" s="45" t="e">
        <f t="shared" si="986"/>
        <v>#DIV/0!</v>
      </c>
      <c r="AC285" s="234"/>
      <c r="AD285" s="44"/>
      <c r="AE285" s="45" t="e">
        <f t="shared" si="987"/>
        <v>#DIV/0!</v>
      </c>
      <c r="AF285" s="234"/>
      <c r="AG285" s="44"/>
      <c r="AH285" s="45" t="e">
        <f t="shared" si="988"/>
        <v>#DIV/0!</v>
      </c>
      <c r="AI285" s="234"/>
      <c r="AJ285" s="44"/>
      <c r="AK285" s="45" t="e">
        <f t="shared" si="989"/>
        <v>#DIV/0!</v>
      </c>
      <c r="AL285" s="234"/>
      <c r="AM285" s="44"/>
      <c r="AN285" s="45" t="e">
        <f t="shared" si="990"/>
        <v>#DIV/0!</v>
      </c>
      <c r="AO285" s="234"/>
      <c r="AP285" s="44"/>
      <c r="AQ285" s="45" t="e">
        <f t="shared" si="991"/>
        <v>#DIV/0!</v>
      </c>
      <c r="AR285" s="18"/>
      <c r="AS285" s="37"/>
      <c r="AT285" s="37"/>
    </row>
    <row r="286" spans="1:46" customFormat="1" ht="45">
      <c r="A286" s="317"/>
      <c r="B286" s="315"/>
      <c r="C286" s="293"/>
      <c r="D286" s="98" t="s">
        <v>32</v>
      </c>
      <c r="E286" s="173">
        <f t="shared" si="992"/>
        <v>33667.49</v>
      </c>
      <c r="F286" s="43">
        <f>I286+L286+O286+R286+U286+X286+AA286+AD286+AG286+AJ286+AM286+AP286</f>
        <v>13962.140000000001</v>
      </c>
      <c r="G286" s="43">
        <f t="shared" si="979"/>
        <v>41.470688786125734</v>
      </c>
      <c r="H286" s="233">
        <v>847.37</v>
      </c>
      <c r="I286" s="85">
        <v>847.37</v>
      </c>
      <c r="J286" s="43">
        <f t="shared" si="980"/>
        <v>100</v>
      </c>
      <c r="K286" s="234">
        <v>3009.85</v>
      </c>
      <c r="L286" s="85">
        <v>3009.85</v>
      </c>
      <c r="M286" s="45">
        <f t="shared" si="981"/>
        <v>100</v>
      </c>
      <c r="N286" s="234">
        <v>2936.03</v>
      </c>
      <c r="O286" s="43">
        <v>2936.03</v>
      </c>
      <c r="P286" s="45">
        <f t="shared" si="982"/>
        <v>100</v>
      </c>
      <c r="Q286" s="234">
        <v>2719.45</v>
      </c>
      <c r="R286" s="44">
        <v>2719.45</v>
      </c>
      <c r="S286" s="45">
        <f t="shared" si="983"/>
        <v>100</v>
      </c>
      <c r="T286" s="234">
        <v>2720.17</v>
      </c>
      <c r="U286" s="45">
        <v>2720.17</v>
      </c>
      <c r="V286" s="45">
        <f t="shared" si="984"/>
        <v>100</v>
      </c>
      <c r="W286" s="234">
        <v>1729.27</v>
      </c>
      <c r="X286" s="44">
        <v>1729.27</v>
      </c>
      <c r="Y286" s="45">
        <f t="shared" si="985"/>
        <v>100</v>
      </c>
      <c r="Z286" s="234">
        <v>2000</v>
      </c>
      <c r="AA286" s="44"/>
      <c r="AB286" s="45">
        <f t="shared" si="986"/>
        <v>0</v>
      </c>
      <c r="AC286" s="234">
        <v>500</v>
      </c>
      <c r="AD286" s="44"/>
      <c r="AE286" s="45">
        <f t="shared" si="987"/>
        <v>0</v>
      </c>
      <c r="AF286" s="234">
        <v>1000</v>
      </c>
      <c r="AG286" s="44"/>
      <c r="AH286" s="45">
        <f t="shared" si="988"/>
        <v>0</v>
      </c>
      <c r="AI286" s="234">
        <v>3000</v>
      </c>
      <c r="AJ286" s="44"/>
      <c r="AK286" s="45">
        <f t="shared" si="989"/>
        <v>0</v>
      </c>
      <c r="AL286" s="234">
        <v>3000</v>
      </c>
      <c r="AM286" s="44"/>
      <c r="AN286" s="45">
        <f t="shared" si="990"/>
        <v>0</v>
      </c>
      <c r="AO286" s="234">
        <f>8305.49+4.77+63.98+280.55+279.83+1270.73</f>
        <v>10205.349999999999</v>
      </c>
      <c r="AP286" s="44"/>
      <c r="AQ286" s="45">
        <f t="shared" si="991"/>
        <v>0</v>
      </c>
      <c r="AR286" s="18"/>
      <c r="AS286" s="37"/>
      <c r="AT286" s="37"/>
    </row>
    <row r="287" spans="1:46" s="208" customFormat="1" ht="27.75" customHeight="1">
      <c r="A287" s="317" t="s">
        <v>235</v>
      </c>
      <c r="B287" s="315" t="s">
        <v>79</v>
      </c>
      <c r="C287" s="293" t="s">
        <v>106</v>
      </c>
      <c r="D287" s="209" t="s">
        <v>34</v>
      </c>
      <c r="E287" s="210">
        <f>SUM(E288:E293)</f>
        <v>151775.39000000001</v>
      </c>
      <c r="F287" s="206">
        <f>SUM(F288:F293)</f>
        <v>97962.587700000018</v>
      </c>
      <c r="G287" s="206">
        <f>(F287/E287)*100</f>
        <v>64.544448016242953</v>
      </c>
      <c r="H287" s="233">
        <f>SUM(H288:H293)</f>
        <v>11713.830000000002</v>
      </c>
      <c r="I287" s="206">
        <f>SUM(I288:I293)</f>
        <v>11713.830000000002</v>
      </c>
      <c r="J287" s="205">
        <f>(I287/H287)*100</f>
        <v>100</v>
      </c>
      <c r="K287" s="234">
        <f>SUM(K288:K293)</f>
        <v>26344.19</v>
      </c>
      <c r="L287" s="206">
        <f>SUM(L288:L293)</f>
        <v>26344.187699999999</v>
      </c>
      <c r="M287" s="205">
        <f>(L287/K287)*100</f>
        <v>99.99999126942221</v>
      </c>
      <c r="N287" s="234">
        <f>SUM(N288:N293)</f>
        <v>15839.820000000002</v>
      </c>
      <c r="O287" s="206">
        <f>SUM(O288:O293)</f>
        <v>15839.830000000002</v>
      </c>
      <c r="P287" s="205">
        <f>(O287/N287)*100</f>
        <v>100.00006313203053</v>
      </c>
      <c r="Q287" s="234">
        <f>SUM(Q288:Q293)</f>
        <v>24072.639999999999</v>
      </c>
      <c r="R287" s="205">
        <f>SUM(R288:R293)</f>
        <v>24072.639999999999</v>
      </c>
      <c r="S287" s="205">
        <f>(R287/Q287)*100</f>
        <v>100</v>
      </c>
      <c r="T287" s="234">
        <f>SUM(T288:T293)</f>
        <v>10656.870000000003</v>
      </c>
      <c r="U287" s="205">
        <f>SUM(U288:U293)</f>
        <v>10656.870000000003</v>
      </c>
      <c r="V287" s="205">
        <f>(U287/T287)*100</f>
        <v>100</v>
      </c>
      <c r="W287" s="234">
        <f>SUM(W288:W293)</f>
        <v>9335.23</v>
      </c>
      <c r="X287" s="205">
        <f>SUM(X288:X293)</f>
        <v>9335.23</v>
      </c>
      <c r="Y287" s="205">
        <f>(X287/W287)*100</f>
        <v>100</v>
      </c>
      <c r="Z287" s="234">
        <f>SUM(Z288:Z293)</f>
        <v>5318</v>
      </c>
      <c r="AA287" s="205">
        <f>SUM(AA288:AA293)</f>
        <v>0</v>
      </c>
      <c r="AB287" s="205">
        <f>(AA287/Z287)*100</f>
        <v>0</v>
      </c>
      <c r="AC287" s="234">
        <f>SUM(AC288:AC293)</f>
        <v>5318</v>
      </c>
      <c r="AD287" s="205">
        <f>SUM(AD288:AD293)</f>
        <v>0</v>
      </c>
      <c r="AE287" s="205">
        <f>(AD287/AC287)*100</f>
        <v>0</v>
      </c>
      <c r="AF287" s="234">
        <f>SUM(AF288:AF293)</f>
        <v>5884.09</v>
      </c>
      <c r="AG287" s="205">
        <f>SUM(AG288:AG293)</f>
        <v>0</v>
      </c>
      <c r="AH287" s="205">
        <f>(AG287/AF287)*100</f>
        <v>0</v>
      </c>
      <c r="AI287" s="234">
        <f>SUM(AI288:AI293)</f>
        <v>12572.22</v>
      </c>
      <c r="AJ287" s="205">
        <f>SUM(AJ288:AJ293)</f>
        <v>0</v>
      </c>
      <c r="AK287" s="205">
        <f>(AJ287/AI287)*100</f>
        <v>0</v>
      </c>
      <c r="AL287" s="234">
        <f>SUM(AL288:AL293)</f>
        <v>12320.8</v>
      </c>
      <c r="AM287" s="205">
        <f>SUM(AM288:AM293)</f>
        <v>0</v>
      </c>
      <c r="AN287" s="205">
        <f>(AM287/AL287)*100</f>
        <v>0</v>
      </c>
      <c r="AO287" s="234">
        <f>SUM(AO288:AO293)</f>
        <v>12399.7</v>
      </c>
      <c r="AP287" s="205">
        <f>SUM(AP288:AP293)</f>
        <v>0</v>
      </c>
      <c r="AQ287" s="205">
        <f>(AP287/AO287)*100</f>
        <v>0</v>
      </c>
      <c r="AR287" s="207"/>
    </row>
    <row r="288" spans="1:46" customFormat="1" ht="30">
      <c r="A288" s="317"/>
      <c r="B288" s="315"/>
      <c r="C288" s="293"/>
      <c r="D288" s="98" t="s">
        <v>17</v>
      </c>
      <c r="E288" s="173">
        <f>H288+K288+N288+Q288+T288+W288+Z288+AC288+AF288+AI288+AL288+AO288</f>
        <v>0</v>
      </c>
      <c r="F288" s="85">
        <f>I288+L288+O288+R288+U288+X288+AA288+AD288+AG288+AJ288+AM288+AP288</f>
        <v>0</v>
      </c>
      <c r="G288" s="43" t="e">
        <f t="shared" ref="G288:G293" si="994">(F288/E288)*100</f>
        <v>#DIV/0!</v>
      </c>
      <c r="H288" s="233"/>
      <c r="I288" s="85"/>
      <c r="J288" s="45" t="e">
        <f t="shared" ref="J288:J293" si="995">(I288/H288)*100</f>
        <v>#DIV/0!</v>
      </c>
      <c r="K288" s="234"/>
      <c r="L288" s="85"/>
      <c r="M288" s="45" t="e">
        <f t="shared" ref="M288:M293" si="996">(L288/K288)*100</f>
        <v>#DIV/0!</v>
      </c>
      <c r="N288" s="234"/>
      <c r="O288" s="43"/>
      <c r="P288" s="45" t="e">
        <f t="shared" ref="P288:P293" si="997">(O288/N288)*100</f>
        <v>#DIV/0!</v>
      </c>
      <c r="Q288" s="234"/>
      <c r="R288" s="44"/>
      <c r="S288" s="45" t="e">
        <f t="shared" ref="S288:S293" si="998">(R288/Q288)*100</f>
        <v>#DIV/0!</v>
      </c>
      <c r="T288" s="234"/>
      <c r="U288" s="44"/>
      <c r="V288" s="45" t="e">
        <f t="shared" ref="V288:V293" si="999">(U288/T288)*100</f>
        <v>#DIV/0!</v>
      </c>
      <c r="W288" s="234"/>
      <c r="X288" s="44"/>
      <c r="Y288" s="45" t="e">
        <f t="shared" ref="Y288:Y293" si="1000">(X288/W288)*100</f>
        <v>#DIV/0!</v>
      </c>
      <c r="Z288" s="234"/>
      <c r="AA288" s="44"/>
      <c r="AB288" s="45" t="e">
        <f t="shared" ref="AB288:AB293" si="1001">(AA288/Z288)*100</f>
        <v>#DIV/0!</v>
      </c>
      <c r="AC288" s="234"/>
      <c r="AD288" s="44"/>
      <c r="AE288" s="45" t="e">
        <f t="shared" ref="AE288:AE293" si="1002">(AD288/AC288)*100</f>
        <v>#DIV/0!</v>
      </c>
      <c r="AF288" s="234"/>
      <c r="AG288" s="44"/>
      <c r="AH288" s="45" t="e">
        <f t="shared" ref="AH288:AH293" si="1003">(AG288/AF288)*100</f>
        <v>#DIV/0!</v>
      </c>
      <c r="AI288" s="234"/>
      <c r="AJ288" s="44"/>
      <c r="AK288" s="45" t="e">
        <f t="shared" ref="AK288:AK293" si="1004">(AJ288/AI288)*100</f>
        <v>#DIV/0!</v>
      </c>
      <c r="AL288" s="234"/>
      <c r="AM288" s="44"/>
      <c r="AN288" s="45" t="e">
        <f t="shared" ref="AN288:AN293" si="1005">(AM288/AL288)*100</f>
        <v>#DIV/0!</v>
      </c>
      <c r="AO288" s="234"/>
      <c r="AP288" s="44"/>
      <c r="AQ288" s="45" t="e">
        <f t="shared" ref="AQ288:AQ293" si="1006">(AP288/AO288)*100</f>
        <v>#DIV/0!</v>
      </c>
      <c r="AR288" s="18"/>
      <c r="AS288" s="37"/>
      <c r="AT288" s="37"/>
    </row>
    <row r="289" spans="1:46" customFormat="1" ht="45">
      <c r="A289" s="317"/>
      <c r="B289" s="315"/>
      <c r="C289" s="293"/>
      <c r="D289" s="98" t="s">
        <v>18</v>
      </c>
      <c r="E289" s="173">
        <f t="shared" ref="E289:E293" si="1007">H289+K289+N289+Q289+T289+W289+Z289+AC289+AF289+AI289+AL289+AO289</f>
        <v>3753.44</v>
      </c>
      <c r="F289" s="43">
        <f t="shared" ref="F289:F293" si="1008">I289+L289+O289+R289+U289+X289+AA289+AD289+AG289+AJ289+AM289+AP289</f>
        <v>1217.17</v>
      </c>
      <c r="G289" s="43">
        <f t="shared" si="994"/>
        <v>32.428119271921226</v>
      </c>
      <c r="H289" s="233">
        <v>1.94</v>
      </c>
      <c r="I289" s="85">
        <v>1.94</v>
      </c>
      <c r="J289" s="45">
        <f t="shared" si="995"/>
        <v>100</v>
      </c>
      <c r="K289" s="234">
        <v>276.89</v>
      </c>
      <c r="L289" s="85">
        <v>276.89</v>
      </c>
      <c r="M289" s="45">
        <f t="shared" si="996"/>
        <v>100</v>
      </c>
      <c r="N289" s="234">
        <v>241.78</v>
      </c>
      <c r="O289" s="43">
        <v>241.78</v>
      </c>
      <c r="P289" s="45">
        <f t="shared" si="997"/>
        <v>100</v>
      </c>
      <c r="Q289" s="234">
        <v>238.91</v>
      </c>
      <c r="R289" s="44">
        <v>238.91</v>
      </c>
      <c r="S289" s="45">
        <f t="shared" si="998"/>
        <v>100</v>
      </c>
      <c r="T289" s="234">
        <v>284.04000000000002</v>
      </c>
      <c r="U289" s="44">
        <v>284.04000000000002</v>
      </c>
      <c r="V289" s="45">
        <f t="shared" si="999"/>
        <v>100</v>
      </c>
      <c r="W289" s="234">
        <v>173.61</v>
      </c>
      <c r="X289" s="44">
        <v>173.61</v>
      </c>
      <c r="Y289" s="45">
        <f t="shared" si="1000"/>
        <v>100</v>
      </c>
      <c r="Z289" s="234">
        <v>318</v>
      </c>
      <c r="AA289" s="44"/>
      <c r="AB289" s="45">
        <f t="shared" si="1001"/>
        <v>0</v>
      </c>
      <c r="AC289" s="234">
        <v>318</v>
      </c>
      <c r="AD289" s="44"/>
      <c r="AE289" s="45">
        <f t="shared" si="1002"/>
        <v>0</v>
      </c>
      <c r="AF289" s="234">
        <v>318</v>
      </c>
      <c r="AG289" s="44"/>
      <c r="AH289" s="45">
        <f t="shared" si="1003"/>
        <v>0</v>
      </c>
      <c r="AI289" s="234">
        <v>318</v>
      </c>
      <c r="AJ289" s="44"/>
      <c r="AK289" s="45">
        <f t="shared" si="1004"/>
        <v>0</v>
      </c>
      <c r="AL289" s="234">
        <v>318</v>
      </c>
      <c r="AM289" s="44"/>
      <c r="AN289" s="45">
        <f t="shared" si="1005"/>
        <v>0</v>
      </c>
      <c r="AO289" s="234">
        <f>359.17+76.22+79.09+117.23+33.96+136.21+144.39</f>
        <v>946.2700000000001</v>
      </c>
      <c r="AP289" s="44"/>
      <c r="AQ289" s="45">
        <f t="shared" si="1006"/>
        <v>0</v>
      </c>
      <c r="AR289" s="18"/>
      <c r="AS289" s="37"/>
      <c r="AT289" s="37"/>
    </row>
    <row r="290" spans="1:46" customFormat="1" ht="36" customHeight="1">
      <c r="A290" s="317"/>
      <c r="B290" s="315"/>
      <c r="C290" s="293"/>
      <c r="D290" s="98" t="s">
        <v>26</v>
      </c>
      <c r="E290" s="173">
        <f t="shared" si="1007"/>
        <v>146422.94</v>
      </c>
      <c r="F290" s="43">
        <f t="shared" si="1008"/>
        <v>95969.520000000019</v>
      </c>
      <c r="G290" s="43">
        <f t="shared" si="994"/>
        <v>65.542680675582673</v>
      </c>
      <c r="H290" s="233">
        <v>11711.79</v>
      </c>
      <c r="I290" s="85">
        <v>11711.79</v>
      </c>
      <c r="J290" s="45">
        <f t="shared" si="995"/>
        <v>100</v>
      </c>
      <c r="K290" s="234">
        <v>25957.78</v>
      </c>
      <c r="L290" s="85">
        <v>25957.78</v>
      </c>
      <c r="M290" s="45">
        <f t="shared" si="996"/>
        <v>100</v>
      </c>
      <c r="N290" s="234">
        <v>15214.6</v>
      </c>
      <c r="O290" s="43">
        <f>15214.6+0.01</f>
        <v>15214.61</v>
      </c>
      <c r="P290" s="45">
        <f t="shared" si="997"/>
        <v>100.00006572634182</v>
      </c>
      <c r="Q290" s="234">
        <v>23749.64</v>
      </c>
      <c r="R290" s="44">
        <v>23749.64</v>
      </c>
      <c r="S290" s="45">
        <f t="shared" si="998"/>
        <v>100</v>
      </c>
      <c r="T290" s="234">
        <v>10346.540000000001</v>
      </c>
      <c r="U290" s="45">
        <v>10346.540000000001</v>
      </c>
      <c r="V290" s="45">
        <f t="shared" si="999"/>
        <v>100</v>
      </c>
      <c r="W290" s="234">
        <v>8989.16</v>
      </c>
      <c r="X290" s="44">
        <v>8989.16</v>
      </c>
      <c r="Y290" s="45">
        <f t="shared" si="1000"/>
        <v>100</v>
      </c>
      <c r="Z290" s="234">
        <v>5000</v>
      </c>
      <c r="AA290" s="44"/>
      <c r="AB290" s="45">
        <f t="shared" si="1001"/>
        <v>0</v>
      </c>
      <c r="AC290" s="234">
        <v>5000</v>
      </c>
      <c r="AD290" s="44"/>
      <c r="AE290" s="45">
        <f t="shared" si="1002"/>
        <v>0</v>
      </c>
      <c r="AF290" s="234">
        <v>5000</v>
      </c>
      <c r="AG290" s="44"/>
      <c r="AH290" s="45">
        <f t="shared" si="1003"/>
        <v>0</v>
      </c>
      <c r="AI290" s="234">
        <v>12000</v>
      </c>
      <c r="AJ290" s="44"/>
      <c r="AK290" s="45">
        <f t="shared" si="1004"/>
        <v>0</v>
      </c>
      <c r="AL290" s="234">
        <v>12000</v>
      </c>
      <c r="AM290" s="44"/>
      <c r="AN290" s="45">
        <f t="shared" si="1005"/>
        <v>0</v>
      </c>
      <c r="AO290" s="234">
        <f>12000-546.57</f>
        <v>11453.43</v>
      </c>
      <c r="AP290" s="44"/>
      <c r="AQ290" s="45">
        <f t="shared" si="1006"/>
        <v>0</v>
      </c>
      <c r="AR290" s="18"/>
      <c r="AS290" s="37"/>
      <c r="AT290" s="37"/>
    </row>
    <row r="291" spans="1:46" customFormat="1" ht="86.25" customHeight="1">
      <c r="A291" s="317"/>
      <c r="B291" s="315"/>
      <c r="C291" s="293"/>
      <c r="D291" s="96" t="s">
        <v>154</v>
      </c>
      <c r="E291" s="173">
        <f t="shared" si="1007"/>
        <v>0</v>
      </c>
      <c r="F291" s="85">
        <f t="shared" si="1008"/>
        <v>0</v>
      </c>
      <c r="G291" s="43" t="e">
        <f t="shared" si="994"/>
        <v>#DIV/0!</v>
      </c>
      <c r="H291" s="233"/>
      <c r="I291" s="85"/>
      <c r="J291" s="45" t="e">
        <f t="shared" si="995"/>
        <v>#DIV/0!</v>
      </c>
      <c r="K291" s="234"/>
      <c r="L291" s="85"/>
      <c r="M291" s="45" t="e">
        <f t="shared" si="996"/>
        <v>#DIV/0!</v>
      </c>
      <c r="N291" s="234"/>
      <c r="O291" s="43"/>
      <c r="P291" s="45" t="e">
        <f t="shared" si="997"/>
        <v>#DIV/0!</v>
      </c>
      <c r="Q291" s="234"/>
      <c r="R291" s="44"/>
      <c r="S291" s="45" t="e">
        <f t="shared" si="998"/>
        <v>#DIV/0!</v>
      </c>
      <c r="T291" s="234"/>
      <c r="U291" s="44"/>
      <c r="V291" s="45" t="e">
        <f t="shared" si="999"/>
        <v>#DIV/0!</v>
      </c>
      <c r="W291" s="234"/>
      <c r="X291" s="44"/>
      <c r="Y291" s="45" t="e">
        <f t="shared" si="1000"/>
        <v>#DIV/0!</v>
      </c>
      <c r="Z291" s="234"/>
      <c r="AA291" s="44"/>
      <c r="AB291" s="45" t="e">
        <f t="shared" si="1001"/>
        <v>#DIV/0!</v>
      </c>
      <c r="AC291" s="234"/>
      <c r="AD291" s="44"/>
      <c r="AE291" s="45" t="e">
        <f t="shared" si="1002"/>
        <v>#DIV/0!</v>
      </c>
      <c r="AF291" s="234"/>
      <c r="AG291" s="44"/>
      <c r="AH291" s="45" t="e">
        <f t="shared" si="1003"/>
        <v>#DIV/0!</v>
      </c>
      <c r="AI291" s="234"/>
      <c r="AJ291" s="44"/>
      <c r="AK291" s="45" t="e">
        <f t="shared" si="1004"/>
        <v>#DIV/0!</v>
      </c>
      <c r="AL291" s="234"/>
      <c r="AM291" s="44"/>
      <c r="AN291" s="45" t="e">
        <f t="shared" si="1005"/>
        <v>#DIV/0!</v>
      </c>
      <c r="AO291" s="234"/>
      <c r="AP291" s="44"/>
      <c r="AQ291" s="45" t="e">
        <f t="shared" si="1006"/>
        <v>#DIV/0!</v>
      </c>
      <c r="AR291" s="18"/>
      <c r="AS291" s="37"/>
      <c r="AT291" s="37"/>
    </row>
    <row r="292" spans="1:46" customFormat="1" ht="39.75" customHeight="1">
      <c r="A292" s="317"/>
      <c r="B292" s="315"/>
      <c r="C292" s="293"/>
      <c r="D292" s="98" t="s">
        <v>37</v>
      </c>
      <c r="E292" s="173">
        <f t="shared" si="1007"/>
        <v>0</v>
      </c>
      <c r="F292" s="85">
        <f t="shared" si="1008"/>
        <v>0</v>
      </c>
      <c r="G292" s="43" t="e">
        <f t="shared" si="994"/>
        <v>#DIV/0!</v>
      </c>
      <c r="H292" s="233"/>
      <c r="I292" s="85"/>
      <c r="J292" s="45" t="e">
        <f t="shared" si="995"/>
        <v>#DIV/0!</v>
      </c>
      <c r="K292" s="234"/>
      <c r="L292" s="85"/>
      <c r="M292" s="45" t="e">
        <f t="shared" si="996"/>
        <v>#DIV/0!</v>
      </c>
      <c r="N292" s="234"/>
      <c r="O292" s="43"/>
      <c r="P292" s="45" t="e">
        <f t="shared" si="997"/>
        <v>#DIV/0!</v>
      </c>
      <c r="Q292" s="234"/>
      <c r="R292" s="44"/>
      <c r="S292" s="45" t="e">
        <f t="shared" si="998"/>
        <v>#DIV/0!</v>
      </c>
      <c r="T292" s="234"/>
      <c r="U292" s="44"/>
      <c r="V292" s="45" t="e">
        <f t="shared" si="999"/>
        <v>#DIV/0!</v>
      </c>
      <c r="W292" s="234"/>
      <c r="X292" s="44"/>
      <c r="Y292" s="45" t="e">
        <f t="shared" si="1000"/>
        <v>#DIV/0!</v>
      </c>
      <c r="Z292" s="234"/>
      <c r="AA292" s="44"/>
      <c r="AB292" s="45" t="e">
        <f t="shared" si="1001"/>
        <v>#DIV/0!</v>
      </c>
      <c r="AC292" s="234"/>
      <c r="AD292" s="44"/>
      <c r="AE292" s="45" t="e">
        <f t="shared" si="1002"/>
        <v>#DIV/0!</v>
      </c>
      <c r="AF292" s="234"/>
      <c r="AG292" s="44"/>
      <c r="AH292" s="45" t="e">
        <f t="shared" si="1003"/>
        <v>#DIV/0!</v>
      </c>
      <c r="AI292" s="234"/>
      <c r="AJ292" s="44"/>
      <c r="AK292" s="45" t="e">
        <f t="shared" si="1004"/>
        <v>#DIV/0!</v>
      </c>
      <c r="AL292" s="234"/>
      <c r="AM292" s="44"/>
      <c r="AN292" s="45" t="e">
        <f t="shared" si="1005"/>
        <v>#DIV/0!</v>
      </c>
      <c r="AO292" s="234"/>
      <c r="AP292" s="44"/>
      <c r="AQ292" s="45" t="e">
        <f t="shared" si="1006"/>
        <v>#DIV/0!</v>
      </c>
      <c r="AR292" s="18"/>
      <c r="AS292" s="37"/>
      <c r="AT292" s="37"/>
    </row>
    <row r="293" spans="1:46" customFormat="1" ht="45">
      <c r="A293" s="317"/>
      <c r="B293" s="315"/>
      <c r="C293" s="293"/>
      <c r="D293" s="98" t="s">
        <v>32</v>
      </c>
      <c r="E293" s="173">
        <f t="shared" si="1007"/>
        <v>1599.01</v>
      </c>
      <c r="F293" s="85">
        <f t="shared" si="1008"/>
        <v>775.89769999999999</v>
      </c>
      <c r="G293" s="43">
        <f t="shared" si="994"/>
        <v>48.523630246214843</v>
      </c>
      <c r="H293" s="233">
        <v>0.1</v>
      </c>
      <c r="I293" s="85">
        <v>0.1</v>
      </c>
      <c r="J293" s="45">
        <f t="shared" si="995"/>
        <v>100</v>
      </c>
      <c r="K293" s="234">
        <v>109.52</v>
      </c>
      <c r="L293" s="85">
        <v>109.5177</v>
      </c>
      <c r="M293" s="45">
        <f t="shared" si="996"/>
        <v>99.997899926953991</v>
      </c>
      <c r="N293" s="234">
        <v>383.44</v>
      </c>
      <c r="O293" s="43">
        <v>383.44</v>
      </c>
      <c r="P293" s="45">
        <f t="shared" si="997"/>
        <v>100</v>
      </c>
      <c r="Q293" s="234">
        <v>84.09</v>
      </c>
      <c r="R293" s="44">
        <v>84.09</v>
      </c>
      <c r="S293" s="45">
        <f t="shared" si="998"/>
        <v>100</v>
      </c>
      <c r="T293" s="234">
        <v>26.29</v>
      </c>
      <c r="U293" s="44">
        <v>26.29</v>
      </c>
      <c r="V293" s="45">
        <f t="shared" si="999"/>
        <v>100</v>
      </c>
      <c r="W293" s="234">
        <v>172.46</v>
      </c>
      <c r="X293" s="44">
        <v>172.46</v>
      </c>
      <c r="Y293" s="45">
        <f t="shared" si="1000"/>
        <v>100</v>
      </c>
      <c r="Z293" s="234">
        <v>0</v>
      </c>
      <c r="AA293" s="44"/>
      <c r="AB293" s="45" t="e">
        <f t="shared" si="1001"/>
        <v>#DIV/0!</v>
      </c>
      <c r="AC293" s="234">
        <v>0</v>
      </c>
      <c r="AD293" s="44"/>
      <c r="AE293" s="45" t="e">
        <f t="shared" si="1002"/>
        <v>#DIV/0!</v>
      </c>
      <c r="AF293" s="234">
        <f>592.38-26.29</f>
        <v>566.09</v>
      </c>
      <c r="AG293" s="44"/>
      <c r="AH293" s="45">
        <f t="shared" si="1003"/>
        <v>0</v>
      </c>
      <c r="AI293" s="234">
        <f>510.77-84.09-172.46</f>
        <v>254.21999999999994</v>
      </c>
      <c r="AJ293" s="44"/>
      <c r="AK293" s="45">
        <f t="shared" si="1004"/>
        <v>0</v>
      </c>
      <c r="AL293" s="234">
        <f>35.03-32.23</f>
        <v>2.8000000000000043</v>
      </c>
      <c r="AM293" s="44"/>
      <c r="AN293" s="45">
        <f t="shared" si="1005"/>
        <v>0</v>
      </c>
      <c r="AO293" s="234">
        <v>0</v>
      </c>
      <c r="AP293" s="44"/>
      <c r="AQ293" s="45" t="e">
        <f t="shared" si="1006"/>
        <v>#DIV/0!</v>
      </c>
      <c r="AR293" s="18"/>
      <c r="AS293" s="37"/>
      <c r="AT293" s="37"/>
    </row>
    <row r="294" spans="1:46" s="208" customFormat="1" ht="26.25" customHeight="1">
      <c r="A294" s="316" t="s">
        <v>236</v>
      </c>
      <c r="B294" s="315" t="s">
        <v>82</v>
      </c>
      <c r="C294" s="293" t="s">
        <v>106</v>
      </c>
      <c r="D294" s="209" t="s">
        <v>34</v>
      </c>
      <c r="E294" s="210">
        <f>SUM(E295:E300)</f>
        <v>58152.1</v>
      </c>
      <c r="F294" s="205">
        <f>SUM(F295:F300)</f>
        <v>38499.030000000006</v>
      </c>
      <c r="G294" s="205">
        <f>(F294/E294)*100</f>
        <v>66.204023586422508</v>
      </c>
      <c r="H294" s="234">
        <f>SUM(H295:H300)</f>
        <v>1443.78</v>
      </c>
      <c r="I294" s="205">
        <f>SUM(I295:I300)</f>
        <v>1443.78</v>
      </c>
      <c r="J294" s="205">
        <f>(I294/H294)*100</f>
        <v>100</v>
      </c>
      <c r="K294" s="234">
        <f>SUM(K295:K300)</f>
        <v>6913.45</v>
      </c>
      <c r="L294" s="206">
        <f>SUM(L295:L300)</f>
        <v>6913.45</v>
      </c>
      <c r="M294" s="205">
        <f>(L294/K294)*100</f>
        <v>100</v>
      </c>
      <c r="N294" s="234">
        <f>SUM(N295:N300)</f>
        <v>5842.57</v>
      </c>
      <c r="O294" s="206">
        <f>SUM(O295:O300)</f>
        <v>5842.57</v>
      </c>
      <c r="P294" s="205">
        <f>(O294/N294)*100</f>
        <v>100</v>
      </c>
      <c r="Q294" s="234">
        <f>SUM(Q295:Q300)</f>
        <v>6294.47</v>
      </c>
      <c r="R294" s="205">
        <f>SUM(R295:R300)</f>
        <v>6294.47</v>
      </c>
      <c r="S294" s="205">
        <f>(R294/Q294)*100</f>
        <v>100</v>
      </c>
      <c r="T294" s="234">
        <f>SUM(T295:T300)</f>
        <v>7781.0199999999995</v>
      </c>
      <c r="U294" s="205">
        <f>SUM(U295:U300)</f>
        <v>7781.0199999999995</v>
      </c>
      <c r="V294" s="205">
        <f>(U294/T294)*100</f>
        <v>100</v>
      </c>
      <c r="W294" s="234">
        <f>SUM(W295:W300)</f>
        <v>10221.300000000001</v>
      </c>
      <c r="X294" s="205">
        <f>SUM(X295:X300)</f>
        <v>10223.74</v>
      </c>
      <c r="Y294" s="205">
        <f>(X294/W294)*100</f>
        <v>100.02387171886159</v>
      </c>
      <c r="Z294" s="234">
        <f>SUM(Z295:Z300)</f>
        <v>5853.61</v>
      </c>
      <c r="AA294" s="205">
        <f>SUM(AA295:AA300)</f>
        <v>0</v>
      </c>
      <c r="AB294" s="205">
        <f>(AA294/Z294)*100</f>
        <v>0</v>
      </c>
      <c r="AC294" s="234">
        <f>SUM(AC295:AC300)</f>
        <v>2781.32</v>
      </c>
      <c r="AD294" s="205">
        <f>SUM(AD295:AD300)</f>
        <v>0</v>
      </c>
      <c r="AE294" s="205">
        <f>(AD294/AC294)*100</f>
        <v>0</v>
      </c>
      <c r="AF294" s="234">
        <f>SUM(AF295:AF300)</f>
        <v>3816</v>
      </c>
      <c r="AG294" s="205">
        <f>SUM(AG295:AG300)</f>
        <v>0</v>
      </c>
      <c r="AH294" s="205">
        <f>(AG294/AF294)*100</f>
        <v>0</v>
      </c>
      <c r="AI294" s="234">
        <f>SUM(AI295:AI300)</f>
        <v>4144.1100000000006</v>
      </c>
      <c r="AJ294" s="205">
        <f>SUM(AJ295:AJ300)</f>
        <v>0</v>
      </c>
      <c r="AK294" s="205">
        <f>(AJ294/AI294)*100</f>
        <v>0</v>
      </c>
      <c r="AL294" s="234">
        <f>SUM(AL295:AL300)</f>
        <v>916.06</v>
      </c>
      <c r="AM294" s="205">
        <f>SUM(AM295:AM300)</f>
        <v>0</v>
      </c>
      <c r="AN294" s="205">
        <f>(AM294/AL294)*100</f>
        <v>0</v>
      </c>
      <c r="AO294" s="234">
        <f>SUM(AO295:AO300)</f>
        <v>2144.41</v>
      </c>
      <c r="AP294" s="205">
        <f>SUM(AP295:AP300)</f>
        <v>0</v>
      </c>
      <c r="AQ294" s="205">
        <f>(AP294/AO294)*100</f>
        <v>0</v>
      </c>
      <c r="AR294" s="207"/>
    </row>
    <row r="295" spans="1:46" customFormat="1" ht="30">
      <c r="A295" s="316"/>
      <c r="B295" s="315"/>
      <c r="C295" s="293"/>
      <c r="D295" s="95" t="s">
        <v>17</v>
      </c>
      <c r="E295" s="173">
        <f>H295+K295+N295+Q295+T295+W295+Z295+AC295+AF295+AI295+AL295+AO295</f>
        <v>0</v>
      </c>
      <c r="F295" s="44">
        <f>I295+L295+O295+R295+U295+X295+AA295+AD295+AG295+AJ295+AM295+AP295</f>
        <v>0</v>
      </c>
      <c r="G295" s="45" t="e">
        <f t="shared" ref="G295:G300" si="1009">(F295/E295)*100</f>
        <v>#DIV/0!</v>
      </c>
      <c r="H295" s="234">
        <f>H302+H309+H316</f>
        <v>0</v>
      </c>
      <c r="I295" s="45">
        <f>I302+I309+I316</f>
        <v>0</v>
      </c>
      <c r="J295" s="45" t="e">
        <f t="shared" ref="J295:J300" si="1010">(I295/H295)*100</f>
        <v>#DIV/0!</v>
      </c>
      <c r="K295" s="234">
        <f>K302+K309+K316</f>
        <v>0</v>
      </c>
      <c r="L295" s="43">
        <f>L302+L309+L316</f>
        <v>0</v>
      </c>
      <c r="M295" s="45" t="e">
        <f t="shared" ref="M295:M300" si="1011">(L295/K295)*100</f>
        <v>#DIV/0!</v>
      </c>
      <c r="N295" s="234">
        <f>N302+N309+N316</f>
        <v>0</v>
      </c>
      <c r="O295" s="43">
        <f>O302+O309+O316</f>
        <v>0</v>
      </c>
      <c r="P295" s="45" t="e">
        <f t="shared" ref="P295:P300" si="1012">(O295/N295)*100</f>
        <v>#DIV/0!</v>
      </c>
      <c r="Q295" s="234">
        <f>Q302+Q309+Q316</f>
        <v>0</v>
      </c>
      <c r="R295" s="45">
        <f>R302+R309+R316</f>
        <v>0</v>
      </c>
      <c r="S295" s="45" t="e">
        <f t="shared" ref="S295:S300" si="1013">(R295/Q295)*100</f>
        <v>#DIV/0!</v>
      </c>
      <c r="T295" s="234">
        <f>T302+T309+T316</f>
        <v>0</v>
      </c>
      <c r="U295" s="45">
        <f>U302+U309+U316</f>
        <v>0</v>
      </c>
      <c r="V295" s="45" t="e">
        <f t="shared" ref="V295:V300" si="1014">(U295/T295)*100</f>
        <v>#DIV/0!</v>
      </c>
      <c r="W295" s="234">
        <f>W302+W309+W316</f>
        <v>0</v>
      </c>
      <c r="X295" s="45">
        <f>X302+X309+X316</f>
        <v>0</v>
      </c>
      <c r="Y295" s="45" t="e">
        <f t="shared" ref="Y295:Y300" si="1015">(X295/W295)*100</f>
        <v>#DIV/0!</v>
      </c>
      <c r="Z295" s="234">
        <f>Z302+Z309+Z316</f>
        <v>0</v>
      </c>
      <c r="AA295" s="45">
        <f>AA302+AA309+AA316</f>
        <v>0</v>
      </c>
      <c r="AB295" s="45" t="e">
        <f t="shared" ref="AB295:AB300" si="1016">(AA295/Z295)*100</f>
        <v>#DIV/0!</v>
      </c>
      <c r="AC295" s="234">
        <f>AC302+AC309+AC316</f>
        <v>0</v>
      </c>
      <c r="AD295" s="45">
        <f>AD302+AD309+AD316</f>
        <v>0</v>
      </c>
      <c r="AE295" s="45" t="e">
        <f t="shared" ref="AE295:AE300" si="1017">(AD295/AC295)*100</f>
        <v>#DIV/0!</v>
      </c>
      <c r="AF295" s="234">
        <f>AF302+AF309+AF316</f>
        <v>0</v>
      </c>
      <c r="AG295" s="45">
        <f>AG302+AG309+AG316</f>
        <v>0</v>
      </c>
      <c r="AH295" s="45" t="e">
        <f t="shared" ref="AH295:AH300" si="1018">(AG295/AF295)*100</f>
        <v>#DIV/0!</v>
      </c>
      <c r="AI295" s="234">
        <f>AI302+AI309+AI316</f>
        <v>0</v>
      </c>
      <c r="AJ295" s="45">
        <f>AJ302+AJ309+AJ316</f>
        <v>0</v>
      </c>
      <c r="AK295" s="45" t="e">
        <f t="shared" ref="AK295:AK300" si="1019">(AJ295/AI295)*100</f>
        <v>#DIV/0!</v>
      </c>
      <c r="AL295" s="234">
        <f>AL302+AL309+AL316</f>
        <v>0</v>
      </c>
      <c r="AM295" s="45">
        <f>AM302+AM309+AM316</f>
        <v>0</v>
      </c>
      <c r="AN295" s="45" t="e">
        <f t="shared" ref="AN295:AN300" si="1020">(AM295/AL295)*100</f>
        <v>#DIV/0!</v>
      </c>
      <c r="AO295" s="234">
        <f>AO302+AO309+AO316</f>
        <v>0</v>
      </c>
      <c r="AP295" s="45">
        <f>AP302+AP309+AP316</f>
        <v>0</v>
      </c>
      <c r="AQ295" s="45" t="e">
        <f t="shared" ref="AQ295:AQ300" si="1021">(AP295/AO295)*100</f>
        <v>#DIV/0!</v>
      </c>
      <c r="AR295" s="18"/>
      <c r="AS295" s="37"/>
      <c r="AT295" s="37"/>
    </row>
    <row r="296" spans="1:46" customFormat="1" ht="45">
      <c r="A296" s="316"/>
      <c r="B296" s="315"/>
      <c r="C296" s="293"/>
      <c r="D296" s="95" t="s">
        <v>18</v>
      </c>
      <c r="E296" s="173">
        <f t="shared" ref="E296:E300" si="1022">H296+K296+N296+Q296+T296+W296+Z296+AC296+AF296+AI296+AL296+AO296</f>
        <v>3400</v>
      </c>
      <c r="F296" s="44">
        <f t="shared" ref="F296:F300" si="1023">I296+L296+O296+R296+U296+X296+AA296+AD296+AG296+AJ296+AM296+AP296</f>
        <v>0</v>
      </c>
      <c r="G296" s="45">
        <f t="shared" si="1009"/>
        <v>0</v>
      </c>
      <c r="H296" s="234">
        <f t="shared" ref="H296:I300" si="1024">H303+H310+H317</f>
        <v>0</v>
      </c>
      <c r="I296" s="45">
        <f t="shared" si="1024"/>
        <v>0</v>
      </c>
      <c r="J296" s="45" t="e">
        <f t="shared" si="1010"/>
        <v>#DIV/0!</v>
      </c>
      <c r="K296" s="234">
        <f t="shared" ref="K296:L296" si="1025">K303+K310+K317</f>
        <v>0</v>
      </c>
      <c r="L296" s="43">
        <f t="shared" si="1025"/>
        <v>0</v>
      </c>
      <c r="M296" s="45" t="e">
        <f t="shared" si="1011"/>
        <v>#DIV/0!</v>
      </c>
      <c r="N296" s="234">
        <f t="shared" ref="N296:O296" si="1026">N303+N310+N317</f>
        <v>0</v>
      </c>
      <c r="O296" s="43">
        <f t="shared" si="1026"/>
        <v>0</v>
      </c>
      <c r="P296" s="45" t="e">
        <f t="shared" si="1012"/>
        <v>#DIV/0!</v>
      </c>
      <c r="Q296" s="234">
        <f t="shared" ref="Q296:R296" si="1027">Q303+Q310+Q317</f>
        <v>0</v>
      </c>
      <c r="R296" s="45">
        <f t="shared" si="1027"/>
        <v>0</v>
      </c>
      <c r="S296" s="45" t="e">
        <f t="shared" si="1013"/>
        <v>#DIV/0!</v>
      </c>
      <c r="T296" s="234">
        <f t="shared" ref="T296:U296" si="1028">T303+T310+T317</f>
        <v>0</v>
      </c>
      <c r="U296" s="45">
        <f t="shared" si="1028"/>
        <v>0</v>
      </c>
      <c r="V296" s="45" t="e">
        <f t="shared" si="1014"/>
        <v>#DIV/0!</v>
      </c>
      <c r="W296" s="234">
        <f t="shared" ref="W296:X296" si="1029">W303+W310+W317</f>
        <v>0</v>
      </c>
      <c r="X296" s="45">
        <f t="shared" si="1029"/>
        <v>0</v>
      </c>
      <c r="Y296" s="45" t="e">
        <f t="shared" si="1015"/>
        <v>#DIV/0!</v>
      </c>
      <c r="Z296" s="234">
        <f t="shared" ref="Z296:AA296" si="1030">Z303+Z310+Z317</f>
        <v>300</v>
      </c>
      <c r="AA296" s="45">
        <f t="shared" si="1030"/>
        <v>0</v>
      </c>
      <c r="AB296" s="45">
        <f t="shared" si="1016"/>
        <v>0</v>
      </c>
      <c r="AC296" s="234">
        <f t="shared" ref="AC296:AD296" si="1031">AC303+AC310+AC317</f>
        <v>300</v>
      </c>
      <c r="AD296" s="45">
        <f t="shared" si="1031"/>
        <v>0</v>
      </c>
      <c r="AE296" s="45">
        <f t="shared" si="1017"/>
        <v>0</v>
      </c>
      <c r="AF296" s="234">
        <f t="shared" ref="AF296:AG296" si="1032">AF303+AF310+AF317</f>
        <v>300</v>
      </c>
      <c r="AG296" s="45">
        <f t="shared" si="1032"/>
        <v>0</v>
      </c>
      <c r="AH296" s="45">
        <f t="shared" si="1018"/>
        <v>0</v>
      </c>
      <c r="AI296" s="234">
        <f t="shared" ref="AI296:AJ296" si="1033">AI303+AI310+AI317</f>
        <v>300</v>
      </c>
      <c r="AJ296" s="45">
        <f t="shared" si="1033"/>
        <v>0</v>
      </c>
      <c r="AK296" s="45">
        <f t="shared" si="1019"/>
        <v>0</v>
      </c>
      <c r="AL296" s="234">
        <f t="shared" ref="AL296:AM296" si="1034">AL303+AL310+AL317</f>
        <v>650</v>
      </c>
      <c r="AM296" s="45">
        <f t="shared" si="1034"/>
        <v>0</v>
      </c>
      <c r="AN296" s="45">
        <f t="shared" si="1020"/>
        <v>0</v>
      </c>
      <c r="AO296" s="234">
        <f t="shared" ref="AO296:AP296" si="1035">AO303+AO310+AO317</f>
        <v>1550</v>
      </c>
      <c r="AP296" s="45">
        <f t="shared" si="1035"/>
        <v>0</v>
      </c>
      <c r="AQ296" s="45">
        <f t="shared" si="1021"/>
        <v>0</v>
      </c>
      <c r="AR296" s="18"/>
      <c r="AS296" s="37"/>
      <c r="AT296" s="37"/>
    </row>
    <row r="297" spans="1:46" customFormat="1" ht="36" customHeight="1">
      <c r="A297" s="316"/>
      <c r="B297" s="315"/>
      <c r="C297" s="293"/>
      <c r="D297" s="95" t="s">
        <v>26</v>
      </c>
      <c r="E297" s="173">
        <f t="shared" si="1022"/>
        <v>51674.479999999996</v>
      </c>
      <c r="F297" s="44">
        <f t="shared" si="1023"/>
        <v>38489.980000000003</v>
      </c>
      <c r="G297" s="45">
        <f t="shared" si="1009"/>
        <v>74.485471358395884</v>
      </c>
      <c r="H297" s="234">
        <f t="shared" si="1024"/>
        <v>1443.78</v>
      </c>
      <c r="I297" s="45">
        <f t="shared" si="1024"/>
        <v>1443.78</v>
      </c>
      <c r="J297" s="45">
        <f t="shared" si="1010"/>
        <v>100</v>
      </c>
      <c r="K297" s="234">
        <f t="shared" ref="K297:L297" si="1036">K304+K311+K318</f>
        <v>6913.45</v>
      </c>
      <c r="L297" s="43">
        <f t="shared" si="1036"/>
        <v>6913.45</v>
      </c>
      <c r="M297" s="45">
        <f t="shared" si="1011"/>
        <v>100</v>
      </c>
      <c r="N297" s="234">
        <f t="shared" ref="N297:O297" si="1037">N304+N311+N318</f>
        <v>5842.57</v>
      </c>
      <c r="O297" s="43">
        <f t="shared" si="1037"/>
        <v>5842.57</v>
      </c>
      <c r="P297" s="45">
        <f t="shared" si="1012"/>
        <v>100</v>
      </c>
      <c r="Q297" s="234">
        <f t="shared" ref="Q297:R297" si="1038">Q304+Q311+Q318</f>
        <v>6294.47</v>
      </c>
      <c r="R297" s="45">
        <f t="shared" si="1038"/>
        <v>6294.47</v>
      </c>
      <c r="S297" s="45">
        <f t="shared" si="1013"/>
        <v>100</v>
      </c>
      <c r="T297" s="234">
        <f t="shared" ref="T297:U297" si="1039">T304+T311+T318</f>
        <v>7781.1299999999992</v>
      </c>
      <c r="U297" s="45">
        <f t="shared" si="1039"/>
        <v>7781.1299999999992</v>
      </c>
      <c r="V297" s="45">
        <f t="shared" si="1014"/>
        <v>100</v>
      </c>
      <c r="W297" s="234">
        <f t="shared" ref="W297:X297" si="1040">W304+W311+W318</f>
        <v>10212.140000000001</v>
      </c>
      <c r="X297" s="45">
        <f t="shared" si="1040"/>
        <v>10214.58</v>
      </c>
      <c r="Y297" s="45">
        <f t="shared" si="1015"/>
        <v>100.02389313111648</v>
      </c>
      <c r="Z297" s="234">
        <f t="shared" ref="Z297:AA297" si="1041">Z304+Z311+Z318</f>
        <v>3525.56</v>
      </c>
      <c r="AA297" s="45">
        <f t="shared" si="1041"/>
        <v>0</v>
      </c>
      <c r="AB297" s="45">
        <f t="shared" si="1016"/>
        <v>0</v>
      </c>
      <c r="AC297" s="234">
        <f t="shared" ref="AC297:AD297" si="1042">AC304+AC311+AC318</f>
        <v>2016</v>
      </c>
      <c r="AD297" s="45">
        <f t="shared" si="1042"/>
        <v>0</v>
      </c>
      <c r="AE297" s="45">
        <f t="shared" si="1017"/>
        <v>0</v>
      </c>
      <c r="AF297" s="234">
        <f t="shared" ref="AF297:AG297" si="1043">AF304+AF311+AF318</f>
        <v>3516</v>
      </c>
      <c r="AG297" s="45">
        <f t="shared" si="1043"/>
        <v>0</v>
      </c>
      <c r="AH297" s="45">
        <f t="shared" si="1018"/>
        <v>0</v>
      </c>
      <c r="AI297" s="234">
        <f t="shared" ref="AI297:AJ297" si="1044">AI304+AI311+AI318</f>
        <v>3844.11</v>
      </c>
      <c r="AJ297" s="45">
        <f t="shared" si="1044"/>
        <v>0</v>
      </c>
      <c r="AK297" s="45">
        <f t="shared" si="1019"/>
        <v>0</v>
      </c>
      <c r="AL297" s="234">
        <f t="shared" ref="AL297:AM297" si="1045">AL304+AL311+AL318</f>
        <v>230.25</v>
      </c>
      <c r="AM297" s="45">
        <f t="shared" si="1045"/>
        <v>0</v>
      </c>
      <c r="AN297" s="45">
        <f t="shared" si="1020"/>
        <v>0</v>
      </c>
      <c r="AO297" s="234">
        <f t="shared" ref="AO297:AP297" si="1046">AO304+AO311+AO318</f>
        <v>55.02</v>
      </c>
      <c r="AP297" s="45">
        <f t="shared" si="1046"/>
        <v>0</v>
      </c>
      <c r="AQ297" s="45">
        <f t="shared" si="1021"/>
        <v>0</v>
      </c>
      <c r="AR297" s="18"/>
      <c r="AS297" s="37"/>
      <c r="AT297" s="37"/>
    </row>
    <row r="298" spans="1:46" customFormat="1" ht="78.75" customHeight="1">
      <c r="A298" s="316"/>
      <c r="B298" s="315"/>
      <c r="C298" s="293"/>
      <c r="D298" s="93" t="s">
        <v>154</v>
      </c>
      <c r="E298" s="173">
        <f t="shared" si="1022"/>
        <v>0</v>
      </c>
      <c r="F298" s="44">
        <f t="shared" si="1023"/>
        <v>0</v>
      </c>
      <c r="G298" s="45" t="e">
        <f t="shared" si="1009"/>
        <v>#DIV/0!</v>
      </c>
      <c r="H298" s="234">
        <f t="shared" si="1024"/>
        <v>0</v>
      </c>
      <c r="I298" s="45">
        <f t="shared" si="1024"/>
        <v>0</v>
      </c>
      <c r="J298" s="45" t="e">
        <f t="shared" si="1010"/>
        <v>#DIV/0!</v>
      </c>
      <c r="K298" s="234">
        <f t="shared" ref="K298:L298" si="1047">K305+K312+K319</f>
        <v>0</v>
      </c>
      <c r="L298" s="43">
        <f t="shared" si="1047"/>
        <v>0</v>
      </c>
      <c r="M298" s="45" t="e">
        <f t="shared" si="1011"/>
        <v>#DIV/0!</v>
      </c>
      <c r="N298" s="234">
        <f t="shared" ref="N298:O298" si="1048">N305+N312+N319</f>
        <v>0</v>
      </c>
      <c r="O298" s="43">
        <f t="shared" si="1048"/>
        <v>0</v>
      </c>
      <c r="P298" s="45" t="e">
        <f t="shared" si="1012"/>
        <v>#DIV/0!</v>
      </c>
      <c r="Q298" s="234">
        <f t="shared" ref="Q298:R298" si="1049">Q305+Q312+Q319</f>
        <v>0</v>
      </c>
      <c r="R298" s="45">
        <f t="shared" si="1049"/>
        <v>0</v>
      </c>
      <c r="S298" s="45" t="e">
        <f t="shared" si="1013"/>
        <v>#DIV/0!</v>
      </c>
      <c r="T298" s="234">
        <f t="shared" ref="T298:U298" si="1050">T305+T312+T319</f>
        <v>0</v>
      </c>
      <c r="U298" s="45">
        <f t="shared" si="1050"/>
        <v>0</v>
      </c>
      <c r="V298" s="45" t="e">
        <f t="shared" si="1014"/>
        <v>#DIV/0!</v>
      </c>
      <c r="W298" s="234">
        <f t="shared" ref="W298:X298" si="1051">W305+W312+W319</f>
        <v>0</v>
      </c>
      <c r="X298" s="45">
        <f t="shared" si="1051"/>
        <v>0</v>
      </c>
      <c r="Y298" s="45" t="e">
        <f t="shared" si="1015"/>
        <v>#DIV/0!</v>
      </c>
      <c r="Z298" s="234">
        <f t="shared" ref="Z298:AA298" si="1052">Z305+Z312+Z319</f>
        <v>0</v>
      </c>
      <c r="AA298" s="45">
        <f t="shared" si="1052"/>
        <v>0</v>
      </c>
      <c r="AB298" s="45" t="e">
        <f t="shared" si="1016"/>
        <v>#DIV/0!</v>
      </c>
      <c r="AC298" s="234">
        <f t="shared" ref="AC298:AD298" si="1053">AC305+AC312+AC319</f>
        <v>0</v>
      </c>
      <c r="AD298" s="45">
        <f t="shared" si="1053"/>
        <v>0</v>
      </c>
      <c r="AE298" s="45" t="e">
        <f t="shared" si="1017"/>
        <v>#DIV/0!</v>
      </c>
      <c r="AF298" s="234">
        <f t="shared" ref="AF298:AG298" si="1054">AF305+AF312+AF319</f>
        <v>0</v>
      </c>
      <c r="AG298" s="45">
        <f t="shared" si="1054"/>
        <v>0</v>
      </c>
      <c r="AH298" s="45" t="e">
        <f t="shared" si="1018"/>
        <v>#DIV/0!</v>
      </c>
      <c r="AI298" s="234">
        <f t="shared" ref="AI298:AJ298" si="1055">AI305+AI312+AI319</f>
        <v>0</v>
      </c>
      <c r="AJ298" s="45">
        <f t="shared" si="1055"/>
        <v>0</v>
      </c>
      <c r="AK298" s="45" t="e">
        <f t="shared" si="1019"/>
        <v>#DIV/0!</v>
      </c>
      <c r="AL298" s="234">
        <f t="shared" ref="AL298:AM298" si="1056">AL305+AL312+AL319</f>
        <v>0</v>
      </c>
      <c r="AM298" s="45">
        <f t="shared" si="1056"/>
        <v>0</v>
      </c>
      <c r="AN298" s="45" t="e">
        <f t="shared" si="1020"/>
        <v>#DIV/0!</v>
      </c>
      <c r="AO298" s="234">
        <f t="shared" ref="AO298:AP298" si="1057">AO305+AO312+AO319</f>
        <v>0</v>
      </c>
      <c r="AP298" s="45">
        <f t="shared" si="1057"/>
        <v>0</v>
      </c>
      <c r="AQ298" s="45" t="e">
        <f t="shared" si="1021"/>
        <v>#DIV/0!</v>
      </c>
      <c r="AR298" s="18"/>
      <c r="AS298" s="37"/>
      <c r="AT298" s="37"/>
    </row>
    <row r="299" spans="1:46" customFormat="1" ht="36" customHeight="1">
      <c r="A299" s="316"/>
      <c r="B299" s="315"/>
      <c r="C299" s="293"/>
      <c r="D299" s="95" t="s">
        <v>37</v>
      </c>
      <c r="E299" s="173">
        <f t="shared" si="1022"/>
        <v>0</v>
      </c>
      <c r="F299" s="44">
        <f t="shared" si="1023"/>
        <v>0</v>
      </c>
      <c r="G299" s="45" t="e">
        <f t="shared" si="1009"/>
        <v>#DIV/0!</v>
      </c>
      <c r="H299" s="234">
        <f t="shared" si="1024"/>
        <v>0</v>
      </c>
      <c r="I299" s="45">
        <f t="shared" si="1024"/>
        <v>0</v>
      </c>
      <c r="J299" s="45" t="e">
        <f t="shared" si="1010"/>
        <v>#DIV/0!</v>
      </c>
      <c r="K299" s="234">
        <f t="shared" ref="K299:L299" si="1058">K306+K313+K320</f>
        <v>0</v>
      </c>
      <c r="L299" s="43">
        <f t="shared" si="1058"/>
        <v>0</v>
      </c>
      <c r="M299" s="45" t="e">
        <f t="shared" si="1011"/>
        <v>#DIV/0!</v>
      </c>
      <c r="N299" s="234">
        <f t="shared" ref="N299:O299" si="1059">N306+N313+N320</f>
        <v>0</v>
      </c>
      <c r="O299" s="43">
        <f t="shared" si="1059"/>
        <v>0</v>
      </c>
      <c r="P299" s="45" t="e">
        <f t="shared" si="1012"/>
        <v>#DIV/0!</v>
      </c>
      <c r="Q299" s="234">
        <f t="shared" ref="Q299:R299" si="1060">Q306+Q313+Q320</f>
        <v>0</v>
      </c>
      <c r="R299" s="45">
        <f t="shared" si="1060"/>
        <v>0</v>
      </c>
      <c r="S299" s="45" t="e">
        <f t="shared" si="1013"/>
        <v>#DIV/0!</v>
      </c>
      <c r="T299" s="234">
        <f t="shared" ref="T299:U299" si="1061">T306+T313+T320</f>
        <v>0</v>
      </c>
      <c r="U299" s="45">
        <f t="shared" si="1061"/>
        <v>0</v>
      </c>
      <c r="V299" s="45" t="e">
        <f t="shared" si="1014"/>
        <v>#DIV/0!</v>
      </c>
      <c r="W299" s="234">
        <f t="shared" ref="W299:X299" si="1062">W306+W313+W320</f>
        <v>0</v>
      </c>
      <c r="X299" s="45">
        <f t="shared" si="1062"/>
        <v>0</v>
      </c>
      <c r="Y299" s="45" t="e">
        <f t="shared" si="1015"/>
        <v>#DIV/0!</v>
      </c>
      <c r="Z299" s="234">
        <f t="shared" ref="Z299:AA299" si="1063">Z306+Z313+Z320</f>
        <v>0</v>
      </c>
      <c r="AA299" s="45">
        <f t="shared" si="1063"/>
        <v>0</v>
      </c>
      <c r="AB299" s="45" t="e">
        <f t="shared" si="1016"/>
        <v>#DIV/0!</v>
      </c>
      <c r="AC299" s="234">
        <f t="shared" ref="AC299:AD299" si="1064">AC306+AC313+AC320</f>
        <v>0</v>
      </c>
      <c r="AD299" s="45">
        <f t="shared" si="1064"/>
        <v>0</v>
      </c>
      <c r="AE299" s="45" t="e">
        <f t="shared" si="1017"/>
        <v>#DIV/0!</v>
      </c>
      <c r="AF299" s="234">
        <f t="shared" ref="AF299:AG299" si="1065">AF306+AF313+AF320</f>
        <v>0</v>
      </c>
      <c r="AG299" s="45">
        <f t="shared" si="1065"/>
        <v>0</v>
      </c>
      <c r="AH299" s="45" t="e">
        <f t="shared" si="1018"/>
        <v>#DIV/0!</v>
      </c>
      <c r="AI299" s="234">
        <f t="shared" ref="AI299:AJ299" si="1066">AI306+AI313+AI320</f>
        <v>0</v>
      </c>
      <c r="AJ299" s="45">
        <f t="shared" si="1066"/>
        <v>0</v>
      </c>
      <c r="AK299" s="45" t="e">
        <f t="shared" si="1019"/>
        <v>#DIV/0!</v>
      </c>
      <c r="AL299" s="234">
        <f t="shared" ref="AL299:AM299" si="1067">AL306+AL313+AL320</f>
        <v>0</v>
      </c>
      <c r="AM299" s="45">
        <f t="shared" si="1067"/>
        <v>0</v>
      </c>
      <c r="AN299" s="45" t="e">
        <f t="shared" si="1020"/>
        <v>#DIV/0!</v>
      </c>
      <c r="AO299" s="234">
        <f t="shared" ref="AO299:AP299" si="1068">AO306+AO313+AO320</f>
        <v>0</v>
      </c>
      <c r="AP299" s="45">
        <f t="shared" si="1068"/>
        <v>0</v>
      </c>
      <c r="AQ299" s="45" t="e">
        <f t="shared" si="1021"/>
        <v>#DIV/0!</v>
      </c>
      <c r="AR299" s="18"/>
      <c r="AS299" s="37"/>
      <c r="AT299" s="37"/>
    </row>
    <row r="300" spans="1:46" customFormat="1" ht="45">
      <c r="A300" s="316"/>
      <c r="B300" s="315"/>
      <c r="C300" s="293"/>
      <c r="D300" s="95" t="s">
        <v>32</v>
      </c>
      <c r="E300" s="173">
        <f t="shared" si="1022"/>
        <v>3077.62</v>
      </c>
      <c r="F300" s="44">
        <f t="shared" si="1023"/>
        <v>9.0500000000000007</v>
      </c>
      <c r="G300" s="45">
        <f t="shared" si="1009"/>
        <v>0.29405839577335735</v>
      </c>
      <c r="H300" s="234">
        <f t="shared" si="1024"/>
        <v>0</v>
      </c>
      <c r="I300" s="45">
        <f t="shared" si="1024"/>
        <v>0</v>
      </c>
      <c r="J300" s="45" t="e">
        <f t="shared" si="1010"/>
        <v>#DIV/0!</v>
      </c>
      <c r="K300" s="234">
        <f t="shared" ref="K300:L300" si="1069">K307+K314+K321</f>
        <v>0</v>
      </c>
      <c r="L300" s="43">
        <f t="shared" si="1069"/>
        <v>0</v>
      </c>
      <c r="M300" s="45" t="e">
        <f t="shared" si="1011"/>
        <v>#DIV/0!</v>
      </c>
      <c r="N300" s="234">
        <f t="shared" ref="N300:O300" si="1070">N307+N314+N321</f>
        <v>0</v>
      </c>
      <c r="O300" s="43">
        <f t="shared" si="1070"/>
        <v>0</v>
      </c>
      <c r="P300" s="45" t="e">
        <f t="shared" si="1012"/>
        <v>#DIV/0!</v>
      </c>
      <c r="Q300" s="234">
        <f t="shared" ref="Q300:R300" si="1071">Q307+Q314+Q321</f>
        <v>0</v>
      </c>
      <c r="R300" s="45">
        <f t="shared" si="1071"/>
        <v>0</v>
      </c>
      <c r="S300" s="45" t="e">
        <f t="shared" si="1013"/>
        <v>#DIV/0!</v>
      </c>
      <c r="T300" s="234">
        <f t="shared" ref="T300:U300" si="1072">T307+T314+T321</f>
        <v>-0.11</v>
      </c>
      <c r="U300" s="45">
        <f t="shared" si="1072"/>
        <v>-0.11</v>
      </c>
      <c r="V300" s="45">
        <f t="shared" si="1014"/>
        <v>100</v>
      </c>
      <c r="W300" s="234">
        <f t="shared" ref="W300:X300" si="1073">W307+W314+W321</f>
        <v>9.16</v>
      </c>
      <c r="X300" s="45">
        <f t="shared" si="1073"/>
        <v>9.16</v>
      </c>
      <c r="Y300" s="45">
        <f t="shared" si="1015"/>
        <v>100</v>
      </c>
      <c r="Z300" s="234">
        <f t="shared" ref="Z300:AA300" si="1074">Z307+Z314+Z321</f>
        <v>2028.05</v>
      </c>
      <c r="AA300" s="45">
        <f t="shared" si="1074"/>
        <v>0</v>
      </c>
      <c r="AB300" s="45">
        <f t="shared" si="1016"/>
        <v>0</v>
      </c>
      <c r="AC300" s="234">
        <f t="shared" ref="AC300:AD300" si="1075">AC307+AC314+AC321</f>
        <v>465.32</v>
      </c>
      <c r="AD300" s="45">
        <f t="shared" si="1075"/>
        <v>0</v>
      </c>
      <c r="AE300" s="45">
        <f t="shared" si="1017"/>
        <v>0</v>
      </c>
      <c r="AF300" s="234">
        <f t="shared" ref="AF300:AG300" si="1076">AF307+AF314+AF321</f>
        <v>0</v>
      </c>
      <c r="AG300" s="45">
        <f t="shared" si="1076"/>
        <v>0</v>
      </c>
      <c r="AH300" s="45" t="e">
        <f t="shared" si="1018"/>
        <v>#DIV/0!</v>
      </c>
      <c r="AI300" s="234">
        <f t="shared" ref="AI300:AJ300" si="1077">AI307+AI314+AI321</f>
        <v>0</v>
      </c>
      <c r="AJ300" s="45">
        <f t="shared" si="1077"/>
        <v>0</v>
      </c>
      <c r="AK300" s="45" t="e">
        <f t="shared" si="1019"/>
        <v>#DIV/0!</v>
      </c>
      <c r="AL300" s="234">
        <f t="shared" ref="AL300:AM300" si="1078">AL307+AL314+AL321</f>
        <v>35.81</v>
      </c>
      <c r="AM300" s="45">
        <f t="shared" si="1078"/>
        <v>0</v>
      </c>
      <c r="AN300" s="45">
        <f t="shared" si="1020"/>
        <v>0</v>
      </c>
      <c r="AO300" s="234">
        <f>AO307+AO314+AO321</f>
        <v>539.39</v>
      </c>
      <c r="AP300" s="45">
        <f t="shared" ref="AP300" si="1079">AP307+AP314+AP321</f>
        <v>0</v>
      </c>
      <c r="AQ300" s="45">
        <f t="shared" si="1021"/>
        <v>0</v>
      </c>
      <c r="AR300" s="18"/>
      <c r="AS300" s="37"/>
      <c r="AT300" s="37"/>
    </row>
    <row r="301" spans="1:46" s="208" customFormat="1" ht="27.75" customHeight="1">
      <c r="A301" s="317" t="s">
        <v>341</v>
      </c>
      <c r="B301" s="315" t="s">
        <v>77</v>
      </c>
      <c r="C301" s="314" t="s">
        <v>106</v>
      </c>
      <c r="D301" s="226" t="s">
        <v>34</v>
      </c>
      <c r="E301" s="204">
        <f>SUM(E302:E307)</f>
        <v>55237.89</v>
      </c>
      <c r="F301" s="205">
        <f>SUM(F302:F307)</f>
        <v>36516.39</v>
      </c>
      <c r="G301" s="205">
        <f>(F301/E301)*100</f>
        <v>66.107503382189293</v>
      </c>
      <c r="H301" s="234">
        <f>SUM(H302:H307)</f>
        <v>890.98</v>
      </c>
      <c r="I301" s="205">
        <f>SUM(I302:I307)</f>
        <v>890.98</v>
      </c>
      <c r="J301" s="205">
        <f>(I301/H301)*100</f>
        <v>100</v>
      </c>
      <c r="K301" s="234">
        <f>SUM(K302:K307)</f>
        <v>6601.36</v>
      </c>
      <c r="L301" s="206">
        <f>SUM(L302:L307)</f>
        <v>6601.36</v>
      </c>
      <c r="M301" s="205">
        <f>(L301/K301)*100</f>
        <v>100</v>
      </c>
      <c r="N301" s="234">
        <f>SUM(N302:N307)</f>
        <v>5528.6</v>
      </c>
      <c r="O301" s="206">
        <f>SUM(O302:O307)</f>
        <v>5528.6</v>
      </c>
      <c r="P301" s="205">
        <f>(O301/N301)*100</f>
        <v>100</v>
      </c>
      <c r="Q301" s="234">
        <f>SUM(Q302:Q307)</f>
        <v>5842.78</v>
      </c>
      <c r="R301" s="205">
        <f>SUM(R302:R307)</f>
        <v>5842.78</v>
      </c>
      <c r="S301" s="205">
        <f>(R301/Q301)*100</f>
        <v>100</v>
      </c>
      <c r="T301" s="234">
        <f>SUM(T302:T307)</f>
        <v>7522.41</v>
      </c>
      <c r="U301" s="205">
        <f>SUM(U302:U307)</f>
        <v>7522.41</v>
      </c>
      <c r="V301" s="205">
        <f>(U301/T301)*100</f>
        <v>100</v>
      </c>
      <c r="W301" s="234">
        <f>SUM(W302:W307)</f>
        <v>10130.26</v>
      </c>
      <c r="X301" s="205">
        <f>SUM(X302:X307)</f>
        <v>10130.26</v>
      </c>
      <c r="Y301" s="205">
        <f>(X301/W301)*100</f>
        <v>100</v>
      </c>
      <c r="Z301" s="234">
        <f>SUM(Z302:Z307)</f>
        <v>5828.05</v>
      </c>
      <c r="AA301" s="205">
        <f>SUM(AA302:AA307)</f>
        <v>0</v>
      </c>
      <c r="AB301" s="205">
        <f>(AA301/Z301)*100</f>
        <v>0</v>
      </c>
      <c r="AC301" s="234">
        <f>SUM(AC302:AC307)</f>
        <v>2765.32</v>
      </c>
      <c r="AD301" s="205">
        <f>SUM(AD302:AD307)</f>
        <v>0</v>
      </c>
      <c r="AE301" s="205">
        <f>(AD301/AC301)*100</f>
        <v>0</v>
      </c>
      <c r="AF301" s="234">
        <f>SUM(AF302:AF307)</f>
        <v>3800</v>
      </c>
      <c r="AG301" s="205">
        <f>SUM(AG302:AG307)</f>
        <v>0</v>
      </c>
      <c r="AH301" s="205">
        <f>(AG301/AF301)*100</f>
        <v>0</v>
      </c>
      <c r="AI301" s="234">
        <f>SUM(AI302:AI307)</f>
        <v>4128.13</v>
      </c>
      <c r="AJ301" s="205">
        <f>SUM(AJ302:AJ307)</f>
        <v>0</v>
      </c>
      <c r="AK301" s="205">
        <f>(AJ301/AI301)*100</f>
        <v>0</v>
      </c>
      <c r="AL301" s="234">
        <f>SUM(AL302:AL307)</f>
        <v>650</v>
      </c>
      <c r="AM301" s="205">
        <f>SUM(AM302:AM307)</f>
        <v>0</v>
      </c>
      <c r="AN301" s="205">
        <f>(AM301/AL301)*100</f>
        <v>0</v>
      </c>
      <c r="AO301" s="234">
        <f>SUM(AO302:AO307)</f>
        <v>1550</v>
      </c>
      <c r="AP301" s="205">
        <f>SUM(AP302:AP307)</f>
        <v>0</v>
      </c>
      <c r="AQ301" s="205">
        <f>(AP301/AO301)*100</f>
        <v>0</v>
      </c>
      <c r="AR301" s="207"/>
    </row>
    <row r="302" spans="1:46" customFormat="1" ht="30">
      <c r="A302" s="317"/>
      <c r="B302" s="315"/>
      <c r="C302" s="314"/>
      <c r="D302" s="19" t="s">
        <v>17</v>
      </c>
      <c r="E302" s="174">
        <f>H302+K302+N302+Q302+T302+W302+Z302+AC302+AF302+AI302+AL302+AO302</f>
        <v>0</v>
      </c>
      <c r="F302" s="44">
        <f>I302+L302+O302+R302+U302+X302+AA302+AD302+AG302+AJ302+AM302+AP302</f>
        <v>0</v>
      </c>
      <c r="G302" s="45" t="e">
        <f t="shared" ref="G302:G307" si="1080">(F302/E302)*100</f>
        <v>#DIV/0!</v>
      </c>
      <c r="H302" s="234"/>
      <c r="I302" s="44"/>
      <c r="J302" s="45" t="e">
        <f t="shared" ref="J302:J307" si="1081">(I302/H302)*100</f>
        <v>#DIV/0!</v>
      </c>
      <c r="K302" s="234"/>
      <c r="L302" s="85"/>
      <c r="M302" s="45" t="e">
        <f t="shared" ref="M302:M307" si="1082">(L302/K302)*100</f>
        <v>#DIV/0!</v>
      </c>
      <c r="N302" s="234"/>
      <c r="O302" s="43"/>
      <c r="P302" s="45" t="e">
        <f t="shared" ref="P302:P307" si="1083">(O302/N302)*100</f>
        <v>#DIV/0!</v>
      </c>
      <c r="Q302" s="234"/>
      <c r="R302" s="44"/>
      <c r="S302" s="45" t="e">
        <f t="shared" ref="S302:S307" si="1084">(R302/Q302)*100</f>
        <v>#DIV/0!</v>
      </c>
      <c r="T302" s="234"/>
      <c r="U302" s="44"/>
      <c r="V302" s="45" t="e">
        <f t="shared" ref="V302:V307" si="1085">(U302/T302)*100</f>
        <v>#DIV/0!</v>
      </c>
      <c r="W302" s="234"/>
      <c r="X302" s="44"/>
      <c r="Y302" s="45" t="e">
        <f t="shared" ref="Y302:Y307" si="1086">(X302/W302)*100</f>
        <v>#DIV/0!</v>
      </c>
      <c r="Z302" s="234"/>
      <c r="AA302" s="44"/>
      <c r="AB302" s="45" t="e">
        <f t="shared" ref="AB302:AB307" si="1087">(AA302/Z302)*100</f>
        <v>#DIV/0!</v>
      </c>
      <c r="AC302" s="234"/>
      <c r="AD302" s="44"/>
      <c r="AE302" s="45" t="e">
        <f t="shared" ref="AE302:AE307" si="1088">(AD302/AC302)*100</f>
        <v>#DIV/0!</v>
      </c>
      <c r="AF302" s="234"/>
      <c r="AG302" s="44"/>
      <c r="AH302" s="45" t="e">
        <f t="shared" ref="AH302:AH307" si="1089">(AG302/AF302)*100</f>
        <v>#DIV/0!</v>
      </c>
      <c r="AI302" s="234"/>
      <c r="AJ302" s="44"/>
      <c r="AK302" s="45" t="e">
        <f t="shared" ref="AK302:AK307" si="1090">(AJ302/AI302)*100</f>
        <v>#DIV/0!</v>
      </c>
      <c r="AL302" s="234"/>
      <c r="AM302" s="44"/>
      <c r="AN302" s="45" t="e">
        <f t="shared" ref="AN302:AN307" si="1091">(AM302/AL302)*100</f>
        <v>#DIV/0!</v>
      </c>
      <c r="AO302" s="234"/>
      <c r="AP302" s="44"/>
      <c r="AQ302" s="45" t="e">
        <f t="shared" ref="AQ302:AQ307" si="1092">(AP302/AO302)*100</f>
        <v>#DIV/0!</v>
      </c>
      <c r="AR302" s="18"/>
      <c r="AS302" s="37"/>
      <c r="AT302" s="37"/>
    </row>
    <row r="303" spans="1:46" customFormat="1" ht="45">
      <c r="A303" s="317"/>
      <c r="B303" s="315"/>
      <c r="C303" s="314"/>
      <c r="D303" s="19" t="s">
        <v>18</v>
      </c>
      <c r="E303" s="174">
        <f>H303+K303+N303+Q303+T303+W303+Z303+AC303+AF303+AI303+AL303+AO303</f>
        <v>3400</v>
      </c>
      <c r="F303" s="45">
        <f t="shared" ref="F303:F307" si="1093">I303+L303+O303+R303+U303+X303+AA303+AD303+AG303+AJ303+AM303+AP303</f>
        <v>0</v>
      </c>
      <c r="G303" s="45">
        <f t="shared" si="1080"/>
        <v>0</v>
      </c>
      <c r="H303" s="234">
        <v>0</v>
      </c>
      <c r="I303" s="44"/>
      <c r="J303" s="45" t="e">
        <f t="shared" si="1081"/>
        <v>#DIV/0!</v>
      </c>
      <c r="K303" s="234">
        <v>0</v>
      </c>
      <c r="L303" s="85"/>
      <c r="M303" s="45" t="e">
        <f t="shared" si="1082"/>
        <v>#DIV/0!</v>
      </c>
      <c r="N303" s="234">
        <v>0</v>
      </c>
      <c r="O303" s="43"/>
      <c r="P303" s="45" t="e">
        <f t="shared" si="1083"/>
        <v>#DIV/0!</v>
      </c>
      <c r="Q303" s="234">
        <v>0</v>
      </c>
      <c r="R303" s="44"/>
      <c r="S303" s="45" t="e">
        <f t="shared" si="1084"/>
        <v>#DIV/0!</v>
      </c>
      <c r="T303" s="234">
        <v>0</v>
      </c>
      <c r="U303" s="45"/>
      <c r="V303" s="45" t="e">
        <f t="shared" si="1085"/>
        <v>#DIV/0!</v>
      </c>
      <c r="W303" s="234">
        <v>0</v>
      </c>
      <c r="X303" s="44"/>
      <c r="Y303" s="45" t="e">
        <f t="shared" si="1086"/>
        <v>#DIV/0!</v>
      </c>
      <c r="Z303" s="234">
        <v>300</v>
      </c>
      <c r="AA303" s="44"/>
      <c r="AB303" s="45">
        <f t="shared" si="1087"/>
        <v>0</v>
      </c>
      <c r="AC303" s="234">
        <v>300</v>
      </c>
      <c r="AD303" s="44"/>
      <c r="AE303" s="45">
        <f t="shared" si="1088"/>
        <v>0</v>
      </c>
      <c r="AF303" s="234">
        <v>300</v>
      </c>
      <c r="AG303" s="44"/>
      <c r="AH303" s="45">
        <f t="shared" si="1089"/>
        <v>0</v>
      </c>
      <c r="AI303" s="234">
        <v>300</v>
      </c>
      <c r="AJ303" s="44"/>
      <c r="AK303" s="45">
        <f t="shared" si="1090"/>
        <v>0</v>
      </c>
      <c r="AL303" s="234">
        <v>650</v>
      </c>
      <c r="AM303" s="44"/>
      <c r="AN303" s="45">
        <f t="shared" si="1091"/>
        <v>0</v>
      </c>
      <c r="AO303" s="234">
        <f>617+233+700</f>
        <v>1550</v>
      </c>
      <c r="AP303" s="44"/>
      <c r="AQ303" s="45">
        <f t="shared" si="1092"/>
        <v>0</v>
      </c>
      <c r="AR303" s="18"/>
      <c r="AS303" s="37"/>
      <c r="AT303" s="37"/>
    </row>
    <row r="304" spans="1:46" customFormat="1" ht="33.75" customHeight="1">
      <c r="A304" s="317"/>
      <c r="B304" s="315"/>
      <c r="C304" s="314"/>
      <c r="D304" s="19" t="s">
        <v>26</v>
      </c>
      <c r="E304" s="174">
        <f t="shared" ref="E304:E307" si="1094">H304+K304+N304+Q304+T304+W304+Z304+AC304+AF304+AI304+AL304+AO304</f>
        <v>49344.52</v>
      </c>
      <c r="F304" s="45">
        <f t="shared" si="1093"/>
        <v>36516.39</v>
      </c>
      <c r="G304" s="45">
        <f t="shared" si="1080"/>
        <v>74.002928795335336</v>
      </c>
      <c r="H304" s="234">
        <v>890.98</v>
      </c>
      <c r="I304" s="44">
        <v>890.98</v>
      </c>
      <c r="J304" s="45">
        <f t="shared" si="1081"/>
        <v>100</v>
      </c>
      <c r="K304" s="234">
        <v>6601.36</v>
      </c>
      <c r="L304" s="85">
        <v>6601.36</v>
      </c>
      <c r="M304" s="45">
        <f t="shared" si="1082"/>
        <v>100</v>
      </c>
      <c r="N304" s="234">
        <v>5528.6</v>
      </c>
      <c r="O304" s="43">
        <v>5528.6</v>
      </c>
      <c r="P304" s="45">
        <f t="shared" si="1083"/>
        <v>100</v>
      </c>
      <c r="Q304" s="234">
        <v>5842.78</v>
      </c>
      <c r="R304" s="44">
        <v>5842.78</v>
      </c>
      <c r="S304" s="45">
        <f t="shared" si="1084"/>
        <v>100</v>
      </c>
      <c r="T304" s="234">
        <v>7522.41</v>
      </c>
      <c r="U304" s="45">
        <v>7522.41</v>
      </c>
      <c r="V304" s="45">
        <f t="shared" si="1085"/>
        <v>100</v>
      </c>
      <c r="W304" s="234">
        <v>10130.26</v>
      </c>
      <c r="X304" s="44">
        <v>10130.26</v>
      </c>
      <c r="Y304" s="45">
        <f t="shared" si="1086"/>
        <v>100</v>
      </c>
      <c r="Z304" s="234">
        <v>3500</v>
      </c>
      <c r="AA304" s="44"/>
      <c r="AB304" s="45">
        <f t="shared" si="1087"/>
        <v>0</v>
      </c>
      <c r="AC304" s="234">
        <v>2000</v>
      </c>
      <c r="AD304" s="44"/>
      <c r="AE304" s="45">
        <f t="shared" si="1088"/>
        <v>0</v>
      </c>
      <c r="AF304" s="234">
        <v>3500</v>
      </c>
      <c r="AG304" s="44"/>
      <c r="AH304" s="45">
        <f t="shared" si="1089"/>
        <v>0</v>
      </c>
      <c r="AI304" s="234">
        <f>5500-1671.87</f>
        <v>3828.13</v>
      </c>
      <c r="AJ304" s="44"/>
      <c r="AK304" s="45">
        <f t="shared" si="1090"/>
        <v>0</v>
      </c>
      <c r="AL304" s="234"/>
      <c r="AM304" s="44"/>
      <c r="AN304" s="45" t="e">
        <f t="shared" si="1091"/>
        <v>#DIV/0!</v>
      </c>
      <c r="AO304" s="234"/>
      <c r="AP304" s="44"/>
      <c r="AQ304" s="45" t="e">
        <f t="shared" si="1092"/>
        <v>#DIV/0!</v>
      </c>
      <c r="AR304" s="18"/>
      <c r="AS304" s="37"/>
      <c r="AT304" s="37"/>
    </row>
    <row r="305" spans="1:46" customFormat="1" ht="75" customHeight="1">
      <c r="A305" s="317"/>
      <c r="B305" s="315"/>
      <c r="C305" s="314"/>
      <c r="D305" s="38" t="s">
        <v>154</v>
      </c>
      <c r="E305" s="174">
        <f t="shared" si="1094"/>
        <v>0</v>
      </c>
      <c r="F305" s="44">
        <f t="shared" si="1093"/>
        <v>0</v>
      </c>
      <c r="G305" s="45" t="e">
        <f t="shared" si="1080"/>
        <v>#DIV/0!</v>
      </c>
      <c r="H305" s="234"/>
      <c r="I305" s="44"/>
      <c r="J305" s="45" t="e">
        <f t="shared" si="1081"/>
        <v>#DIV/0!</v>
      </c>
      <c r="K305" s="234"/>
      <c r="L305" s="85"/>
      <c r="M305" s="45" t="e">
        <f t="shared" si="1082"/>
        <v>#DIV/0!</v>
      </c>
      <c r="N305" s="234"/>
      <c r="O305" s="43"/>
      <c r="P305" s="45" t="e">
        <f t="shared" si="1083"/>
        <v>#DIV/0!</v>
      </c>
      <c r="Q305" s="234"/>
      <c r="R305" s="44"/>
      <c r="S305" s="45" t="e">
        <f t="shared" si="1084"/>
        <v>#DIV/0!</v>
      </c>
      <c r="T305" s="234"/>
      <c r="U305" s="44"/>
      <c r="V305" s="45" t="e">
        <f t="shared" si="1085"/>
        <v>#DIV/0!</v>
      </c>
      <c r="W305" s="234"/>
      <c r="X305" s="44"/>
      <c r="Y305" s="45" t="e">
        <f t="shared" si="1086"/>
        <v>#DIV/0!</v>
      </c>
      <c r="Z305" s="234"/>
      <c r="AA305" s="44"/>
      <c r="AB305" s="45" t="e">
        <f t="shared" si="1087"/>
        <v>#DIV/0!</v>
      </c>
      <c r="AC305" s="234"/>
      <c r="AD305" s="44"/>
      <c r="AE305" s="45" t="e">
        <f t="shared" si="1088"/>
        <v>#DIV/0!</v>
      </c>
      <c r="AF305" s="234"/>
      <c r="AG305" s="44"/>
      <c r="AH305" s="45" t="e">
        <f t="shared" si="1089"/>
        <v>#DIV/0!</v>
      </c>
      <c r="AI305" s="234"/>
      <c r="AJ305" s="44"/>
      <c r="AK305" s="45" t="e">
        <f t="shared" si="1090"/>
        <v>#DIV/0!</v>
      </c>
      <c r="AL305" s="234"/>
      <c r="AM305" s="44"/>
      <c r="AN305" s="45" t="e">
        <f t="shared" si="1091"/>
        <v>#DIV/0!</v>
      </c>
      <c r="AO305" s="234"/>
      <c r="AP305" s="44"/>
      <c r="AQ305" s="45" t="e">
        <f t="shared" si="1092"/>
        <v>#DIV/0!</v>
      </c>
      <c r="AR305" s="18"/>
      <c r="AS305" s="37"/>
      <c r="AT305" s="37"/>
    </row>
    <row r="306" spans="1:46" customFormat="1" ht="36" customHeight="1">
      <c r="A306" s="317"/>
      <c r="B306" s="315"/>
      <c r="C306" s="314"/>
      <c r="D306" s="19" t="s">
        <v>37</v>
      </c>
      <c r="E306" s="174">
        <f t="shared" si="1094"/>
        <v>0</v>
      </c>
      <c r="F306" s="44">
        <f t="shared" si="1093"/>
        <v>0</v>
      </c>
      <c r="G306" s="45" t="e">
        <f t="shared" si="1080"/>
        <v>#DIV/0!</v>
      </c>
      <c r="H306" s="234"/>
      <c r="I306" s="44"/>
      <c r="J306" s="45" t="e">
        <f t="shared" si="1081"/>
        <v>#DIV/0!</v>
      </c>
      <c r="K306" s="234"/>
      <c r="L306" s="85"/>
      <c r="M306" s="45" t="e">
        <f t="shared" si="1082"/>
        <v>#DIV/0!</v>
      </c>
      <c r="N306" s="234"/>
      <c r="O306" s="43"/>
      <c r="P306" s="45" t="e">
        <f t="shared" si="1083"/>
        <v>#DIV/0!</v>
      </c>
      <c r="Q306" s="234"/>
      <c r="R306" s="44"/>
      <c r="S306" s="45" t="e">
        <f t="shared" si="1084"/>
        <v>#DIV/0!</v>
      </c>
      <c r="T306" s="234"/>
      <c r="U306" s="44"/>
      <c r="V306" s="45" t="e">
        <f t="shared" si="1085"/>
        <v>#DIV/0!</v>
      </c>
      <c r="W306" s="234"/>
      <c r="X306" s="44"/>
      <c r="Y306" s="45" t="e">
        <f t="shared" si="1086"/>
        <v>#DIV/0!</v>
      </c>
      <c r="Z306" s="234"/>
      <c r="AA306" s="44"/>
      <c r="AB306" s="45" t="e">
        <f t="shared" si="1087"/>
        <v>#DIV/0!</v>
      </c>
      <c r="AC306" s="234"/>
      <c r="AD306" s="44"/>
      <c r="AE306" s="45" t="e">
        <f t="shared" si="1088"/>
        <v>#DIV/0!</v>
      </c>
      <c r="AF306" s="234"/>
      <c r="AG306" s="44"/>
      <c r="AH306" s="45" t="e">
        <f t="shared" si="1089"/>
        <v>#DIV/0!</v>
      </c>
      <c r="AI306" s="234"/>
      <c r="AJ306" s="44"/>
      <c r="AK306" s="45" t="e">
        <f t="shared" si="1090"/>
        <v>#DIV/0!</v>
      </c>
      <c r="AL306" s="234"/>
      <c r="AM306" s="44"/>
      <c r="AN306" s="45" t="e">
        <f t="shared" si="1091"/>
        <v>#DIV/0!</v>
      </c>
      <c r="AO306" s="234"/>
      <c r="AP306" s="44"/>
      <c r="AQ306" s="45" t="e">
        <f t="shared" si="1092"/>
        <v>#DIV/0!</v>
      </c>
      <c r="AR306" s="18"/>
      <c r="AS306" s="37"/>
      <c r="AT306" s="37"/>
    </row>
    <row r="307" spans="1:46" customFormat="1" ht="45">
      <c r="A307" s="317"/>
      <c r="B307" s="315"/>
      <c r="C307" s="314"/>
      <c r="D307" s="19" t="s">
        <v>32</v>
      </c>
      <c r="E307" s="174">
        <f t="shared" si="1094"/>
        <v>2493.37</v>
      </c>
      <c r="F307" s="44">
        <f t="shared" si="1093"/>
        <v>0</v>
      </c>
      <c r="G307" s="45">
        <f t="shared" si="1080"/>
        <v>0</v>
      </c>
      <c r="H307" s="234"/>
      <c r="I307" s="44"/>
      <c r="J307" s="45" t="e">
        <f t="shared" si="1081"/>
        <v>#DIV/0!</v>
      </c>
      <c r="K307" s="234"/>
      <c r="L307" s="85"/>
      <c r="M307" s="45" t="e">
        <f t="shared" si="1082"/>
        <v>#DIV/0!</v>
      </c>
      <c r="N307" s="234"/>
      <c r="O307" s="43"/>
      <c r="P307" s="45" t="e">
        <f t="shared" si="1083"/>
        <v>#DIV/0!</v>
      </c>
      <c r="Q307" s="234"/>
      <c r="R307" s="44"/>
      <c r="S307" s="45" t="e">
        <f t="shared" si="1084"/>
        <v>#DIV/0!</v>
      </c>
      <c r="T307" s="234"/>
      <c r="U307" s="44"/>
      <c r="V307" s="45" t="e">
        <f t="shared" si="1085"/>
        <v>#DIV/0!</v>
      </c>
      <c r="W307" s="234">
        <v>0</v>
      </c>
      <c r="X307" s="44"/>
      <c r="Y307" s="45" t="e">
        <f t="shared" si="1086"/>
        <v>#DIV/0!</v>
      </c>
      <c r="Z307" s="234">
        <v>2028.05</v>
      </c>
      <c r="AA307" s="44"/>
      <c r="AB307" s="45">
        <f t="shared" si="1087"/>
        <v>0</v>
      </c>
      <c r="AC307" s="234">
        <v>465.32</v>
      </c>
      <c r="AD307" s="44"/>
      <c r="AE307" s="45">
        <f t="shared" si="1088"/>
        <v>0</v>
      </c>
      <c r="AF307" s="234"/>
      <c r="AG307" s="44"/>
      <c r="AH307" s="45" t="e">
        <f t="shared" si="1089"/>
        <v>#DIV/0!</v>
      </c>
      <c r="AI307" s="234"/>
      <c r="AJ307" s="44"/>
      <c r="AK307" s="45" t="e">
        <f t="shared" si="1090"/>
        <v>#DIV/0!</v>
      </c>
      <c r="AL307" s="234"/>
      <c r="AM307" s="44"/>
      <c r="AN307" s="45" t="e">
        <f t="shared" si="1091"/>
        <v>#DIV/0!</v>
      </c>
      <c r="AO307" s="234"/>
      <c r="AP307" s="44"/>
      <c r="AQ307" s="45" t="e">
        <f t="shared" si="1092"/>
        <v>#DIV/0!</v>
      </c>
      <c r="AR307" s="18"/>
      <c r="AS307" s="37"/>
      <c r="AT307" s="37"/>
    </row>
    <row r="308" spans="1:46" s="208" customFormat="1" ht="26.25" customHeight="1">
      <c r="A308" s="317" t="s">
        <v>342</v>
      </c>
      <c r="B308" s="315" t="s">
        <v>81</v>
      </c>
      <c r="C308" s="314" t="s">
        <v>106</v>
      </c>
      <c r="D308" s="226" t="s">
        <v>34</v>
      </c>
      <c r="E308" s="204">
        <f>SUM(E309:E314)</f>
        <v>185.41</v>
      </c>
      <c r="F308" s="205">
        <f>SUM(F309:F314)</f>
        <v>85.8</v>
      </c>
      <c r="G308" s="205">
        <f>(F308/E308)*100</f>
        <v>46.275821153120113</v>
      </c>
      <c r="H308" s="234">
        <f>SUM(H309:H314)</f>
        <v>14.4</v>
      </c>
      <c r="I308" s="205">
        <f>SUM(I309:I314)</f>
        <v>14.4</v>
      </c>
      <c r="J308" s="205">
        <f>(I308/H308)*100</f>
        <v>100</v>
      </c>
      <c r="K308" s="234">
        <f>SUM(K309:K314)</f>
        <v>10.01</v>
      </c>
      <c r="L308" s="206">
        <f>SUM(L309:L314)</f>
        <v>10.01</v>
      </c>
      <c r="M308" s="205">
        <f>(L308/K308)*100</f>
        <v>100</v>
      </c>
      <c r="N308" s="234">
        <f>SUM(N309:N314)</f>
        <v>23.78</v>
      </c>
      <c r="O308" s="206">
        <f>SUM(O309:O314)</f>
        <v>23.78</v>
      </c>
      <c r="P308" s="205">
        <f>(O308/N308)*100</f>
        <v>100</v>
      </c>
      <c r="Q308" s="234">
        <f>SUM(Q309:Q314)</f>
        <v>11.56</v>
      </c>
      <c r="R308" s="205">
        <f>SUM(R309:R314)</f>
        <v>11.56</v>
      </c>
      <c r="S308" s="205">
        <f>(R308/Q308)*100</f>
        <v>100</v>
      </c>
      <c r="T308" s="234">
        <f>SUM(T309:T314)</f>
        <v>13.74</v>
      </c>
      <c r="U308" s="205">
        <f>SUM(U309:U314)</f>
        <v>13.74</v>
      </c>
      <c r="V308" s="205">
        <f>(U308/T308)*100</f>
        <v>100</v>
      </c>
      <c r="W308" s="234">
        <f>SUM(W309:W314)</f>
        <v>9.8699999999999992</v>
      </c>
      <c r="X308" s="205">
        <f>SUM(X309:X314)</f>
        <v>12.31</v>
      </c>
      <c r="Y308" s="205">
        <f>(X308/W308)*100</f>
        <v>124.72137791286728</v>
      </c>
      <c r="Z308" s="234">
        <f>SUM(Z309:Z314)</f>
        <v>16</v>
      </c>
      <c r="AA308" s="205">
        <f>SUM(AA309:AA314)</f>
        <v>0</v>
      </c>
      <c r="AB308" s="205">
        <f>(AA308/Z308)*100</f>
        <v>0</v>
      </c>
      <c r="AC308" s="234">
        <f>SUM(AC309:AC314)</f>
        <v>16</v>
      </c>
      <c r="AD308" s="205">
        <f>SUM(AD309:AD314)</f>
        <v>0</v>
      </c>
      <c r="AE308" s="205">
        <f>(AD308/AC308)*100</f>
        <v>0</v>
      </c>
      <c r="AF308" s="234">
        <f>SUM(AF309:AF314)</f>
        <v>16</v>
      </c>
      <c r="AG308" s="205">
        <f>SUM(AG309:AG314)</f>
        <v>0</v>
      </c>
      <c r="AH308" s="205">
        <f>(AG308/AF308)*100</f>
        <v>0</v>
      </c>
      <c r="AI308" s="234">
        <f>SUM(AI309:AI314)</f>
        <v>15.98</v>
      </c>
      <c r="AJ308" s="205">
        <f>SUM(AJ309:AJ314)</f>
        <v>0</v>
      </c>
      <c r="AK308" s="205">
        <f>(AJ308/AI308)*100</f>
        <v>0</v>
      </c>
      <c r="AL308" s="234">
        <f>SUM(AL309:AL314)</f>
        <v>38.07</v>
      </c>
      <c r="AM308" s="205">
        <f>SUM(AM309:AM314)</f>
        <v>0</v>
      </c>
      <c r="AN308" s="205">
        <f>(AM308/AL308)*100</f>
        <v>0</v>
      </c>
      <c r="AO308" s="234">
        <f>SUM(AO309:AO314)</f>
        <v>0</v>
      </c>
      <c r="AP308" s="205">
        <f>SUM(AP309:AP314)</f>
        <v>0</v>
      </c>
      <c r="AQ308" s="205" t="e">
        <f>(AP308/AO308)*100</f>
        <v>#DIV/0!</v>
      </c>
      <c r="AR308" s="207"/>
    </row>
    <row r="309" spans="1:46" customFormat="1" ht="30">
      <c r="A309" s="317"/>
      <c r="B309" s="315"/>
      <c r="C309" s="314"/>
      <c r="D309" s="19" t="s">
        <v>17</v>
      </c>
      <c r="E309" s="174">
        <f>H309+K309+N309+Q309+T309+W309+Z309+AC309+AF309+AI309+AL309+AO309</f>
        <v>0</v>
      </c>
      <c r="F309" s="44">
        <f>I309+L309+O309+R309+U309+X309+AA309+AD309+AG309+AJ309+AM309+AP309</f>
        <v>0</v>
      </c>
      <c r="G309" s="45" t="e">
        <f t="shared" ref="G309:G314" si="1095">(F309/E309)*100</f>
        <v>#DIV/0!</v>
      </c>
      <c r="H309" s="234"/>
      <c r="I309" s="44"/>
      <c r="J309" s="45" t="e">
        <f t="shared" ref="J309:J314" si="1096">(I309/H309)*100</f>
        <v>#DIV/0!</v>
      </c>
      <c r="K309" s="234"/>
      <c r="L309" s="85"/>
      <c r="M309" s="45" t="e">
        <f t="shared" ref="M309:M314" si="1097">(L309/K309)*100</f>
        <v>#DIV/0!</v>
      </c>
      <c r="N309" s="234"/>
      <c r="O309" s="43"/>
      <c r="P309" s="45" t="e">
        <f t="shared" ref="P309:P314" si="1098">(O309/N309)*100</f>
        <v>#DIV/0!</v>
      </c>
      <c r="Q309" s="234"/>
      <c r="R309" s="44"/>
      <c r="S309" s="45" t="e">
        <f t="shared" ref="S309:S314" si="1099">(R309/Q309)*100</f>
        <v>#DIV/0!</v>
      </c>
      <c r="T309" s="234"/>
      <c r="U309" s="44"/>
      <c r="V309" s="45" t="e">
        <f t="shared" ref="V309:V314" si="1100">(U309/T309)*100</f>
        <v>#DIV/0!</v>
      </c>
      <c r="W309" s="234"/>
      <c r="X309" s="44"/>
      <c r="Y309" s="45" t="e">
        <f t="shared" ref="Y309:Y314" si="1101">(X309/W309)*100</f>
        <v>#DIV/0!</v>
      </c>
      <c r="Z309" s="234"/>
      <c r="AA309" s="44"/>
      <c r="AB309" s="45" t="e">
        <f t="shared" ref="AB309:AB314" si="1102">(AA309/Z309)*100</f>
        <v>#DIV/0!</v>
      </c>
      <c r="AC309" s="234"/>
      <c r="AD309" s="44"/>
      <c r="AE309" s="45" t="e">
        <f t="shared" ref="AE309:AE314" si="1103">(AD309/AC309)*100</f>
        <v>#DIV/0!</v>
      </c>
      <c r="AF309" s="234"/>
      <c r="AG309" s="44"/>
      <c r="AH309" s="45" t="e">
        <f t="shared" ref="AH309:AH314" si="1104">(AG309/AF309)*100</f>
        <v>#DIV/0!</v>
      </c>
      <c r="AI309" s="234"/>
      <c r="AJ309" s="44"/>
      <c r="AK309" s="45" t="e">
        <f t="shared" ref="AK309:AK314" si="1105">(AJ309/AI309)*100</f>
        <v>#DIV/0!</v>
      </c>
      <c r="AL309" s="234"/>
      <c r="AM309" s="44"/>
      <c r="AN309" s="45" t="e">
        <f t="shared" ref="AN309:AN314" si="1106">(AM309/AL309)*100</f>
        <v>#DIV/0!</v>
      </c>
      <c r="AO309" s="234"/>
      <c r="AP309" s="44"/>
      <c r="AQ309" s="45" t="e">
        <f t="shared" ref="AQ309:AQ314" si="1107">(AP309/AO309)*100</f>
        <v>#DIV/0!</v>
      </c>
      <c r="AR309" s="18"/>
      <c r="AS309" s="37"/>
      <c r="AT309" s="37"/>
    </row>
    <row r="310" spans="1:46" customFormat="1" ht="45">
      <c r="A310" s="317"/>
      <c r="B310" s="315"/>
      <c r="C310" s="314"/>
      <c r="D310" s="19" t="s">
        <v>18</v>
      </c>
      <c r="E310" s="174">
        <f t="shared" ref="E310:E314" si="1108">H310+K310+N310+Q310+T310+W310+Z310+AC310+AF310+AI310+AL310+AO310</f>
        <v>0</v>
      </c>
      <c r="F310" s="44">
        <f t="shared" ref="F310:F314" si="1109">I310+L310+O310+R310+U310+X310+AA310+AD310+AG310+AJ310+AM310+AP310</f>
        <v>0</v>
      </c>
      <c r="G310" s="45" t="e">
        <f t="shared" si="1095"/>
        <v>#DIV/0!</v>
      </c>
      <c r="H310" s="234"/>
      <c r="I310" s="44"/>
      <c r="J310" s="45" t="e">
        <f t="shared" si="1096"/>
        <v>#DIV/0!</v>
      </c>
      <c r="K310" s="234"/>
      <c r="L310" s="85"/>
      <c r="M310" s="45" t="e">
        <f t="shared" si="1097"/>
        <v>#DIV/0!</v>
      </c>
      <c r="N310" s="234"/>
      <c r="O310" s="43"/>
      <c r="P310" s="45" t="e">
        <f t="shared" si="1098"/>
        <v>#DIV/0!</v>
      </c>
      <c r="Q310" s="234"/>
      <c r="R310" s="44"/>
      <c r="S310" s="45" t="e">
        <f t="shared" si="1099"/>
        <v>#DIV/0!</v>
      </c>
      <c r="T310" s="234"/>
      <c r="U310" s="44"/>
      <c r="V310" s="45" t="e">
        <f t="shared" si="1100"/>
        <v>#DIV/0!</v>
      </c>
      <c r="W310" s="234"/>
      <c r="X310" s="44"/>
      <c r="Y310" s="45" t="e">
        <f t="shared" si="1101"/>
        <v>#DIV/0!</v>
      </c>
      <c r="Z310" s="234"/>
      <c r="AA310" s="44"/>
      <c r="AB310" s="45" t="e">
        <f t="shared" si="1102"/>
        <v>#DIV/0!</v>
      </c>
      <c r="AC310" s="234"/>
      <c r="AD310" s="44"/>
      <c r="AE310" s="45" t="e">
        <f t="shared" si="1103"/>
        <v>#DIV/0!</v>
      </c>
      <c r="AF310" s="234"/>
      <c r="AG310" s="44"/>
      <c r="AH310" s="45" t="e">
        <f t="shared" si="1104"/>
        <v>#DIV/0!</v>
      </c>
      <c r="AI310" s="234"/>
      <c r="AJ310" s="44"/>
      <c r="AK310" s="45" t="e">
        <f t="shared" si="1105"/>
        <v>#DIV/0!</v>
      </c>
      <c r="AL310" s="234"/>
      <c r="AM310" s="44"/>
      <c r="AN310" s="45" t="e">
        <f t="shared" si="1106"/>
        <v>#DIV/0!</v>
      </c>
      <c r="AO310" s="234"/>
      <c r="AP310" s="44"/>
      <c r="AQ310" s="45" t="e">
        <f t="shared" si="1107"/>
        <v>#DIV/0!</v>
      </c>
      <c r="AR310" s="18"/>
      <c r="AS310" s="37"/>
      <c r="AT310" s="37"/>
    </row>
    <row r="311" spans="1:46" customFormat="1" ht="32.25" customHeight="1">
      <c r="A311" s="317"/>
      <c r="B311" s="315"/>
      <c r="C311" s="314"/>
      <c r="D311" s="19" t="s">
        <v>26</v>
      </c>
      <c r="E311" s="174">
        <f t="shared" si="1108"/>
        <v>149.6</v>
      </c>
      <c r="F311" s="45">
        <f t="shared" si="1109"/>
        <v>85.8</v>
      </c>
      <c r="G311" s="45">
        <f t="shared" si="1095"/>
        <v>57.352941176470587</v>
      </c>
      <c r="H311" s="234">
        <v>14.4</v>
      </c>
      <c r="I311" s="44">
        <v>14.4</v>
      </c>
      <c r="J311" s="45">
        <f t="shared" si="1096"/>
        <v>100</v>
      </c>
      <c r="K311" s="234">
        <v>10.01</v>
      </c>
      <c r="L311" s="85">
        <v>10.01</v>
      </c>
      <c r="M311" s="45">
        <f t="shared" si="1097"/>
        <v>100</v>
      </c>
      <c r="N311" s="234">
        <v>23.78</v>
      </c>
      <c r="O311" s="43">
        <v>23.78</v>
      </c>
      <c r="P311" s="45">
        <f t="shared" si="1098"/>
        <v>100</v>
      </c>
      <c r="Q311" s="234">
        <v>11.56</v>
      </c>
      <c r="R311" s="44">
        <v>11.56</v>
      </c>
      <c r="S311" s="45">
        <f t="shared" si="1099"/>
        <v>100</v>
      </c>
      <c r="T311" s="234">
        <v>13.74</v>
      </c>
      <c r="U311" s="45">
        <v>13.74</v>
      </c>
      <c r="V311" s="45">
        <f t="shared" si="1100"/>
        <v>100</v>
      </c>
      <c r="W311" s="234">
        <v>9.8699999999999992</v>
      </c>
      <c r="X311" s="44">
        <v>12.31</v>
      </c>
      <c r="Y311" s="45">
        <f t="shared" si="1101"/>
        <v>124.72137791286728</v>
      </c>
      <c r="Z311" s="234">
        <v>16</v>
      </c>
      <c r="AA311" s="44"/>
      <c r="AB311" s="45">
        <f t="shared" si="1102"/>
        <v>0</v>
      </c>
      <c r="AC311" s="234">
        <v>16</v>
      </c>
      <c r="AD311" s="44"/>
      <c r="AE311" s="45">
        <f t="shared" si="1103"/>
        <v>0</v>
      </c>
      <c r="AF311" s="234">
        <v>16</v>
      </c>
      <c r="AG311" s="44"/>
      <c r="AH311" s="45">
        <f t="shared" si="1104"/>
        <v>0</v>
      </c>
      <c r="AI311" s="234">
        <f>16-0.02</f>
        <v>15.98</v>
      </c>
      <c r="AJ311" s="44"/>
      <c r="AK311" s="45">
        <f t="shared" si="1105"/>
        <v>0</v>
      </c>
      <c r="AL311" s="234">
        <v>2.2599999999999998</v>
      </c>
      <c r="AM311" s="44"/>
      <c r="AN311" s="45">
        <f t="shared" si="1106"/>
        <v>0</v>
      </c>
      <c r="AO311" s="234"/>
      <c r="AP311" s="44"/>
      <c r="AQ311" s="45" t="e">
        <f t="shared" si="1107"/>
        <v>#DIV/0!</v>
      </c>
      <c r="AR311" s="18"/>
      <c r="AS311" s="37"/>
      <c r="AT311" s="37"/>
    </row>
    <row r="312" spans="1:46" customFormat="1" ht="81" customHeight="1">
      <c r="A312" s="317"/>
      <c r="B312" s="315"/>
      <c r="C312" s="314"/>
      <c r="D312" s="38" t="s">
        <v>154</v>
      </c>
      <c r="E312" s="174">
        <f t="shared" si="1108"/>
        <v>0</v>
      </c>
      <c r="F312" s="44">
        <f t="shared" si="1109"/>
        <v>0</v>
      </c>
      <c r="G312" s="45" t="e">
        <f t="shared" si="1095"/>
        <v>#DIV/0!</v>
      </c>
      <c r="H312" s="234"/>
      <c r="I312" s="44"/>
      <c r="J312" s="45" t="e">
        <f t="shared" si="1096"/>
        <v>#DIV/0!</v>
      </c>
      <c r="K312" s="234"/>
      <c r="L312" s="85"/>
      <c r="M312" s="45" t="e">
        <f t="shared" si="1097"/>
        <v>#DIV/0!</v>
      </c>
      <c r="N312" s="234"/>
      <c r="O312" s="43"/>
      <c r="P312" s="45" t="e">
        <f t="shared" si="1098"/>
        <v>#DIV/0!</v>
      </c>
      <c r="Q312" s="234"/>
      <c r="R312" s="44"/>
      <c r="S312" s="45" t="e">
        <f t="shared" si="1099"/>
        <v>#DIV/0!</v>
      </c>
      <c r="T312" s="234"/>
      <c r="U312" s="44"/>
      <c r="V312" s="45" t="e">
        <f t="shared" si="1100"/>
        <v>#DIV/0!</v>
      </c>
      <c r="W312" s="234"/>
      <c r="X312" s="44"/>
      <c r="Y312" s="45" t="e">
        <f t="shared" si="1101"/>
        <v>#DIV/0!</v>
      </c>
      <c r="Z312" s="234"/>
      <c r="AA312" s="44"/>
      <c r="AB312" s="45" t="e">
        <f t="shared" si="1102"/>
        <v>#DIV/0!</v>
      </c>
      <c r="AC312" s="234"/>
      <c r="AD312" s="44"/>
      <c r="AE312" s="45" t="e">
        <f t="shared" si="1103"/>
        <v>#DIV/0!</v>
      </c>
      <c r="AF312" s="234"/>
      <c r="AG312" s="44"/>
      <c r="AH312" s="45" t="e">
        <f t="shared" si="1104"/>
        <v>#DIV/0!</v>
      </c>
      <c r="AI312" s="234"/>
      <c r="AJ312" s="44"/>
      <c r="AK312" s="45" t="e">
        <f t="shared" si="1105"/>
        <v>#DIV/0!</v>
      </c>
      <c r="AL312" s="234"/>
      <c r="AM312" s="44"/>
      <c r="AN312" s="45" t="e">
        <f t="shared" si="1106"/>
        <v>#DIV/0!</v>
      </c>
      <c r="AO312" s="234"/>
      <c r="AP312" s="44"/>
      <c r="AQ312" s="45" t="e">
        <f t="shared" si="1107"/>
        <v>#DIV/0!</v>
      </c>
      <c r="AR312" s="18"/>
      <c r="AS312" s="37"/>
      <c r="AT312" s="37"/>
    </row>
    <row r="313" spans="1:46" customFormat="1" ht="32.25" customHeight="1">
      <c r="A313" s="317"/>
      <c r="B313" s="315"/>
      <c r="C313" s="314"/>
      <c r="D313" s="19" t="s">
        <v>37</v>
      </c>
      <c r="E313" s="174">
        <f t="shared" si="1108"/>
        <v>0</v>
      </c>
      <c r="F313" s="44">
        <f t="shared" si="1109"/>
        <v>0</v>
      </c>
      <c r="G313" s="45" t="e">
        <f t="shared" si="1095"/>
        <v>#DIV/0!</v>
      </c>
      <c r="H313" s="234"/>
      <c r="I313" s="44"/>
      <c r="J313" s="45" t="e">
        <f t="shared" si="1096"/>
        <v>#DIV/0!</v>
      </c>
      <c r="K313" s="234"/>
      <c r="L313" s="85"/>
      <c r="M313" s="45" t="e">
        <f t="shared" si="1097"/>
        <v>#DIV/0!</v>
      </c>
      <c r="N313" s="234"/>
      <c r="O313" s="43"/>
      <c r="P313" s="45" t="e">
        <f t="shared" si="1098"/>
        <v>#DIV/0!</v>
      </c>
      <c r="Q313" s="234"/>
      <c r="R313" s="44"/>
      <c r="S313" s="45" t="e">
        <f t="shared" si="1099"/>
        <v>#DIV/0!</v>
      </c>
      <c r="T313" s="234"/>
      <c r="U313" s="44"/>
      <c r="V313" s="45" t="e">
        <f t="shared" si="1100"/>
        <v>#DIV/0!</v>
      </c>
      <c r="W313" s="234"/>
      <c r="X313" s="44"/>
      <c r="Y313" s="45" t="e">
        <f t="shared" si="1101"/>
        <v>#DIV/0!</v>
      </c>
      <c r="Z313" s="234"/>
      <c r="AA313" s="44"/>
      <c r="AB313" s="45" t="e">
        <f t="shared" si="1102"/>
        <v>#DIV/0!</v>
      </c>
      <c r="AC313" s="234"/>
      <c r="AD313" s="44"/>
      <c r="AE313" s="45" t="e">
        <f t="shared" si="1103"/>
        <v>#DIV/0!</v>
      </c>
      <c r="AF313" s="234"/>
      <c r="AG313" s="44"/>
      <c r="AH313" s="45" t="e">
        <f t="shared" si="1104"/>
        <v>#DIV/0!</v>
      </c>
      <c r="AI313" s="234"/>
      <c r="AJ313" s="44"/>
      <c r="AK313" s="45" t="e">
        <f t="shared" si="1105"/>
        <v>#DIV/0!</v>
      </c>
      <c r="AL313" s="234"/>
      <c r="AM313" s="44"/>
      <c r="AN313" s="45" t="e">
        <f t="shared" si="1106"/>
        <v>#DIV/0!</v>
      </c>
      <c r="AO313" s="234"/>
      <c r="AP313" s="44"/>
      <c r="AQ313" s="45" t="e">
        <f t="shared" si="1107"/>
        <v>#DIV/0!</v>
      </c>
      <c r="AR313" s="18"/>
      <c r="AS313" s="37"/>
      <c r="AT313" s="37"/>
    </row>
    <row r="314" spans="1:46" customFormat="1" ht="45">
      <c r="A314" s="317"/>
      <c r="B314" s="315"/>
      <c r="C314" s="314"/>
      <c r="D314" s="19" t="s">
        <v>32</v>
      </c>
      <c r="E314" s="173">
        <f t="shared" si="1108"/>
        <v>35.81</v>
      </c>
      <c r="F314" s="44">
        <f t="shared" si="1109"/>
        <v>0</v>
      </c>
      <c r="G314" s="45">
        <f t="shared" si="1095"/>
        <v>0</v>
      </c>
      <c r="H314" s="234"/>
      <c r="I314" s="44"/>
      <c r="J314" s="45" t="e">
        <f t="shared" si="1096"/>
        <v>#DIV/0!</v>
      </c>
      <c r="K314" s="234"/>
      <c r="L314" s="85"/>
      <c r="M314" s="45" t="e">
        <f t="shared" si="1097"/>
        <v>#DIV/0!</v>
      </c>
      <c r="N314" s="234"/>
      <c r="O314" s="43"/>
      <c r="P314" s="45" t="e">
        <f t="shared" si="1098"/>
        <v>#DIV/0!</v>
      </c>
      <c r="Q314" s="234"/>
      <c r="R314" s="44"/>
      <c r="S314" s="45" t="e">
        <f t="shared" si="1099"/>
        <v>#DIV/0!</v>
      </c>
      <c r="T314" s="234"/>
      <c r="U314" s="44"/>
      <c r="V314" s="45" t="e">
        <f t="shared" si="1100"/>
        <v>#DIV/0!</v>
      </c>
      <c r="W314" s="234"/>
      <c r="X314" s="44"/>
      <c r="Y314" s="45" t="e">
        <f t="shared" si="1101"/>
        <v>#DIV/0!</v>
      </c>
      <c r="Z314" s="234"/>
      <c r="AA314" s="44"/>
      <c r="AB314" s="45" t="e">
        <f t="shared" si="1102"/>
        <v>#DIV/0!</v>
      </c>
      <c r="AC314" s="234"/>
      <c r="AD314" s="44"/>
      <c r="AE314" s="45" t="e">
        <f t="shared" si="1103"/>
        <v>#DIV/0!</v>
      </c>
      <c r="AF314" s="234"/>
      <c r="AG314" s="44"/>
      <c r="AH314" s="45" t="e">
        <f t="shared" si="1104"/>
        <v>#DIV/0!</v>
      </c>
      <c r="AI314" s="234"/>
      <c r="AJ314" s="44"/>
      <c r="AK314" s="45" t="e">
        <f t="shared" si="1105"/>
        <v>#DIV/0!</v>
      </c>
      <c r="AL314" s="234">
        <f>50.39-14.58</f>
        <v>35.81</v>
      </c>
      <c r="AM314" s="44"/>
      <c r="AN314" s="45">
        <f t="shared" si="1106"/>
        <v>0</v>
      </c>
      <c r="AO314" s="234"/>
      <c r="AP314" s="44"/>
      <c r="AQ314" s="45" t="e">
        <f t="shared" si="1107"/>
        <v>#DIV/0!</v>
      </c>
      <c r="AR314" s="18"/>
      <c r="AS314" s="37"/>
      <c r="AT314" s="37"/>
    </row>
    <row r="315" spans="1:46" s="208" customFormat="1" ht="24.75" customHeight="1">
      <c r="A315" s="317" t="s">
        <v>343</v>
      </c>
      <c r="B315" s="315" t="s">
        <v>79</v>
      </c>
      <c r="C315" s="293" t="s">
        <v>106</v>
      </c>
      <c r="D315" s="226" t="s">
        <v>34</v>
      </c>
      <c r="E315" s="204">
        <f>SUM(E316:E321)</f>
        <v>2728.8</v>
      </c>
      <c r="F315" s="205">
        <f>SUM(F316:F321)</f>
        <v>1896.8400000000001</v>
      </c>
      <c r="G315" s="205">
        <f>(F315/E315)*100</f>
        <v>69.51187335092348</v>
      </c>
      <c r="H315" s="234">
        <f>SUM(H316:H321)</f>
        <v>538.4</v>
      </c>
      <c r="I315" s="205">
        <f>SUM(I316:I321)</f>
        <v>538.4</v>
      </c>
      <c r="J315" s="205">
        <f>(I315/H315)*100</f>
        <v>100</v>
      </c>
      <c r="K315" s="234">
        <f>SUM(K316:K321)</f>
        <v>302.08</v>
      </c>
      <c r="L315" s="206">
        <f>SUM(L316:L321)</f>
        <v>302.08</v>
      </c>
      <c r="M315" s="205">
        <f>(L315/K315)*100</f>
        <v>100</v>
      </c>
      <c r="N315" s="234">
        <f>SUM(N316:N321)</f>
        <v>290.19</v>
      </c>
      <c r="O315" s="206">
        <f>SUM(O316:O321)</f>
        <v>290.19</v>
      </c>
      <c r="P315" s="205">
        <f>(O315/N315)*100</f>
        <v>100</v>
      </c>
      <c r="Q315" s="234">
        <f>SUM(Q316:Q321)</f>
        <v>440.13</v>
      </c>
      <c r="R315" s="205">
        <f>SUM(R316:R321)</f>
        <v>440.13</v>
      </c>
      <c r="S315" s="205">
        <f>(R315/Q315)*100</f>
        <v>100</v>
      </c>
      <c r="T315" s="234">
        <f>SUM(T316:T321)</f>
        <v>244.86999999999998</v>
      </c>
      <c r="U315" s="205">
        <f>SUM(U316:U321)</f>
        <v>244.86999999999998</v>
      </c>
      <c r="V315" s="205">
        <f>(U315/T315)*100</f>
        <v>100</v>
      </c>
      <c r="W315" s="234">
        <f>SUM(W316:W321)</f>
        <v>81.17</v>
      </c>
      <c r="X315" s="205">
        <f>SUM(X316:X321)</f>
        <v>81.17</v>
      </c>
      <c r="Y315" s="205">
        <f>(X315/W315)*100</f>
        <v>100</v>
      </c>
      <c r="Z315" s="234">
        <f>SUM(Z316:Z321)</f>
        <v>9.56</v>
      </c>
      <c r="AA315" s="205">
        <f>SUM(AA316:AA321)</f>
        <v>0</v>
      </c>
      <c r="AB315" s="205">
        <f>(AA315/Z315)*100</f>
        <v>0</v>
      </c>
      <c r="AC315" s="234">
        <f>SUM(AC316:AC321)</f>
        <v>0</v>
      </c>
      <c r="AD315" s="205">
        <f>SUM(AD316:AD321)</f>
        <v>0</v>
      </c>
      <c r="AE315" s="205" t="e">
        <f>(AD315/AC315)*100</f>
        <v>#DIV/0!</v>
      </c>
      <c r="AF315" s="234">
        <f>SUM(AF316:AF321)</f>
        <v>0</v>
      </c>
      <c r="AG315" s="205">
        <f>SUM(AG316:AG321)</f>
        <v>0</v>
      </c>
      <c r="AH315" s="205" t="e">
        <f>(AG315/AF315)*100</f>
        <v>#DIV/0!</v>
      </c>
      <c r="AI315" s="234">
        <f>SUM(AI316:AI321)</f>
        <v>0</v>
      </c>
      <c r="AJ315" s="205">
        <f>SUM(AJ316:AJ321)</f>
        <v>0</v>
      </c>
      <c r="AK315" s="205" t="e">
        <f>(AJ315/AI315)*100</f>
        <v>#DIV/0!</v>
      </c>
      <c r="AL315" s="234">
        <f>SUM(AL316:AL321)</f>
        <v>227.99</v>
      </c>
      <c r="AM315" s="205">
        <f>SUM(AM316:AM321)</f>
        <v>0</v>
      </c>
      <c r="AN315" s="205">
        <f>(AM315/AL315)*100</f>
        <v>0</v>
      </c>
      <c r="AO315" s="234">
        <f>SUM(AO316:AO321)</f>
        <v>594.41</v>
      </c>
      <c r="AP315" s="205">
        <f>SUM(AP316:AP321)</f>
        <v>0</v>
      </c>
      <c r="AQ315" s="205">
        <f>(AP315/AO315)*100</f>
        <v>0</v>
      </c>
      <c r="AR315" s="207"/>
    </row>
    <row r="316" spans="1:46" customFormat="1" ht="30">
      <c r="A316" s="317"/>
      <c r="B316" s="315"/>
      <c r="C316" s="293"/>
      <c r="D316" s="19" t="s">
        <v>17</v>
      </c>
      <c r="E316" s="174">
        <f>H316+K316+N316+Q316+T316+W316+Z316+AC316+AF316+AI316+AL316+AO316</f>
        <v>0</v>
      </c>
      <c r="F316" s="44">
        <f>I316+L316+O316+R316+U316+X316+AA316+AD316+AG316+AJ316+AM316+AP316</f>
        <v>0</v>
      </c>
      <c r="G316" s="45" t="e">
        <f t="shared" ref="G316:G321" si="1110">(F316/E316)*100</f>
        <v>#DIV/0!</v>
      </c>
      <c r="H316" s="234"/>
      <c r="I316" s="44"/>
      <c r="J316" s="45" t="e">
        <f t="shared" ref="J316:J321" si="1111">(I316/H316)*100</f>
        <v>#DIV/0!</v>
      </c>
      <c r="K316" s="234"/>
      <c r="L316" s="85"/>
      <c r="M316" s="45" t="e">
        <f t="shared" ref="M316:M321" si="1112">(L316/K316)*100</f>
        <v>#DIV/0!</v>
      </c>
      <c r="N316" s="234"/>
      <c r="O316" s="43"/>
      <c r="P316" s="45" t="e">
        <f t="shared" ref="P316:P321" si="1113">(O316/N316)*100</f>
        <v>#DIV/0!</v>
      </c>
      <c r="Q316" s="234"/>
      <c r="R316" s="44"/>
      <c r="S316" s="45" t="e">
        <f t="shared" ref="S316:S321" si="1114">(R316/Q316)*100</f>
        <v>#DIV/0!</v>
      </c>
      <c r="T316" s="234"/>
      <c r="U316" s="44"/>
      <c r="V316" s="45" t="e">
        <f t="shared" ref="V316:V321" si="1115">(U316/T316)*100</f>
        <v>#DIV/0!</v>
      </c>
      <c r="W316" s="234"/>
      <c r="X316" s="44"/>
      <c r="Y316" s="45" t="e">
        <f t="shared" ref="Y316:Y321" si="1116">(X316/W316)*100</f>
        <v>#DIV/0!</v>
      </c>
      <c r="Z316" s="234"/>
      <c r="AA316" s="44"/>
      <c r="AB316" s="45" t="e">
        <f t="shared" ref="AB316:AB321" si="1117">(AA316/Z316)*100</f>
        <v>#DIV/0!</v>
      </c>
      <c r="AC316" s="234"/>
      <c r="AD316" s="44"/>
      <c r="AE316" s="45" t="e">
        <f t="shared" ref="AE316:AE321" si="1118">(AD316/AC316)*100</f>
        <v>#DIV/0!</v>
      </c>
      <c r="AF316" s="234"/>
      <c r="AG316" s="44"/>
      <c r="AH316" s="45" t="e">
        <f t="shared" ref="AH316:AH321" si="1119">(AG316/AF316)*100</f>
        <v>#DIV/0!</v>
      </c>
      <c r="AI316" s="234"/>
      <c r="AJ316" s="44"/>
      <c r="AK316" s="45" t="e">
        <f t="shared" ref="AK316:AK321" si="1120">(AJ316/AI316)*100</f>
        <v>#DIV/0!</v>
      </c>
      <c r="AL316" s="234"/>
      <c r="AM316" s="44"/>
      <c r="AN316" s="45" t="e">
        <f t="shared" ref="AN316:AN321" si="1121">(AM316/AL316)*100</f>
        <v>#DIV/0!</v>
      </c>
      <c r="AO316" s="234"/>
      <c r="AP316" s="44"/>
      <c r="AQ316" s="45" t="e">
        <f t="shared" ref="AQ316:AQ321" si="1122">(AP316/AO316)*100</f>
        <v>#DIV/0!</v>
      </c>
      <c r="AR316" s="18"/>
      <c r="AS316" s="37"/>
      <c r="AT316" s="37"/>
    </row>
    <row r="317" spans="1:46" customFormat="1" ht="45">
      <c r="A317" s="317"/>
      <c r="B317" s="315"/>
      <c r="C317" s="293"/>
      <c r="D317" s="19" t="s">
        <v>18</v>
      </c>
      <c r="E317" s="174">
        <f t="shared" ref="E317:E321" si="1123">H317+K317+N317+Q317+T317+W317+Z317+AC317+AF317+AI317+AL317+AO317</f>
        <v>0</v>
      </c>
      <c r="F317" s="44">
        <f t="shared" ref="F317:F321" si="1124">I317+L317+O317+R317+U317+X317+AA317+AD317+AG317+AJ317+AM317+AP317</f>
        <v>0</v>
      </c>
      <c r="G317" s="45" t="e">
        <f t="shared" si="1110"/>
        <v>#DIV/0!</v>
      </c>
      <c r="H317" s="234"/>
      <c r="I317" s="44"/>
      <c r="J317" s="45" t="e">
        <f t="shared" si="1111"/>
        <v>#DIV/0!</v>
      </c>
      <c r="K317" s="234"/>
      <c r="L317" s="85"/>
      <c r="M317" s="45" t="e">
        <f t="shared" si="1112"/>
        <v>#DIV/0!</v>
      </c>
      <c r="N317" s="234"/>
      <c r="O317" s="43"/>
      <c r="P317" s="45" t="e">
        <f t="shared" si="1113"/>
        <v>#DIV/0!</v>
      </c>
      <c r="Q317" s="234"/>
      <c r="R317" s="44"/>
      <c r="S317" s="45" t="e">
        <f t="shared" si="1114"/>
        <v>#DIV/0!</v>
      </c>
      <c r="T317" s="234"/>
      <c r="U317" s="44"/>
      <c r="V317" s="45" t="e">
        <f t="shared" si="1115"/>
        <v>#DIV/0!</v>
      </c>
      <c r="W317" s="234"/>
      <c r="X317" s="44"/>
      <c r="Y317" s="45" t="e">
        <f t="shared" si="1116"/>
        <v>#DIV/0!</v>
      </c>
      <c r="Z317" s="234"/>
      <c r="AA317" s="44"/>
      <c r="AB317" s="45" t="e">
        <f t="shared" si="1117"/>
        <v>#DIV/0!</v>
      </c>
      <c r="AC317" s="234"/>
      <c r="AD317" s="44"/>
      <c r="AE317" s="45" t="e">
        <f t="shared" si="1118"/>
        <v>#DIV/0!</v>
      </c>
      <c r="AF317" s="234"/>
      <c r="AG317" s="44"/>
      <c r="AH317" s="45" t="e">
        <f t="shared" si="1119"/>
        <v>#DIV/0!</v>
      </c>
      <c r="AI317" s="234"/>
      <c r="AJ317" s="44"/>
      <c r="AK317" s="45" t="e">
        <f t="shared" si="1120"/>
        <v>#DIV/0!</v>
      </c>
      <c r="AL317" s="234"/>
      <c r="AM317" s="44"/>
      <c r="AN317" s="45" t="e">
        <f t="shared" si="1121"/>
        <v>#DIV/0!</v>
      </c>
      <c r="AO317" s="234"/>
      <c r="AP317" s="44"/>
      <c r="AQ317" s="45" t="e">
        <f t="shared" si="1122"/>
        <v>#DIV/0!</v>
      </c>
      <c r="AR317" s="18"/>
      <c r="AS317" s="37"/>
      <c r="AT317" s="37"/>
    </row>
    <row r="318" spans="1:46" customFormat="1" ht="32.25" customHeight="1">
      <c r="A318" s="317"/>
      <c r="B318" s="315"/>
      <c r="C318" s="293"/>
      <c r="D318" s="19" t="s">
        <v>26</v>
      </c>
      <c r="E318" s="174">
        <f t="shared" si="1123"/>
        <v>2180.36</v>
      </c>
      <c r="F318" s="45">
        <f t="shared" si="1124"/>
        <v>1887.7900000000002</v>
      </c>
      <c r="G318" s="45">
        <f t="shared" si="1110"/>
        <v>86.581573685079533</v>
      </c>
      <c r="H318" s="234">
        <v>538.4</v>
      </c>
      <c r="I318" s="44">
        <v>538.4</v>
      </c>
      <c r="J318" s="45">
        <f t="shared" si="1111"/>
        <v>100</v>
      </c>
      <c r="K318" s="234">
        <v>302.08</v>
      </c>
      <c r="L318" s="85">
        <v>302.08</v>
      </c>
      <c r="M318" s="45">
        <f t="shared" si="1112"/>
        <v>100</v>
      </c>
      <c r="N318" s="234">
        <v>290.19</v>
      </c>
      <c r="O318" s="43">
        <v>290.19</v>
      </c>
      <c r="P318" s="45">
        <f t="shared" si="1113"/>
        <v>100</v>
      </c>
      <c r="Q318" s="234">
        <v>440.13</v>
      </c>
      <c r="R318" s="44">
        <v>440.13</v>
      </c>
      <c r="S318" s="45">
        <f t="shared" si="1114"/>
        <v>100</v>
      </c>
      <c r="T318" s="234">
        <v>244.98</v>
      </c>
      <c r="U318" s="45">
        <v>244.98</v>
      </c>
      <c r="V318" s="45">
        <f t="shared" si="1115"/>
        <v>100</v>
      </c>
      <c r="W318" s="234">
        <v>72.010000000000005</v>
      </c>
      <c r="X318" s="44">
        <v>72.010000000000005</v>
      </c>
      <c r="Y318" s="45">
        <f t="shared" si="1116"/>
        <v>100</v>
      </c>
      <c r="Z318" s="234">
        <v>9.56</v>
      </c>
      <c r="AA318" s="44"/>
      <c r="AB318" s="45">
        <f t="shared" si="1117"/>
        <v>0</v>
      </c>
      <c r="AC318" s="234">
        <v>0</v>
      </c>
      <c r="AD318" s="44"/>
      <c r="AE318" s="45" t="e">
        <f t="shared" si="1118"/>
        <v>#DIV/0!</v>
      </c>
      <c r="AF318" s="234">
        <v>0</v>
      </c>
      <c r="AG318" s="44"/>
      <c r="AH318" s="45" t="e">
        <f t="shared" si="1119"/>
        <v>#DIV/0!</v>
      </c>
      <c r="AI318" s="234">
        <v>0</v>
      </c>
      <c r="AJ318" s="44"/>
      <c r="AK318" s="45" t="e">
        <f t="shared" si="1120"/>
        <v>#DIV/0!</v>
      </c>
      <c r="AL318" s="234">
        <v>227.99</v>
      </c>
      <c r="AM318" s="44"/>
      <c r="AN318" s="45">
        <f t="shared" si="1121"/>
        <v>0</v>
      </c>
      <c r="AO318" s="234">
        <f>55.03-0.01</f>
        <v>55.02</v>
      </c>
      <c r="AP318" s="44"/>
      <c r="AQ318" s="45">
        <f t="shared" si="1122"/>
        <v>0</v>
      </c>
      <c r="AR318" s="18"/>
      <c r="AS318" s="37"/>
      <c r="AT318" s="37"/>
    </row>
    <row r="319" spans="1:46" customFormat="1" ht="85.5" customHeight="1">
      <c r="A319" s="317"/>
      <c r="B319" s="315"/>
      <c r="C319" s="293"/>
      <c r="D319" s="38" t="s">
        <v>154</v>
      </c>
      <c r="E319" s="174">
        <f t="shared" si="1123"/>
        <v>0</v>
      </c>
      <c r="F319" s="44">
        <f t="shared" si="1124"/>
        <v>0</v>
      </c>
      <c r="G319" s="45" t="e">
        <f t="shared" si="1110"/>
        <v>#DIV/0!</v>
      </c>
      <c r="H319" s="234"/>
      <c r="I319" s="44"/>
      <c r="J319" s="45" t="e">
        <f t="shared" si="1111"/>
        <v>#DIV/0!</v>
      </c>
      <c r="K319" s="234"/>
      <c r="L319" s="85"/>
      <c r="M319" s="45" t="e">
        <f t="shared" si="1112"/>
        <v>#DIV/0!</v>
      </c>
      <c r="N319" s="234"/>
      <c r="O319" s="43"/>
      <c r="P319" s="45" t="e">
        <f t="shared" si="1113"/>
        <v>#DIV/0!</v>
      </c>
      <c r="Q319" s="234"/>
      <c r="R319" s="44"/>
      <c r="S319" s="45" t="e">
        <f t="shared" si="1114"/>
        <v>#DIV/0!</v>
      </c>
      <c r="T319" s="234"/>
      <c r="U319" s="44"/>
      <c r="V319" s="45" t="e">
        <f t="shared" si="1115"/>
        <v>#DIV/0!</v>
      </c>
      <c r="W319" s="234"/>
      <c r="X319" s="44"/>
      <c r="Y319" s="45" t="e">
        <f t="shared" si="1116"/>
        <v>#DIV/0!</v>
      </c>
      <c r="Z319" s="234"/>
      <c r="AA319" s="44"/>
      <c r="AB319" s="45" t="e">
        <f t="shared" si="1117"/>
        <v>#DIV/0!</v>
      </c>
      <c r="AC319" s="234"/>
      <c r="AD319" s="44"/>
      <c r="AE319" s="45" t="e">
        <f t="shared" si="1118"/>
        <v>#DIV/0!</v>
      </c>
      <c r="AF319" s="234"/>
      <c r="AG319" s="44"/>
      <c r="AH319" s="45" t="e">
        <f t="shared" si="1119"/>
        <v>#DIV/0!</v>
      </c>
      <c r="AI319" s="234"/>
      <c r="AJ319" s="44"/>
      <c r="AK319" s="45" t="e">
        <f t="shared" si="1120"/>
        <v>#DIV/0!</v>
      </c>
      <c r="AL319" s="234"/>
      <c r="AM319" s="44"/>
      <c r="AN319" s="45" t="e">
        <f t="shared" si="1121"/>
        <v>#DIV/0!</v>
      </c>
      <c r="AO319" s="234"/>
      <c r="AP319" s="44"/>
      <c r="AQ319" s="45" t="e">
        <f t="shared" si="1122"/>
        <v>#DIV/0!</v>
      </c>
      <c r="AR319" s="18"/>
      <c r="AS319" s="37"/>
      <c r="AT319" s="37"/>
    </row>
    <row r="320" spans="1:46" customFormat="1" ht="32.25" customHeight="1">
      <c r="A320" s="317"/>
      <c r="B320" s="315"/>
      <c r="C320" s="293"/>
      <c r="D320" s="19" t="s">
        <v>37</v>
      </c>
      <c r="E320" s="174">
        <f t="shared" si="1123"/>
        <v>0</v>
      </c>
      <c r="F320" s="44">
        <f t="shared" si="1124"/>
        <v>0</v>
      </c>
      <c r="G320" s="45" t="e">
        <f t="shared" si="1110"/>
        <v>#DIV/0!</v>
      </c>
      <c r="H320" s="234"/>
      <c r="I320" s="44"/>
      <c r="J320" s="45" t="e">
        <f t="shared" si="1111"/>
        <v>#DIV/0!</v>
      </c>
      <c r="K320" s="234"/>
      <c r="L320" s="85"/>
      <c r="M320" s="45" t="e">
        <f t="shared" si="1112"/>
        <v>#DIV/0!</v>
      </c>
      <c r="N320" s="234"/>
      <c r="O320" s="43"/>
      <c r="P320" s="45" t="e">
        <f t="shared" si="1113"/>
        <v>#DIV/0!</v>
      </c>
      <c r="Q320" s="234"/>
      <c r="R320" s="44"/>
      <c r="S320" s="45" t="e">
        <f t="shared" si="1114"/>
        <v>#DIV/0!</v>
      </c>
      <c r="T320" s="234"/>
      <c r="U320" s="44"/>
      <c r="V320" s="45" t="e">
        <f t="shared" si="1115"/>
        <v>#DIV/0!</v>
      </c>
      <c r="W320" s="234"/>
      <c r="X320" s="44"/>
      <c r="Y320" s="45" t="e">
        <f t="shared" si="1116"/>
        <v>#DIV/0!</v>
      </c>
      <c r="Z320" s="234"/>
      <c r="AA320" s="44"/>
      <c r="AB320" s="45" t="e">
        <f t="shared" si="1117"/>
        <v>#DIV/0!</v>
      </c>
      <c r="AC320" s="234"/>
      <c r="AD320" s="44"/>
      <c r="AE320" s="45" t="e">
        <f t="shared" si="1118"/>
        <v>#DIV/0!</v>
      </c>
      <c r="AF320" s="234"/>
      <c r="AG320" s="44"/>
      <c r="AH320" s="45" t="e">
        <f t="shared" si="1119"/>
        <v>#DIV/0!</v>
      </c>
      <c r="AI320" s="234"/>
      <c r="AJ320" s="44"/>
      <c r="AK320" s="45" t="e">
        <f t="shared" si="1120"/>
        <v>#DIV/0!</v>
      </c>
      <c r="AL320" s="234"/>
      <c r="AM320" s="44"/>
      <c r="AN320" s="45" t="e">
        <f t="shared" si="1121"/>
        <v>#DIV/0!</v>
      </c>
      <c r="AO320" s="234"/>
      <c r="AP320" s="44"/>
      <c r="AQ320" s="45" t="e">
        <f t="shared" si="1122"/>
        <v>#DIV/0!</v>
      </c>
      <c r="AR320" s="18"/>
      <c r="AS320" s="37"/>
      <c r="AT320" s="37"/>
    </row>
    <row r="321" spans="1:46" customFormat="1" ht="45">
      <c r="A321" s="317"/>
      <c r="B321" s="315"/>
      <c r="C321" s="293"/>
      <c r="D321" s="19" t="s">
        <v>32</v>
      </c>
      <c r="E321" s="174">
        <f t="shared" si="1123"/>
        <v>548.43999999999994</v>
      </c>
      <c r="F321" s="44">
        <f t="shared" si="1124"/>
        <v>9.0500000000000007</v>
      </c>
      <c r="G321" s="45">
        <f t="shared" si="1110"/>
        <v>1.6501349281598718</v>
      </c>
      <c r="H321" s="234"/>
      <c r="I321" s="44"/>
      <c r="J321" s="45" t="e">
        <f t="shared" si="1111"/>
        <v>#DIV/0!</v>
      </c>
      <c r="K321" s="234"/>
      <c r="L321" s="85"/>
      <c r="M321" s="45" t="e">
        <f t="shared" si="1112"/>
        <v>#DIV/0!</v>
      </c>
      <c r="N321" s="234">
        <v>0</v>
      </c>
      <c r="O321" s="43">
        <v>0</v>
      </c>
      <c r="P321" s="45" t="e">
        <f t="shared" si="1113"/>
        <v>#DIV/0!</v>
      </c>
      <c r="Q321" s="234"/>
      <c r="R321" s="44"/>
      <c r="S321" s="45" t="e">
        <f t="shared" si="1114"/>
        <v>#DIV/0!</v>
      </c>
      <c r="T321" s="234">
        <v>-0.11</v>
      </c>
      <c r="U321" s="44">
        <v>-0.11</v>
      </c>
      <c r="V321" s="45">
        <f t="shared" si="1115"/>
        <v>100</v>
      </c>
      <c r="W321" s="234">
        <v>9.16</v>
      </c>
      <c r="X321" s="44">
        <v>9.16</v>
      </c>
      <c r="Y321" s="45">
        <f t="shared" si="1116"/>
        <v>100</v>
      </c>
      <c r="Z321" s="234"/>
      <c r="AA321" s="44"/>
      <c r="AB321" s="45" t="e">
        <f t="shared" si="1117"/>
        <v>#DIV/0!</v>
      </c>
      <c r="AC321" s="234"/>
      <c r="AD321" s="44"/>
      <c r="AE321" s="45" t="e">
        <f t="shared" si="1118"/>
        <v>#DIV/0!</v>
      </c>
      <c r="AF321" s="234"/>
      <c r="AG321" s="44"/>
      <c r="AH321" s="45" t="e">
        <f t="shared" si="1119"/>
        <v>#DIV/0!</v>
      </c>
      <c r="AI321" s="234"/>
      <c r="AJ321" s="44"/>
      <c r="AK321" s="45" t="e">
        <f t="shared" si="1120"/>
        <v>#DIV/0!</v>
      </c>
      <c r="AL321" s="234"/>
      <c r="AM321" s="44"/>
      <c r="AN321" s="45" t="e">
        <f t="shared" si="1121"/>
        <v>#DIV/0!</v>
      </c>
      <c r="AO321" s="234">
        <v>539.39</v>
      </c>
      <c r="AP321" s="44"/>
      <c r="AQ321" s="45">
        <f t="shared" si="1122"/>
        <v>0</v>
      </c>
      <c r="AR321" s="18"/>
      <c r="AS321" s="37"/>
      <c r="AT321" s="37"/>
    </row>
    <row r="322" spans="1:46" s="208" customFormat="1" ht="30.75" customHeight="1">
      <c r="A322" s="316" t="s">
        <v>237</v>
      </c>
      <c r="B322" s="315" t="s">
        <v>83</v>
      </c>
      <c r="C322" s="293" t="s">
        <v>111</v>
      </c>
      <c r="D322" s="203" t="s">
        <v>34</v>
      </c>
      <c r="E322" s="204">
        <f>SUM(E323:E328)</f>
        <v>25164.41</v>
      </c>
      <c r="F322" s="205">
        <f>SUM(F323:F328)</f>
        <v>10080.540000000001</v>
      </c>
      <c r="G322" s="205">
        <f>(F322/E322)*100</f>
        <v>40.058717847944777</v>
      </c>
      <c r="H322" s="234">
        <f>SUM(H323:H328)</f>
        <v>575.07000000000005</v>
      </c>
      <c r="I322" s="205">
        <f>SUM(I323:I328)</f>
        <v>575.07000000000005</v>
      </c>
      <c r="J322" s="205">
        <f>(I322/H322)*100</f>
        <v>100</v>
      </c>
      <c r="K322" s="234">
        <f>SUM(K323:K328)</f>
        <v>1758.98</v>
      </c>
      <c r="L322" s="206">
        <f>SUM(L323:L328)</f>
        <v>1758.98</v>
      </c>
      <c r="M322" s="205">
        <f>(L322/K322)*100</f>
        <v>100</v>
      </c>
      <c r="N322" s="234">
        <f>SUM(N323:N328)</f>
        <v>1694.7199999999998</v>
      </c>
      <c r="O322" s="206">
        <f>SUM(O323:O328)</f>
        <v>1694.7199999999998</v>
      </c>
      <c r="P322" s="205">
        <f>(O322/N322)*100</f>
        <v>100</v>
      </c>
      <c r="Q322" s="234">
        <f>SUM(Q323:Q328)</f>
        <v>2066.83</v>
      </c>
      <c r="R322" s="205">
        <f>SUM(R323:R328)</f>
        <v>2066.83</v>
      </c>
      <c r="S322" s="205">
        <f>(R322/Q322)*100</f>
        <v>100</v>
      </c>
      <c r="T322" s="234">
        <f>SUM(T323:T328)</f>
        <v>1710.9500000000003</v>
      </c>
      <c r="U322" s="205">
        <f>SUM(U323:U328)</f>
        <v>1710.9500000000003</v>
      </c>
      <c r="V322" s="205">
        <f>(U322/T322)*100</f>
        <v>100</v>
      </c>
      <c r="W322" s="234">
        <f>SUM(W323:W328)</f>
        <v>2273.9900000000002</v>
      </c>
      <c r="X322" s="205">
        <f>SUM(X323:X328)</f>
        <v>2273.9900000000002</v>
      </c>
      <c r="Y322" s="205">
        <f>(X322/W322)*100</f>
        <v>100</v>
      </c>
      <c r="Z322" s="234">
        <f>SUM(Z323:Z328)</f>
        <v>2580</v>
      </c>
      <c r="AA322" s="205">
        <f>SUM(AA323:AA328)</f>
        <v>0</v>
      </c>
      <c r="AB322" s="205">
        <f>(AA322/Z322)*100</f>
        <v>0</v>
      </c>
      <c r="AC322" s="234">
        <f>SUM(AC323:AC328)</f>
        <v>1680</v>
      </c>
      <c r="AD322" s="205">
        <f>SUM(AD323:AD328)</f>
        <v>0</v>
      </c>
      <c r="AE322" s="205">
        <f>(AD322/AC322)*100</f>
        <v>0</v>
      </c>
      <c r="AF322" s="234">
        <f>SUM(AF323:AF328)</f>
        <v>1746.5</v>
      </c>
      <c r="AG322" s="205">
        <f>SUM(AG323:AG328)</f>
        <v>0</v>
      </c>
      <c r="AH322" s="205">
        <f>(AG322/AF322)*100</f>
        <v>0</v>
      </c>
      <c r="AI322" s="234">
        <f>SUM(AI323:AI328)</f>
        <v>1880</v>
      </c>
      <c r="AJ322" s="205">
        <f>SUM(AJ323:AJ328)</f>
        <v>0</v>
      </c>
      <c r="AK322" s="205">
        <f>(AJ322/AI322)*100</f>
        <v>0</v>
      </c>
      <c r="AL322" s="234">
        <f>SUM(AL323:AL328)</f>
        <v>1880</v>
      </c>
      <c r="AM322" s="205">
        <f>SUM(AM323:AM328)</f>
        <v>0</v>
      </c>
      <c r="AN322" s="205">
        <f>(AM322/AL322)*100</f>
        <v>0</v>
      </c>
      <c r="AO322" s="234">
        <f>SUM(AO323:AO328)</f>
        <v>5317.369999999999</v>
      </c>
      <c r="AP322" s="205">
        <f>SUM(AP323:AP328)</f>
        <v>0</v>
      </c>
      <c r="AQ322" s="205">
        <f>(AP322/AO322)*100</f>
        <v>0</v>
      </c>
      <c r="AR322" s="207"/>
    </row>
    <row r="323" spans="1:46" customFormat="1" ht="30">
      <c r="A323" s="316"/>
      <c r="B323" s="315"/>
      <c r="C323" s="293"/>
      <c r="D323" s="17" t="s">
        <v>17</v>
      </c>
      <c r="E323" s="174">
        <f>H323+K323+N323+Q323+T323+W323+Z323+AC323+AF323+AI323+AL323+AO323</f>
        <v>0</v>
      </c>
      <c r="F323" s="44">
        <f>I323+L323+O323+R323+U323+X323+AA323+AD323+AG323+AJ323+AM323+AP323</f>
        <v>0</v>
      </c>
      <c r="G323" s="45" t="e">
        <f t="shared" ref="G323:G328" si="1125">(F323/E323)*100</f>
        <v>#DIV/0!</v>
      </c>
      <c r="H323" s="234">
        <f>H330+H337+H344+H351</f>
        <v>0</v>
      </c>
      <c r="I323" s="45">
        <f>I330+I337+I344+I351</f>
        <v>0</v>
      </c>
      <c r="J323" s="45" t="e">
        <f t="shared" ref="J323:J328" si="1126">(I323/H323)*100</f>
        <v>#DIV/0!</v>
      </c>
      <c r="K323" s="234">
        <f>K330+K337+K344+K351</f>
        <v>0</v>
      </c>
      <c r="L323" s="43">
        <f>L330+L337+L344+L351</f>
        <v>0</v>
      </c>
      <c r="M323" s="45" t="e">
        <f t="shared" ref="M323:M328" si="1127">(L323/K323)*100</f>
        <v>#DIV/0!</v>
      </c>
      <c r="N323" s="234">
        <f>N330+N337+N344+N351</f>
        <v>0</v>
      </c>
      <c r="O323" s="43">
        <f>O330+O337+O344+O351</f>
        <v>0</v>
      </c>
      <c r="P323" s="45" t="e">
        <f t="shared" ref="P323:P328" si="1128">(O323/N323)*100</f>
        <v>#DIV/0!</v>
      </c>
      <c r="Q323" s="234">
        <f>Q330+Q337+Q344+Q351</f>
        <v>0</v>
      </c>
      <c r="R323" s="45">
        <f>R330+R337+R344+R351</f>
        <v>0</v>
      </c>
      <c r="S323" s="45" t="e">
        <f t="shared" ref="S323:S328" si="1129">(R323/Q323)*100</f>
        <v>#DIV/0!</v>
      </c>
      <c r="T323" s="234">
        <f>T330+T337+T344+T351</f>
        <v>0</v>
      </c>
      <c r="U323" s="45">
        <f>U330+U337+U344+U351</f>
        <v>0</v>
      </c>
      <c r="V323" s="45" t="e">
        <f t="shared" ref="V323:V328" si="1130">(U323/T323)*100</f>
        <v>#DIV/0!</v>
      </c>
      <c r="W323" s="234">
        <f>W330+W337+W344+W351</f>
        <v>0</v>
      </c>
      <c r="X323" s="45">
        <f>X330+X337+X344+X351</f>
        <v>0</v>
      </c>
      <c r="Y323" s="45" t="e">
        <f t="shared" ref="Y323:Y328" si="1131">(X323/W323)*100</f>
        <v>#DIV/0!</v>
      </c>
      <c r="Z323" s="234">
        <f>Z330+Z337+Z344+Z351</f>
        <v>0</v>
      </c>
      <c r="AA323" s="45">
        <f>AA330+AA337+AA344+AA351</f>
        <v>0</v>
      </c>
      <c r="AB323" s="45" t="e">
        <f t="shared" ref="AB323:AB328" si="1132">(AA323/Z323)*100</f>
        <v>#DIV/0!</v>
      </c>
      <c r="AC323" s="234">
        <f>AC330+AC337+AC344+AC351</f>
        <v>0</v>
      </c>
      <c r="AD323" s="45">
        <f>AD330+AD337+AD344+AD351</f>
        <v>0</v>
      </c>
      <c r="AE323" s="45" t="e">
        <f t="shared" ref="AE323:AE328" si="1133">(AD323/AC323)*100</f>
        <v>#DIV/0!</v>
      </c>
      <c r="AF323" s="234">
        <f>AF330+AF337+AF344+AF351</f>
        <v>0</v>
      </c>
      <c r="AG323" s="45">
        <f>AG330+AG337+AG344+AG351</f>
        <v>0</v>
      </c>
      <c r="AH323" s="45" t="e">
        <f t="shared" ref="AH323:AH328" si="1134">(AG323/AF323)*100</f>
        <v>#DIV/0!</v>
      </c>
      <c r="AI323" s="234">
        <f>AI330+AI337+AI344+AI351</f>
        <v>0</v>
      </c>
      <c r="AJ323" s="45">
        <f>AJ330+AJ337+AJ344+AJ351</f>
        <v>0</v>
      </c>
      <c r="AK323" s="45" t="e">
        <f t="shared" ref="AK323:AK328" si="1135">(AJ323/AI323)*100</f>
        <v>#DIV/0!</v>
      </c>
      <c r="AL323" s="234">
        <f>AL330+AL337+AL344+AL351</f>
        <v>0</v>
      </c>
      <c r="AM323" s="45">
        <f>AM330+AM337+AM344+AM351</f>
        <v>0</v>
      </c>
      <c r="AN323" s="45" t="e">
        <f t="shared" ref="AN323:AN328" si="1136">(AM323/AL323)*100</f>
        <v>#DIV/0!</v>
      </c>
      <c r="AO323" s="234">
        <f>AO330+AO337+AO344+AO351</f>
        <v>0</v>
      </c>
      <c r="AP323" s="45">
        <f>AP330+AP337+AP344+AP351</f>
        <v>0</v>
      </c>
      <c r="AQ323" s="45" t="e">
        <f t="shared" ref="AQ323:AQ328" si="1137">(AP323/AO323)*100</f>
        <v>#DIV/0!</v>
      </c>
      <c r="AR323" s="18"/>
      <c r="AS323" s="37"/>
      <c r="AT323" s="37"/>
    </row>
    <row r="324" spans="1:46" customFormat="1" ht="45">
      <c r="A324" s="316"/>
      <c r="B324" s="315"/>
      <c r="C324" s="293"/>
      <c r="D324" s="17" t="s">
        <v>18</v>
      </c>
      <c r="E324" s="174">
        <f t="shared" ref="E324:E328" si="1138">H324+K324+N324+Q324+T324+W324+Z324+AC324+AF324+AI324+AL324+AO324</f>
        <v>1370</v>
      </c>
      <c r="F324" s="44">
        <f t="shared" ref="F324:F328" si="1139">I324+L324+O324+R324+U324+X324+AA324+AD324+AG324+AJ324+AM324+AP324</f>
        <v>0</v>
      </c>
      <c r="G324" s="45">
        <f t="shared" si="1125"/>
        <v>0</v>
      </c>
      <c r="H324" s="234">
        <f t="shared" ref="H324:I328" si="1140">H331+H338+H345+H352</f>
        <v>0</v>
      </c>
      <c r="I324" s="45">
        <f t="shared" si="1140"/>
        <v>0</v>
      </c>
      <c r="J324" s="45" t="e">
        <f t="shared" si="1126"/>
        <v>#DIV/0!</v>
      </c>
      <c r="K324" s="234">
        <f t="shared" ref="K324:L324" si="1141">K331+K338+K345+K352</f>
        <v>0</v>
      </c>
      <c r="L324" s="43">
        <f t="shared" si="1141"/>
        <v>0</v>
      </c>
      <c r="M324" s="45" t="e">
        <f t="shared" si="1127"/>
        <v>#DIV/0!</v>
      </c>
      <c r="N324" s="234">
        <f t="shared" ref="N324:O324" si="1142">N331+N338+N345+N352</f>
        <v>0</v>
      </c>
      <c r="O324" s="43">
        <f t="shared" si="1142"/>
        <v>0</v>
      </c>
      <c r="P324" s="45" t="e">
        <f t="shared" si="1128"/>
        <v>#DIV/0!</v>
      </c>
      <c r="Q324" s="234">
        <f t="shared" ref="Q324:R324" si="1143">Q331+Q338+Q345+Q352</f>
        <v>0</v>
      </c>
      <c r="R324" s="45">
        <f t="shared" si="1143"/>
        <v>0</v>
      </c>
      <c r="S324" s="45" t="e">
        <f t="shared" si="1129"/>
        <v>#DIV/0!</v>
      </c>
      <c r="T324" s="234">
        <f t="shared" ref="T324:U324" si="1144">T331+T338+T345+T352</f>
        <v>0</v>
      </c>
      <c r="U324" s="45">
        <f t="shared" si="1144"/>
        <v>0</v>
      </c>
      <c r="V324" s="45" t="e">
        <f t="shared" si="1130"/>
        <v>#DIV/0!</v>
      </c>
      <c r="W324" s="234">
        <f t="shared" ref="W324:X324" si="1145">W331+W338+W345+W352</f>
        <v>0</v>
      </c>
      <c r="X324" s="45">
        <f t="shared" si="1145"/>
        <v>0</v>
      </c>
      <c r="Y324" s="45" t="e">
        <f t="shared" si="1131"/>
        <v>#DIV/0!</v>
      </c>
      <c r="Z324" s="234">
        <f t="shared" ref="Z324:AA324" si="1146">Z331+Z338+Z345+Z352</f>
        <v>0</v>
      </c>
      <c r="AA324" s="45">
        <f t="shared" si="1146"/>
        <v>0</v>
      </c>
      <c r="AB324" s="45" t="e">
        <f t="shared" si="1132"/>
        <v>#DIV/0!</v>
      </c>
      <c r="AC324" s="234">
        <f t="shared" ref="AC324:AD324" si="1147">AC331+AC338+AC345+AC352</f>
        <v>0</v>
      </c>
      <c r="AD324" s="45">
        <f t="shared" si="1147"/>
        <v>0</v>
      </c>
      <c r="AE324" s="45" t="e">
        <f t="shared" si="1133"/>
        <v>#DIV/0!</v>
      </c>
      <c r="AF324" s="234">
        <f t="shared" ref="AF324:AG324" si="1148">AF331+AF338+AF345+AF352</f>
        <v>0</v>
      </c>
      <c r="AG324" s="45">
        <f t="shared" si="1148"/>
        <v>0</v>
      </c>
      <c r="AH324" s="45" t="e">
        <f t="shared" si="1134"/>
        <v>#DIV/0!</v>
      </c>
      <c r="AI324" s="234">
        <f t="shared" ref="AI324:AJ324" si="1149">AI331+AI338+AI345+AI352</f>
        <v>0</v>
      </c>
      <c r="AJ324" s="45">
        <f t="shared" si="1149"/>
        <v>0</v>
      </c>
      <c r="AK324" s="45" t="e">
        <f t="shared" si="1135"/>
        <v>#DIV/0!</v>
      </c>
      <c r="AL324" s="234">
        <f t="shared" ref="AL324:AM324" si="1150">AL331+AL338+AL345+AL352</f>
        <v>0</v>
      </c>
      <c r="AM324" s="45">
        <f t="shared" si="1150"/>
        <v>0</v>
      </c>
      <c r="AN324" s="45" t="e">
        <f t="shared" si="1136"/>
        <v>#DIV/0!</v>
      </c>
      <c r="AO324" s="234">
        <f t="shared" ref="AO324:AP324" si="1151">AO331+AO338+AO345+AO352</f>
        <v>1370</v>
      </c>
      <c r="AP324" s="45">
        <f t="shared" si="1151"/>
        <v>0</v>
      </c>
      <c r="AQ324" s="45">
        <f t="shared" si="1137"/>
        <v>0</v>
      </c>
      <c r="AR324" s="18"/>
      <c r="AS324" s="37"/>
      <c r="AT324" s="37"/>
    </row>
    <row r="325" spans="1:46" customFormat="1" ht="30" customHeight="1">
      <c r="A325" s="316"/>
      <c r="B325" s="315"/>
      <c r="C325" s="293"/>
      <c r="D325" s="17" t="s">
        <v>26</v>
      </c>
      <c r="E325" s="174">
        <f>H325+K325+N325+Q325+T325+W325+Z325+AC325+AF325+AI325+AL325+AO325</f>
        <v>23678.68</v>
      </c>
      <c r="F325" s="44">
        <f t="shared" si="1139"/>
        <v>10080.540000000001</v>
      </c>
      <c r="G325" s="45">
        <f t="shared" si="1125"/>
        <v>42.572221086648412</v>
      </c>
      <c r="H325" s="234">
        <f t="shared" si="1140"/>
        <v>575.07000000000005</v>
      </c>
      <c r="I325" s="45">
        <f t="shared" si="1140"/>
        <v>575.07000000000005</v>
      </c>
      <c r="J325" s="45">
        <f t="shared" si="1126"/>
        <v>100</v>
      </c>
      <c r="K325" s="234">
        <f t="shared" ref="K325:L325" si="1152">K332+K339+K346+K353</f>
        <v>1758.98</v>
      </c>
      <c r="L325" s="43">
        <f t="shared" si="1152"/>
        <v>1758.98</v>
      </c>
      <c r="M325" s="45">
        <f t="shared" si="1127"/>
        <v>100</v>
      </c>
      <c r="N325" s="234">
        <f t="shared" ref="N325:O325" si="1153">N332+N339+N346+N353</f>
        <v>1694.7199999999998</v>
      </c>
      <c r="O325" s="43">
        <f t="shared" si="1153"/>
        <v>1694.7199999999998</v>
      </c>
      <c r="P325" s="45">
        <f t="shared" si="1128"/>
        <v>100</v>
      </c>
      <c r="Q325" s="234">
        <f t="shared" ref="Q325:R325" si="1154">Q332+Q339+Q346+Q353</f>
        <v>2066.83</v>
      </c>
      <c r="R325" s="45">
        <f t="shared" si="1154"/>
        <v>2066.83</v>
      </c>
      <c r="S325" s="45">
        <f t="shared" si="1129"/>
        <v>100</v>
      </c>
      <c r="T325" s="234">
        <f t="shared" ref="T325:U325" si="1155">T332+T339+T346+T353</f>
        <v>1710.9500000000003</v>
      </c>
      <c r="U325" s="45">
        <f t="shared" si="1155"/>
        <v>1710.9500000000003</v>
      </c>
      <c r="V325" s="45">
        <f t="shared" si="1130"/>
        <v>100</v>
      </c>
      <c r="W325" s="234">
        <f t="shared" ref="W325:X325" si="1156">W332+W339+W346+W353</f>
        <v>2273.9900000000002</v>
      </c>
      <c r="X325" s="45">
        <f t="shared" si="1156"/>
        <v>2273.9900000000002</v>
      </c>
      <c r="Y325" s="45">
        <f t="shared" si="1131"/>
        <v>100</v>
      </c>
      <c r="Z325" s="234">
        <f t="shared" ref="Z325:AA325" si="1157">Z332+Z339+Z346+Z353</f>
        <v>2580</v>
      </c>
      <c r="AA325" s="45">
        <f t="shared" si="1157"/>
        <v>0</v>
      </c>
      <c r="AB325" s="45">
        <f t="shared" si="1132"/>
        <v>0</v>
      </c>
      <c r="AC325" s="234">
        <f t="shared" ref="AC325:AD325" si="1158">AC332+AC339+AC346+AC353</f>
        <v>1680</v>
      </c>
      <c r="AD325" s="45">
        <f t="shared" si="1158"/>
        <v>0</v>
      </c>
      <c r="AE325" s="45">
        <f t="shared" si="1133"/>
        <v>0</v>
      </c>
      <c r="AF325" s="234">
        <f t="shared" ref="AF325:AG325" si="1159">AF332+AF339+AF346+AF353</f>
        <v>1746.5</v>
      </c>
      <c r="AG325" s="45">
        <f t="shared" si="1159"/>
        <v>0</v>
      </c>
      <c r="AH325" s="45">
        <f t="shared" si="1134"/>
        <v>0</v>
      </c>
      <c r="AI325" s="234">
        <f t="shared" ref="AI325:AJ325" si="1160">AI332+AI339+AI346+AI353</f>
        <v>1880</v>
      </c>
      <c r="AJ325" s="45">
        <f t="shared" si="1160"/>
        <v>0</v>
      </c>
      <c r="AK325" s="45">
        <f t="shared" si="1135"/>
        <v>0</v>
      </c>
      <c r="AL325" s="234">
        <f t="shared" ref="AL325:AM325" si="1161">AL332+AL339+AL346+AL353</f>
        <v>1880</v>
      </c>
      <c r="AM325" s="45">
        <f t="shared" si="1161"/>
        <v>0</v>
      </c>
      <c r="AN325" s="45">
        <f t="shared" si="1136"/>
        <v>0</v>
      </c>
      <c r="AO325" s="234">
        <f t="shared" ref="AO325:AP325" si="1162">AO332+AO339+AO346+AO353</f>
        <v>3831.6399999999994</v>
      </c>
      <c r="AP325" s="45">
        <f t="shared" si="1162"/>
        <v>0</v>
      </c>
      <c r="AQ325" s="45">
        <f t="shared" si="1137"/>
        <v>0</v>
      </c>
      <c r="AR325" s="18"/>
      <c r="AS325" s="37"/>
      <c r="AT325" s="37"/>
    </row>
    <row r="326" spans="1:46" customFormat="1" ht="78.75" customHeight="1">
      <c r="A326" s="316"/>
      <c r="B326" s="315"/>
      <c r="C326" s="293"/>
      <c r="D326" s="38" t="s">
        <v>154</v>
      </c>
      <c r="E326" s="174">
        <f t="shared" si="1138"/>
        <v>0</v>
      </c>
      <c r="F326" s="44">
        <f t="shared" si="1139"/>
        <v>0</v>
      </c>
      <c r="G326" s="45" t="e">
        <f t="shared" si="1125"/>
        <v>#DIV/0!</v>
      </c>
      <c r="H326" s="234">
        <f t="shared" si="1140"/>
        <v>0</v>
      </c>
      <c r="I326" s="45">
        <f t="shared" si="1140"/>
        <v>0</v>
      </c>
      <c r="J326" s="45" t="e">
        <f t="shared" si="1126"/>
        <v>#DIV/0!</v>
      </c>
      <c r="K326" s="234">
        <f t="shared" ref="K326:L326" si="1163">K333+K340+K347+K354</f>
        <v>0</v>
      </c>
      <c r="L326" s="43">
        <f t="shared" si="1163"/>
        <v>0</v>
      </c>
      <c r="M326" s="45" t="e">
        <f t="shared" si="1127"/>
        <v>#DIV/0!</v>
      </c>
      <c r="N326" s="234">
        <f t="shared" ref="N326:O326" si="1164">N333+N340+N347+N354</f>
        <v>0</v>
      </c>
      <c r="O326" s="43">
        <f t="shared" si="1164"/>
        <v>0</v>
      </c>
      <c r="P326" s="45" t="e">
        <f t="shared" si="1128"/>
        <v>#DIV/0!</v>
      </c>
      <c r="Q326" s="234">
        <f t="shared" ref="Q326:R326" si="1165">Q333+Q340+Q347+Q354</f>
        <v>0</v>
      </c>
      <c r="R326" s="45">
        <f t="shared" si="1165"/>
        <v>0</v>
      </c>
      <c r="S326" s="45" t="e">
        <f t="shared" si="1129"/>
        <v>#DIV/0!</v>
      </c>
      <c r="T326" s="234">
        <f t="shared" ref="T326:U326" si="1166">T333+T340+T347+T354</f>
        <v>0</v>
      </c>
      <c r="U326" s="45">
        <f t="shared" si="1166"/>
        <v>0</v>
      </c>
      <c r="V326" s="45" t="e">
        <f t="shared" si="1130"/>
        <v>#DIV/0!</v>
      </c>
      <c r="W326" s="234">
        <f t="shared" ref="W326:X326" si="1167">W333+W340+W347+W354</f>
        <v>0</v>
      </c>
      <c r="X326" s="45">
        <f t="shared" si="1167"/>
        <v>0</v>
      </c>
      <c r="Y326" s="45" t="e">
        <f t="shared" si="1131"/>
        <v>#DIV/0!</v>
      </c>
      <c r="Z326" s="234">
        <f t="shared" ref="Z326:AA326" si="1168">Z333+Z340+Z347+Z354</f>
        <v>0</v>
      </c>
      <c r="AA326" s="45">
        <f t="shared" si="1168"/>
        <v>0</v>
      </c>
      <c r="AB326" s="45" t="e">
        <f t="shared" si="1132"/>
        <v>#DIV/0!</v>
      </c>
      <c r="AC326" s="234">
        <f t="shared" ref="AC326:AD326" si="1169">AC333+AC340+AC347+AC354</f>
        <v>0</v>
      </c>
      <c r="AD326" s="45">
        <f t="shared" si="1169"/>
        <v>0</v>
      </c>
      <c r="AE326" s="45" t="e">
        <f t="shared" si="1133"/>
        <v>#DIV/0!</v>
      </c>
      <c r="AF326" s="234">
        <f t="shared" ref="AF326:AG326" si="1170">AF333+AF340+AF347+AF354</f>
        <v>0</v>
      </c>
      <c r="AG326" s="45">
        <f t="shared" si="1170"/>
        <v>0</v>
      </c>
      <c r="AH326" s="45" t="e">
        <f t="shared" si="1134"/>
        <v>#DIV/0!</v>
      </c>
      <c r="AI326" s="234">
        <f t="shared" ref="AI326:AJ326" si="1171">AI333+AI340+AI347+AI354</f>
        <v>0</v>
      </c>
      <c r="AJ326" s="45">
        <f t="shared" si="1171"/>
        <v>0</v>
      </c>
      <c r="AK326" s="45" t="e">
        <f t="shared" si="1135"/>
        <v>#DIV/0!</v>
      </c>
      <c r="AL326" s="234">
        <f t="shared" ref="AL326:AM326" si="1172">AL333+AL340+AL347+AL354</f>
        <v>0</v>
      </c>
      <c r="AM326" s="45">
        <f t="shared" si="1172"/>
        <v>0</v>
      </c>
      <c r="AN326" s="45" t="e">
        <f t="shared" si="1136"/>
        <v>#DIV/0!</v>
      </c>
      <c r="AO326" s="234">
        <f t="shared" ref="AO326:AP326" si="1173">AO333+AO340+AO347+AO354</f>
        <v>0</v>
      </c>
      <c r="AP326" s="45">
        <f t="shared" si="1173"/>
        <v>0</v>
      </c>
      <c r="AQ326" s="45" t="e">
        <f t="shared" si="1137"/>
        <v>#DIV/0!</v>
      </c>
      <c r="AR326" s="18"/>
      <c r="AS326" s="37"/>
      <c r="AT326" s="37"/>
    </row>
    <row r="327" spans="1:46" customFormat="1" ht="29.25" customHeight="1">
      <c r="A327" s="316"/>
      <c r="B327" s="315"/>
      <c r="C327" s="293"/>
      <c r="D327" s="17" t="s">
        <v>37</v>
      </c>
      <c r="E327" s="174">
        <f t="shared" si="1138"/>
        <v>0</v>
      </c>
      <c r="F327" s="44">
        <f t="shared" si="1139"/>
        <v>0</v>
      </c>
      <c r="G327" s="45" t="e">
        <f t="shared" si="1125"/>
        <v>#DIV/0!</v>
      </c>
      <c r="H327" s="234">
        <f t="shared" si="1140"/>
        <v>0</v>
      </c>
      <c r="I327" s="45">
        <f t="shared" si="1140"/>
        <v>0</v>
      </c>
      <c r="J327" s="45" t="e">
        <f t="shared" si="1126"/>
        <v>#DIV/0!</v>
      </c>
      <c r="K327" s="234">
        <f t="shared" ref="K327:L327" si="1174">K334+K341+K348+K355</f>
        <v>0</v>
      </c>
      <c r="L327" s="43">
        <f t="shared" si="1174"/>
        <v>0</v>
      </c>
      <c r="M327" s="45" t="e">
        <f t="shared" si="1127"/>
        <v>#DIV/0!</v>
      </c>
      <c r="N327" s="234">
        <f t="shared" ref="N327:O327" si="1175">N334+N341+N348+N355</f>
        <v>0</v>
      </c>
      <c r="O327" s="43">
        <f t="shared" si="1175"/>
        <v>0</v>
      </c>
      <c r="P327" s="45" t="e">
        <f t="shared" si="1128"/>
        <v>#DIV/0!</v>
      </c>
      <c r="Q327" s="234">
        <f t="shared" ref="Q327:R327" si="1176">Q334+Q341+Q348+Q355</f>
        <v>0</v>
      </c>
      <c r="R327" s="45">
        <f t="shared" si="1176"/>
        <v>0</v>
      </c>
      <c r="S327" s="45" t="e">
        <f t="shared" si="1129"/>
        <v>#DIV/0!</v>
      </c>
      <c r="T327" s="234">
        <f t="shared" ref="T327:U327" si="1177">T334+T341+T348+T355</f>
        <v>0</v>
      </c>
      <c r="U327" s="45">
        <f t="shared" si="1177"/>
        <v>0</v>
      </c>
      <c r="V327" s="45" t="e">
        <f t="shared" si="1130"/>
        <v>#DIV/0!</v>
      </c>
      <c r="W327" s="234">
        <f t="shared" ref="W327:X327" si="1178">W334+W341+W348+W355</f>
        <v>0</v>
      </c>
      <c r="X327" s="45">
        <f t="shared" si="1178"/>
        <v>0</v>
      </c>
      <c r="Y327" s="45" t="e">
        <f t="shared" si="1131"/>
        <v>#DIV/0!</v>
      </c>
      <c r="Z327" s="234">
        <f t="shared" ref="Z327:AA327" si="1179">Z334+Z341+Z348+Z355</f>
        <v>0</v>
      </c>
      <c r="AA327" s="45">
        <f t="shared" si="1179"/>
        <v>0</v>
      </c>
      <c r="AB327" s="45" t="e">
        <f t="shared" si="1132"/>
        <v>#DIV/0!</v>
      </c>
      <c r="AC327" s="234">
        <f t="shared" ref="AC327:AD327" si="1180">AC334+AC341+AC348+AC355</f>
        <v>0</v>
      </c>
      <c r="AD327" s="45">
        <f t="shared" si="1180"/>
        <v>0</v>
      </c>
      <c r="AE327" s="45" t="e">
        <f t="shared" si="1133"/>
        <v>#DIV/0!</v>
      </c>
      <c r="AF327" s="234">
        <f t="shared" ref="AF327:AG327" si="1181">AF334+AF341+AF348+AF355</f>
        <v>0</v>
      </c>
      <c r="AG327" s="45">
        <f t="shared" si="1181"/>
        <v>0</v>
      </c>
      <c r="AH327" s="45" t="e">
        <f t="shared" si="1134"/>
        <v>#DIV/0!</v>
      </c>
      <c r="AI327" s="234">
        <f t="shared" ref="AI327:AJ327" si="1182">AI334+AI341+AI348+AI355</f>
        <v>0</v>
      </c>
      <c r="AJ327" s="45">
        <f t="shared" si="1182"/>
        <v>0</v>
      </c>
      <c r="AK327" s="45" t="e">
        <f t="shared" si="1135"/>
        <v>#DIV/0!</v>
      </c>
      <c r="AL327" s="234">
        <f t="shared" ref="AL327:AM327" si="1183">AL334+AL341+AL348+AL355</f>
        <v>0</v>
      </c>
      <c r="AM327" s="45">
        <f t="shared" si="1183"/>
        <v>0</v>
      </c>
      <c r="AN327" s="45" t="e">
        <f t="shared" si="1136"/>
        <v>#DIV/0!</v>
      </c>
      <c r="AO327" s="234">
        <f t="shared" ref="AO327:AP327" si="1184">AO334+AO341+AO348+AO355</f>
        <v>0</v>
      </c>
      <c r="AP327" s="45">
        <f t="shared" si="1184"/>
        <v>0</v>
      </c>
      <c r="AQ327" s="45" t="e">
        <f t="shared" si="1137"/>
        <v>#DIV/0!</v>
      </c>
      <c r="AR327" s="18"/>
      <c r="AS327" s="37"/>
      <c r="AT327" s="37"/>
    </row>
    <row r="328" spans="1:46" customFormat="1" ht="45">
      <c r="A328" s="316"/>
      <c r="B328" s="315"/>
      <c r="C328" s="293"/>
      <c r="D328" s="17" t="s">
        <v>32</v>
      </c>
      <c r="E328" s="174">
        <f t="shared" si="1138"/>
        <v>115.72999999999999</v>
      </c>
      <c r="F328" s="44">
        <f t="shared" si="1139"/>
        <v>0</v>
      </c>
      <c r="G328" s="45">
        <f t="shared" si="1125"/>
        <v>0</v>
      </c>
      <c r="H328" s="234">
        <f t="shared" si="1140"/>
        <v>0</v>
      </c>
      <c r="I328" s="45">
        <f t="shared" si="1140"/>
        <v>0</v>
      </c>
      <c r="J328" s="45" t="e">
        <f t="shared" si="1126"/>
        <v>#DIV/0!</v>
      </c>
      <c r="K328" s="234">
        <f t="shared" ref="K328:L328" si="1185">K335+K342+K349+K356</f>
        <v>0</v>
      </c>
      <c r="L328" s="43">
        <f t="shared" si="1185"/>
        <v>0</v>
      </c>
      <c r="M328" s="45" t="e">
        <f t="shared" si="1127"/>
        <v>#DIV/0!</v>
      </c>
      <c r="N328" s="234">
        <f t="shared" ref="N328:O328" si="1186">N335+N342+N349+N356</f>
        <v>0</v>
      </c>
      <c r="O328" s="43">
        <f t="shared" si="1186"/>
        <v>0</v>
      </c>
      <c r="P328" s="45" t="e">
        <f t="shared" si="1128"/>
        <v>#DIV/0!</v>
      </c>
      <c r="Q328" s="234">
        <f t="shared" ref="Q328:R328" si="1187">Q335+Q342+Q349+Q356</f>
        <v>0</v>
      </c>
      <c r="R328" s="45">
        <f t="shared" si="1187"/>
        <v>0</v>
      </c>
      <c r="S328" s="45" t="e">
        <f t="shared" si="1129"/>
        <v>#DIV/0!</v>
      </c>
      <c r="T328" s="234">
        <f t="shared" ref="T328:U328" si="1188">T335+T342+T349+T356</f>
        <v>0</v>
      </c>
      <c r="U328" s="45">
        <f t="shared" si="1188"/>
        <v>0</v>
      </c>
      <c r="V328" s="45" t="e">
        <f t="shared" si="1130"/>
        <v>#DIV/0!</v>
      </c>
      <c r="W328" s="234">
        <f t="shared" ref="W328:X328" si="1189">W335+W342+W349+W356</f>
        <v>0</v>
      </c>
      <c r="X328" s="45">
        <f t="shared" si="1189"/>
        <v>0</v>
      </c>
      <c r="Y328" s="45" t="e">
        <f t="shared" si="1131"/>
        <v>#DIV/0!</v>
      </c>
      <c r="Z328" s="234">
        <f t="shared" ref="Z328:AA328" si="1190">Z335+Z342+Z349+Z356</f>
        <v>0</v>
      </c>
      <c r="AA328" s="45">
        <f t="shared" si="1190"/>
        <v>0</v>
      </c>
      <c r="AB328" s="45" t="e">
        <f t="shared" si="1132"/>
        <v>#DIV/0!</v>
      </c>
      <c r="AC328" s="234">
        <f t="shared" ref="AC328:AD328" si="1191">AC335+AC342+AC349+AC356</f>
        <v>0</v>
      </c>
      <c r="AD328" s="45">
        <f t="shared" si="1191"/>
        <v>0</v>
      </c>
      <c r="AE328" s="45" t="e">
        <f t="shared" si="1133"/>
        <v>#DIV/0!</v>
      </c>
      <c r="AF328" s="234">
        <f t="shared" ref="AF328:AG328" si="1192">AF335+AF342+AF349+AF356</f>
        <v>0</v>
      </c>
      <c r="AG328" s="45">
        <f t="shared" si="1192"/>
        <v>0</v>
      </c>
      <c r="AH328" s="45" t="e">
        <f t="shared" si="1134"/>
        <v>#DIV/0!</v>
      </c>
      <c r="AI328" s="234">
        <f t="shared" ref="AI328:AJ328" si="1193">AI335+AI342+AI349+AI356</f>
        <v>0</v>
      </c>
      <c r="AJ328" s="45">
        <f t="shared" si="1193"/>
        <v>0</v>
      </c>
      <c r="AK328" s="45" t="e">
        <f t="shared" si="1135"/>
        <v>#DIV/0!</v>
      </c>
      <c r="AL328" s="234">
        <f t="shared" ref="AL328:AM328" si="1194">AL335+AL342+AL349+AL356</f>
        <v>0</v>
      </c>
      <c r="AM328" s="45">
        <f t="shared" si="1194"/>
        <v>0</v>
      </c>
      <c r="AN328" s="45" t="e">
        <f t="shared" si="1136"/>
        <v>#DIV/0!</v>
      </c>
      <c r="AO328" s="234">
        <f t="shared" ref="AO328:AP328" si="1195">AO335+AO342+AO349+AO356</f>
        <v>115.72999999999999</v>
      </c>
      <c r="AP328" s="45">
        <f t="shared" si="1195"/>
        <v>0</v>
      </c>
      <c r="AQ328" s="45">
        <f t="shared" si="1137"/>
        <v>0</v>
      </c>
      <c r="AR328" s="18"/>
      <c r="AS328" s="37"/>
      <c r="AT328" s="37"/>
    </row>
    <row r="329" spans="1:46" s="208" customFormat="1" ht="31.5" customHeight="1">
      <c r="A329" s="317" t="s">
        <v>238</v>
      </c>
      <c r="B329" s="315" t="s">
        <v>77</v>
      </c>
      <c r="C329" s="293" t="s">
        <v>111</v>
      </c>
      <c r="D329" s="209" t="s">
        <v>34</v>
      </c>
      <c r="E329" s="210">
        <f>SUM(E330:E335)</f>
        <v>22824.980000000003</v>
      </c>
      <c r="F329" s="205">
        <f>SUM(F330:F335)</f>
        <v>8950.6200000000008</v>
      </c>
      <c r="G329" s="205">
        <f>(F329/E329)*100</f>
        <v>39.214141699138402</v>
      </c>
      <c r="H329" s="234">
        <f>SUM(H330:H335)</f>
        <v>417.17</v>
      </c>
      <c r="I329" s="205">
        <f>SUM(I330:I335)</f>
        <v>417.17</v>
      </c>
      <c r="J329" s="205">
        <f>(I329/H329)*100</f>
        <v>100</v>
      </c>
      <c r="K329" s="234">
        <f>SUM(K330:K335)</f>
        <v>1565.88</v>
      </c>
      <c r="L329" s="206">
        <f>SUM(L330:L335)</f>
        <v>1565.88</v>
      </c>
      <c r="M329" s="205">
        <f>(L329/K329)*100</f>
        <v>100</v>
      </c>
      <c r="N329" s="234">
        <f>SUM(N330:N335)</f>
        <v>1442.61</v>
      </c>
      <c r="O329" s="206">
        <f>SUM(O330:O335)</f>
        <v>1442.61</v>
      </c>
      <c r="P329" s="205">
        <f>(O329/N329)*100</f>
        <v>100</v>
      </c>
      <c r="Q329" s="234">
        <f>SUM(Q330:Q335)</f>
        <v>1871.02</v>
      </c>
      <c r="R329" s="205">
        <f>SUM(R330:R335)</f>
        <v>1871.02</v>
      </c>
      <c r="S329" s="205">
        <f>(R329/Q329)*100</f>
        <v>100</v>
      </c>
      <c r="T329" s="234">
        <f>SUM(T330:T335)</f>
        <v>1570.69</v>
      </c>
      <c r="U329" s="205">
        <f>SUM(U330:U335)</f>
        <v>1570.69</v>
      </c>
      <c r="V329" s="205">
        <f>(U329/T329)*100</f>
        <v>100</v>
      </c>
      <c r="W329" s="234">
        <f>SUM(W330:W335)</f>
        <v>2083.25</v>
      </c>
      <c r="X329" s="205">
        <f>SUM(X330:X335)</f>
        <v>2083.25</v>
      </c>
      <c r="Y329" s="205">
        <f>(X329/W329)*100</f>
        <v>100</v>
      </c>
      <c r="Z329" s="234">
        <f>SUM(Z330:Z335)</f>
        <v>2400</v>
      </c>
      <c r="AA329" s="205">
        <f>SUM(AA330:AA335)</f>
        <v>0</v>
      </c>
      <c r="AB329" s="205">
        <f>(AA329/Z329)*100</f>
        <v>0</v>
      </c>
      <c r="AC329" s="234">
        <f>SUM(AC330:AC335)</f>
        <v>1500</v>
      </c>
      <c r="AD329" s="205">
        <f>SUM(AD330:AD335)</f>
        <v>0</v>
      </c>
      <c r="AE329" s="205">
        <f>(AD329/AC329)*100</f>
        <v>0</v>
      </c>
      <c r="AF329" s="234">
        <f>SUM(AF330:AF335)</f>
        <v>1500</v>
      </c>
      <c r="AG329" s="205">
        <f>SUM(AG330:AG335)</f>
        <v>0</v>
      </c>
      <c r="AH329" s="205">
        <f>(AG329/AF329)*100</f>
        <v>0</v>
      </c>
      <c r="AI329" s="234">
        <f>SUM(AI330:AI335)</f>
        <v>1700</v>
      </c>
      <c r="AJ329" s="205">
        <f>SUM(AJ330:AJ335)</f>
        <v>0</v>
      </c>
      <c r="AK329" s="205">
        <f>(AJ329/AI329)*100</f>
        <v>0</v>
      </c>
      <c r="AL329" s="234">
        <f>SUM(AL330:AL335)</f>
        <v>1700</v>
      </c>
      <c r="AM329" s="205">
        <f>SUM(AM330:AM335)</f>
        <v>0</v>
      </c>
      <c r="AN329" s="205">
        <f>(AM329/AL329)*100</f>
        <v>0</v>
      </c>
      <c r="AO329" s="234">
        <f>SUM(AO330:AO335)</f>
        <v>5074.3599999999997</v>
      </c>
      <c r="AP329" s="205">
        <f>SUM(AP330:AP335)</f>
        <v>0</v>
      </c>
      <c r="AQ329" s="205">
        <f>(AP329/AO329)*100</f>
        <v>0</v>
      </c>
      <c r="AR329" s="207"/>
    </row>
    <row r="330" spans="1:46" customFormat="1" ht="30">
      <c r="A330" s="317"/>
      <c r="B330" s="315"/>
      <c r="C330" s="293"/>
      <c r="D330" s="95" t="s">
        <v>17</v>
      </c>
      <c r="E330" s="173">
        <f>H330+K330+N330+Q330+T330+W330+Z330+AC330+AF330+AI330+AL330+AO330</f>
        <v>0</v>
      </c>
      <c r="F330" s="44">
        <f>I330+L330+O330+R330+U330+X330+AA330+AD330+AG330+AJ330+AM330+AP330</f>
        <v>0</v>
      </c>
      <c r="G330" s="45" t="e">
        <f t="shared" ref="G330:G335" si="1196">(F330/E330)*100</f>
        <v>#DIV/0!</v>
      </c>
      <c r="H330" s="234"/>
      <c r="I330" s="44"/>
      <c r="J330" s="45" t="e">
        <f t="shared" ref="J330:J335" si="1197">(I330/H330)*100</f>
        <v>#DIV/0!</v>
      </c>
      <c r="K330" s="234"/>
      <c r="L330" s="85"/>
      <c r="M330" s="45" t="e">
        <f t="shared" ref="M330:M335" si="1198">(L330/K330)*100</f>
        <v>#DIV/0!</v>
      </c>
      <c r="N330" s="234"/>
      <c r="O330" s="43"/>
      <c r="P330" s="45" t="e">
        <f t="shared" ref="P330:P335" si="1199">(O330/N330)*100</f>
        <v>#DIV/0!</v>
      </c>
      <c r="Q330" s="234"/>
      <c r="R330" s="44"/>
      <c r="S330" s="45" t="e">
        <f t="shared" ref="S330:S335" si="1200">(R330/Q330)*100</f>
        <v>#DIV/0!</v>
      </c>
      <c r="T330" s="234"/>
      <c r="U330" s="44"/>
      <c r="V330" s="45" t="e">
        <f t="shared" ref="V330:V335" si="1201">(U330/T330)*100</f>
        <v>#DIV/0!</v>
      </c>
      <c r="W330" s="234"/>
      <c r="X330" s="44"/>
      <c r="Y330" s="45" t="e">
        <f t="shared" ref="Y330:Y335" si="1202">(X330/W330)*100</f>
        <v>#DIV/0!</v>
      </c>
      <c r="Z330" s="234"/>
      <c r="AA330" s="44"/>
      <c r="AB330" s="45" t="e">
        <f t="shared" ref="AB330:AB335" si="1203">(AA330/Z330)*100</f>
        <v>#DIV/0!</v>
      </c>
      <c r="AC330" s="234"/>
      <c r="AD330" s="44"/>
      <c r="AE330" s="45" t="e">
        <f t="shared" ref="AE330:AE335" si="1204">(AD330/AC330)*100</f>
        <v>#DIV/0!</v>
      </c>
      <c r="AF330" s="234"/>
      <c r="AG330" s="44"/>
      <c r="AH330" s="45" t="e">
        <f t="shared" ref="AH330:AH335" si="1205">(AG330/AF330)*100</f>
        <v>#DIV/0!</v>
      </c>
      <c r="AI330" s="234"/>
      <c r="AJ330" s="44"/>
      <c r="AK330" s="45" t="e">
        <f t="shared" ref="AK330:AK335" si="1206">(AJ330/AI330)*100</f>
        <v>#DIV/0!</v>
      </c>
      <c r="AL330" s="234"/>
      <c r="AM330" s="44"/>
      <c r="AN330" s="45" t="e">
        <f t="shared" ref="AN330:AN335" si="1207">(AM330/AL330)*100</f>
        <v>#DIV/0!</v>
      </c>
      <c r="AO330" s="234"/>
      <c r="AP330" s="44"/>
      <c r="AQ330" s="45" t="e">
        <f t="shared" ref="AQ330:AQ335" si="1208">(AP330/AO330)*100</f>
        <v>#DIV/0!</v>
      </c>
      <c r="AR330" s="18"/>
      <c r="AS330" s="37"/>
      <c r="AT330" s="37"/>
    </row>
    <row r="331" spans="1:46" customFormat="1" ht="45">
      <c r="A331" s="317"/>
      <c r="B331" s="315"/>
      <c r="C331" s="293"/>
      <c r="D331" s="95" t="s">
        <v>18</v>
      </c>
      <c r="E331" s="173">
        <f t="shared" ref="E331:E335" si="1209">H331+K331+N331+Q331+T331+W331+Z331+AC331+AF331+AI331+AL331+AO331</f>
        <v>1370</v>
      </c>
      <c r="F331" s="44">
        <f t="shared" ref="F331:F335" si="1210">I331+L331+O331+R331+U331+X331+AA331+AD331+AG331+AJ331+AM331+AP331</f>
        <v>0</v>
      </c>
      <c r="G331" s="45">
        <f t="shared" si="1196"/>
        <v>0</v>
      </c>
      <c r="H331" s="234"/>
      <c r="I331" s="44"/>
      <c r="J331" s="45" t="e">
        <f t="shared" si="1197"/>
        <v>#DIV/0!</v>
      </c>
      <c r="K331" s="234"/>
      <c r="L331" s="85"/>
      <c r="M331" s="45" t="e">
        <f t="shared" si="1198"/>
        <v>#DIV/0!</v>
      </c>
      <c r="N331" s="234"/>
      <c r="O331" s="43"/>
      <c r="P331" s="45" t="e">
        <f t="shared" si="1199"/>
        <v>#DIV/0!</v>
      </c>
      <c r="Q331" s="234"/>
      <c r="R331" s="44"/>
      <c r="S331" s="45" t="e">
        <f t="shared" si="1200"/>
        <v>#DIV/0!</v>
      </c>
      <c r="T331" s="234"/>
      <c r="U331" s="44"/>
      <c r="V331" s="45" t="e">
        <f t="shared" si="1201"/>
        <v>#DIV/0!</v>
      </c>
      <c r="W331" s="234"/>
      <c r="X331" s="44"/>
      <c r="Y331" s="45" t="e">
        <f t="shared" si="1202"/>
        <v>#DIV/0!</v>
      </c>
      <c r="Z331" s="234"/>
      <c r="AA331" s="44"/>
      <c r="AB331" s="45" t="e">
        <f t="shared" si="1203"/>
        <v>#DIV/0!</v>
      </c>
      <c r="AC331" s="234"/>
      <c r="AD331" s="44"/>
      <c r="AE331" s="45" t="e">
        <f t="shared" si="1204"/>
        <v>#DIV/0!</v>
      </c>
      <c r="AF331" s="234"/>
      <c r="AG331" s="44"/>
      <c r="AH331" s="45" t="e">
        <f t="shared" si="1205"/>
        <v>#DIV/0!</v>
      </c>
      <c r="AI331" s="234"/>
      <c r="AJ331" s="44"/>
      <c r="AK331" s="45" t="e">
        <f t="shared" si="1206"/>
        <v>#DIV/0!</v>
      </c>
      <c r="AL331" s="234"/>
      <c r="AM331" s="44"/>
      <c r="AN331" s="45" t="e">
        <f t="shared" si="1207"/>
        <v>#DIV/0!</v>
      </c>
      <c r="AO331" s="234">
        <f>170+1200</f>
        <v>1370</v>
      </c>
      <c r="AP331" s="44"/>
      <c r="AQ331" s="45">
        <f t="shared" si="1208"/>
        <v>0</v>
      </c>
      <c r="AR331" s="18"/>
      <c r="AS331" s="37"/>
      <c r="AT331" s="37"/>
    </row>
    <row r="332" spans="1:46" customFormat="1" ht="33.75" customHeight="1">
      <c r="A332" s="317"/>
      <c r="B332" s="315"/>
      <c r="C332" s="293"/>
      <c r="D332" s="95" t="s">
        <v>26</v>
      </c>
      <c r="E332" s="173">
        <f t="shared" si="1209"/>
        <v>21454.980000000003</v>
      </c>
      <c r="F332" s="44">
        <f t="shared" si="1210"/>
        <v>8950.6200000000008</v>
      </c>
      <c r="G332" s="45">
        <f t="shared" si="1196"/>
        <v>41.718146556184152</v>
      </c>
      <c r="H332" s="234">
        <v>417.17</v>
      </c>
      <c r="I332" s="44">
        <v>417.17</v>
      </c>
      <c r="J332" s="45">
        <f t="shared" si="1197"/>
        <v>100</v>
      </c>
      <c r="K332" s="234">
        <v>1565.88</v>
      </c>
      <c r="L332" s="85">
        <v>1565.88</v>
      </c>
      <c r="M332" s="45">
        <f t="shared" si="1198"/>
        <v>100</v>
      </c>
      <c r="N332" s="234">
        <v>1442.61</v>
      </c>
      <c r="O332" s="43">
        <v>1442.61</v>
      </c>
      <c r="P332" s="45">
        <f t="shared" si="1199"/>
        <v>100</v>
      </c>
      <c r="Q332" s="234">
        <v>1871.02</v>
      </c>
      <c r="R332" s="44">
        <v>1871.02</v>
      </c>
      <c r="S332" s="45">
        <v>1570.69</v>
      </c>
      <c r="T332" s="234">
        <v>1570.69</v>
      </c>
      <c r="U332" s="45">
        <v>1570.69</v>
      </c>
      <c r="V332" s="45">
        <f t="shared" si="1201"/>
        <v>100</v>
      </c>
      <c r="W332" s="234">
        <v>2083.25</v>
      </c>
      <c r="X332" s="44">
        <v>2083.25</v>
      </c>
      <c r="Y332" s="45">
        <f t="shared" si="1202"/>
        <v>100</v>
      </c>
      <c r="Z332" s="234">
        <v>2400</v>
      </c>
      <c r="AA332" s="44"/>
      <c r="AB332" s="45">
        <f t="shared" si="1203"/>
        <v>0</v>
      </c>
      <c r="AC332" s="234">
        <v>1500</v>
      </c>
      <c r="AD332" s="44"/>
      <c r="AE332" s="45">
        <f t="shared" si="1204"/>
        <v>0</v>
      </c>
      <c r="AF332" s="234">
        <v>1500</v>
      </c>
      <c r="AG332" s="44"/>
      <c r="AH332" s="45">
        <f t="shared" si="1205"/>
        <v>0</v>
      </c>
      <c r="AI332" s="234">
        <v>1700</v>
      </c>
      <c r="AJ332" s="44"/>
      <c r="AK332" s="45">
        <f t="shared" si="1206"/>
        <v>0</v>
      </c>
      <c r="AL332" s="234">
        <v>1700</v>
      </c>
      <c r="AM332" s="44"/>
      <c r="AN332" s="45">
        <f t="shared" si="1207"/>
        <v>0</v>
      </c>
      <c r="AO332" s="234">
        <f>2701.93+257.39+128.98+129.31+170+316.75</f>
        <v>3704.3599999999997</v>
      </c>
      <c r="AP332" s="44"/>
      <c r="AQ332" s="45">
        <f t="shared" si="1208"/>
        <v>0</v>
      </c>
      <c r="AR332" s="18"/>
      <c r="AS332" s="37"/>
      <c r="AT332" s="37"/>
    </row>
    <row r="333" spans="1:46" customFormat="1" ht="86.25" customHeight="1">
      <c r="A333" s="317"/>
      <c r="B333" s="315"/>
      <c r="C333" s="293"/>
      <c r="D333" s="93" t="s">
        <v>154</v>
      </c>
      <c r="E333" s="173">
        <f t="shared" si="1209"/>
        <v>0</v>
      </c>
      <c r="F333" s="44">
        <f t="shared" si="1210"/>
        <v>0</v>
      </c>
      <c r="G333" s="45" t="e">
        <f t="shared" si="1196"/>
        <v>#DIV/0!</v>
      </c>
      <c r="H333" s="234"/>
      <c r="I333" s="44"/>
      <c r="J333" s="45" t="e">
        <f t="shared" si="1197"/>
        <v>#DIV/0!</v>
      </c>
      <c r="K333" s="234"/>
      <c r="L333" s="85"/>
      <c r="M333" s="45" t="e">
        <f t="shared" si="1198"/>
        <v>#DIV/0!</v>
      </c>
      <c r="N333" s="234"/>
      <c r="O333" s="43"/>
      <c r="P333" s="45" t="e">
        <f t="shared" si="1199"/>
        <v>#DIV/0!</v>
      </c>
      <c r="Q333" s="234"/>
      <c r="R333" s="44"/>
      <c r="S333" s="45" t="e">
        <f t="shared" si="1200"/>
        <v>#DIV/0!</v>
      </c>
      <c r="T333" s="234"/>
      <c r="U333" s="44"/>
      <c r="V333" s="45" t="e">
        <f t="shared" si="1201"/>
        <v>#DIV/0!</v>
      </c>
      <c r="W333" s="234"/>
      <c r="X333" s="44"/>
      <c r="Y333" s="45" t="e">
        <f t="shared" si="1202"/>
        <v>#DIV/0!</v>
      </c>
      <c r="Z333" s="234"/>
      <c r="AA333" s="44"/>
      <c r="AB333" s="45" t="e">
        <f t="shared" si="1203"/>
        <v>#DIV/0!</v>
      </c>
      <c r="AC333" s="234"/>
      <c r="AD333" s="44"/>
      <c r="AE333" s="45" t="e">
        <f t="shared" si="1204"/>
        <v>#DIV/0!</v>
      </c>
      <c r="AF333" s="234"/>
      <c r="AG333" s="44"/>
      <c r="AH333" s="45" t="e">
        <f t="shared" si="1205"/>
        <v>#DIV/0!</v>
      </c>
      <c r="AI333" s="234"/>
      <c r="AJ333" s="44"/>
      <c r="AK333" s="45" t="e">
        <f t="shared" si="1206"/>
        <v>#DIV/0!</v>
      </c>
      <c r="AL333" s="234"/>
      <c r="AM333" s="44"/>
      <c r="AN333" s="45" t="e">
        <f t="shared" si="1207"/>
        <v>#DIV/0!</v>
      </c>
      <c r="AO333" s="234"/>
      <c r="AP333" s="44"/>
      <c r="AQ333" s="45" t="e">
        <f t="shared" si="1208"/>
        <v>#DIV/0!</v>
      </c>
      <c r="AR333" s="18"/>
      <c r="AS333" s="37"/>
      <c r="AT333" s="37"/>
    </row>
    <row r="334" spans="1:46" customFormat="1" ht="33" customHeight="1">
      <c r="A334" s="317"/>
      <c r="B334" s="315"/>
      <c r="C334" s="293"/>
      <c r="D334" s="95" t="s">
        <v>37</v>
      </c>
      <c r="E334" s="173">
        <f t="shared" si="1209"/>
        <v>0</v>
      </c>
      <c r="F334" s="44">
        <f t="shared" si="1210"/>
        <v>0</v>
      </c>
      <c r="G334" s="45" t="e">
        <f t="shared" si="1196"/>
        <v>#DIV/0!</v>
      </c>
      <c r="H334" s="234"/>
      <c r="I334" s="44"/>
      <c r="J334" s="45" t="e">
        <f t="shared" si="1197"/>
        <v>#DIV/0!</v>
      </c>
      <c r="K334" s="234"/>
      <c r="L334" s="85"/>
      <c r="M334" s="45" t="e">
        <f t="shared" si="1198"/>
        <v>#DIV/0!</v>
      </c>
      <c r="N334" s="234"/>
      <c r="O334" s="43"/>
      <c r="P334" s="45" t="e">
        <f t="shared" si="1199"/>
        <v>#DIV/0!</v>
      </c>
      <c r="Q334" s="234"/>
      <c r="R334" s="44"/>
      <c r="S334" s="45" t="e">
        <f t="shared" si="1200"/>
        <v>#DIV/0!</v>
      </c>
      <c r="T334" s="234"/>
      <c r="U334" s="44"/>
      <c r="V334" s="45" t="e">
        <f t="shared" si="1201"/>
        <v>#DIV/0!</v>
      </c>
      <c r="W334" s="234"/>
      <c r="X334" s="44"/>
      <c r="Y334" s="45" t="e">
        <f t="shared" si="1202"/>
        <v>#DIV/0!</v>
      </c>
      <c r="Z334" s="234"/>
      <c r="AA334" s="44"/>
      <c r="AB334" s="45" t="e">
        <f t="shared" si="1203"/>
        <v>#DIV/0!</v>
      </c>
      <c r="AC334" s="234"/>
      <c r="AD334" s="44"/>
      <c r="AE334" s="45" t="e">
        <f t="shared" si="1204"/>
        <v>#DIV/0!</v>
      </c>
      <c r="AF334" s="234"/>
      <c r="AG334" s="44"/>
      <c r="AH334" s="45" t="e">
        <f t="shared" si="1205"/>
        <v>#DIV/0!</v>
      </c>
      <c r="AI334" s="234"/>
      <c r="AJ334" s="44"/>
      <c r="AK334" s="45" t="e">
        <f t="shared" si="1206"/>
        <v>#DIV/0!</v>
      </c>
      <c r="AL334" s="234"/>
      <c r="AM334" s="44"/>
      <c r="AN334" s="45" t="e">
        <f t="shared" si="1207"/>
        <v>#DIV/0!</v>
      </c>
      <c r="AO334" s="234"/>
      <c r="AP334" s="44"/>
      <c r="AQ334" s="45" t="e">
        <f t="shared" si="1208"/>
        <v>#DIV/0!</v>
      </c>
      <c r="AR334" s="18"/>
      <c r="AS334" s="37"/>
      <c r="AT334" s="37"/>
    </row>
    <row r="335" spans="1:46" customFormat="1" ht="45">
      <c r="A335" s="317"/>
      <c r="B335" s="315"/>
      <c r="C335" s="293"/>
      <c r="D335" s="95" t="s">
        <v>32</v>
      </c>
      <c r="E335" s="173">
        <f t="shared" si="1209"/>
        <v>0</v>
      </c>
      <c r="F335" s="44">
        <f t="shared" si="1210"/>
        <v>0</v>
      </c>
      <c r="G335" s="45" t="e">
        <f t="shared" si="1196"/>
        <v>#DIV/0!</v>
      </c>
      <c r="H335" s="234"/>
      <c r="I335" s="44"/>
      <c r="J335" s="45" t="e">
        <f t="shared" si="1197"/>
        <v>#DIV/0!</v>
      </c>
      <c r="K335" s="234"/>
      <c r="L335" s="85"/>
      <c r="M335" s="45" t="e">
        <f t="shared" si="1198"/>
        <v>#DIV/0!</v>
      </c>
      <c r="N335" s="234"/>
      <c r="O335" s="43"/>
      <c r="P335" s="45" t="e">
        <f t="shared" si="1199"/>
        <v>#DIV/0!</v>
      </c>
      <c r="Q335" s="234"/>
      <c r="R335" s="44"/>
      <c r="S335" s="45" t="e">
        <f t="shared" si="1200"/>
        <v>#DIV/0!</v>
      </c>
      <c r="T335" s="234"/>
      <c r="U335" s="44"/>
      <c r="V335" s="45" t="e">
        <f t="shared" si="1201"/>
        <v>#DIV/0!</v>
      </c>
      <c r="W335" s="234"/>
      <c r="X335" s="44"/>
      <c r="Y335" s="45" t="e">
        <f t="shared" si="1202"/>
        <v>#DIV/0!</v>
      </c>
      <c r="Z335" s="234"/>
      <c r="AA335" s="44"/>
      <c r="AB335" s="45" t="e">
        <f t="shared" si="1203"/>
        <v>#DIV/0!</v>
      </c>
      <c r="AC335" s="234"/>
      <c r="AD335" s="44"/>
      <c r="AE335" s="45" t="e">
        <f t="shared" si="1204"/>
        <v>#DIV/0!</v>
      </c>
      <c r="AF335" s="234"/>
      <c r="AG335" s="44"/>
      <c r="AH335" s="45" t="e">
        <f t="shared" si="1205"/>
        <v>#DIV/0!</v>
      </c>
      <c r="AI335" s="234"/>
      <c r="AJ335" s="44"/>
      <c r="AK335" s="45" t="e">
        <f t="shared" si="1206"/>
        <v>#DIV/0!</v>
      </c>
      <c r="AL335" s="234"/>
      <c r="AM335" s="44"/>
      <c r="AN335" s="45" t="e">
        <f t="shared" si="1207"/>
        <v>#DIV/0!</v>
      </c>
      <c r="AO335" s="234"/>
      <c r="AP335" s="44"/>
      <c r="AQ335" s="45" t="e">
        <f t="shared" si="1208"/>
        <v>#DIV/0!</v>
      </c>
      <c r="AR335" s="18"/>
      <c r="AS335" s="37"/>
      <c r="AT335" s="37"/>
    </row>
    <row r="336" spans="1:46" s="208" customFormat="1" ht="27.75" customHeight="1">
      <c r="A336" s="317" t="s">
        <v>239</v>
      </c>
      <c r="B336" s="315" t="s">
        <v>81</v>
      </c>
      <c r="C336" s="293" t="s">
        <v>111</v>
      </c>
      <c r="D336" s="209" t="s">
        <v>34</v>
      </c>
      <c r="E336" s="210">
        <f>SUM(E337:E342)</f>
        <v>127.08000000000001</v>
      </c>
      <c r="F336" s="206">
        <f>SUM(F337:F342)</f>
        <v>29.549999999999997</v>
      </c>
      <c r="G336" s="206">
        <f>(F336/E336)*100</f>
        <v>23.253068932955614</v>
      </c>
      <c r="H336" s="234">
        <f>SUM(H337:H342)</f>
        <v>0</v>
      </c>
      <c r="I336" s="205">
        <f>SUM(I337:I342)</f>
        <v>0</v>
      </c>
      <c r="J336" s="205" t="e">
        <f>(I336/H336)*100</f>
        <v>#DIV/0!</v>
      </c>
      <c r="K336" s="234">
        <f>SUM(K337:K342)</f>
        <v>0</v>
      </c>
      <c r="L336" s="206">
        <f>SUM(L337:L342)</f>
        <v>0</v>
      </c>
      <c r="M336" s="205" t="e">
        <f>(L336/K336)*100</f>
        <v>#DIV/0!</v>
      </c>
      <c r="N336" s="234">
        <v>0</v>
      </c>
      <c r="O336" s="206">
        <f>SUM(O337:O342)</f>
        <v>0</v>
      </c>
      <c r="P336" s="205" t="e">
        <f>(O336/N336)*100</f>
        <v>#DIV/0!</v>
      </c>
      <c r="Q336" s="234">
        <f>SUM(Q337:Q342)</f>
        <v>0</v>
      </c>
      <c r="R336" s="205">
        <f>SUM(R337:R342)</f>
        <v>0</v>
      </c>
      <c r="S336" s="205" t="e">
        <f>(R336/Q336)*100</f>
        <v>#DIV/0!</v>
      </c>
      <c r="T336" s="234">
        <f>SUM(T337:T342)</f>
        <v>7.4</v>
      </c>
      <c r="U336" s="205">
        <f>SUM(U337:U342)</f>
        <v>7.4</v>
      </c>
      <c r="V336" s="205">
        <f>(U336/T336)*100</f>
        <v>100</v>
      </c>
      <c r="W336" s="234">
        <v>20</v>
      </c>
      <c r="X336" s="205">
        <f>SUM(X337:X342)</f>
        <v>22.15</v>
      </c>
      <c r="Y336" s="205">
        <f>(X336/W336)*100</f>
        <v>110.75</v>
      </c>
      <c r="Z336" s="234">
        <f>SUM(Z337:Z342)</f>
        <v>10</v>
      </c>
      <c r="AA336" s="205">
        <f>SUM(AA337:AA342)</f>
        <v>0</v>
      </c>
      <c r="AB336" s="205">
        <f>(AA336/Z336)*100</f>
        <v>0</v>
      </c>
      <c r="AC336" s="234">
        <f>SUM(AC337:AC342)</f>
        <v>10</v>
      </c>
      <c r="AD336" s="205">
        <f>SUM(AD337:AD342)</f>
        <v>0</v>
      </c>
      <c r="AE336" s="205">
        <f>(AD336/AC336)*100</f>
        <v>0</v>
      </c>
      <c r="AF336" s="234">
        <f>SUM(AF337:AF342)</f>
        <v>10</v>
      </c>
      <c r="AG336" s="205">
        <f>SUM(AG337:AG342)</f>
        <v>0</v>
      </c>
      <c r="AH336" s="205">
        <f>(AG336/AF336)*100</f>
        <v>0</v>
      </c>
      <c r="AI336" s="234">
        <f>SUM(AI337:AI342)</f>
        <v>10</v>
      </c>
      <c r="AJ336" s="205">
        <f>SUM(AJ337:AJ342)</f>
        <v>0</v>
      </c>
      <c r="AK336" s="205">
        <f>(AJ336/AI336)*100</f>
        <v>0</v>
      </c>
      <c r="AL336" s="234">
        <f>SUM(AL337:AL342)</f>
        <v>10</v>
      </c>
      <c r="AM336" s="205">
        <f>SUM(AM337:AM342)</f>
        <v>0</v>
      </c>
      <c r="AN336" s="205">
        <f>(AM336/AL336)*100</f>
        <v>0</v>
      </c>
      <c r="AO336" s="234">
        <f>SUM(AO337:AO342)</f>
        <v>47.53</v>
      </c>
      <c r="AP336" s="205">
        <f>SUM(AP337:AP342)</f>
        <v>0</v>
      </c>
      <c r="AQ336" s="205">
        <f>(AP336/AO336)*100</f>
        <v>0</v>
      </c>
      <c r="AR336" s="207"/>
    </row>
    <row r="337" spans="1:46" customFormat="1" ht="30">
      <c r="A337" s="317"/>
      <c r="B337" s="315"/>
      <c r="C337" s="293"/>
      <c r="D337" s="107" t="s">
        <v>17</v>
      </c>
      <c r="E337" s="173">
        <f>H337+K337+N337+Q337+T337+W337+Z337+AC337+AF337+AI337+AL337+AO337</f>
        <v>0</v>
      </c>
      <c r="F337" s="85">
        <f>I337+L337+O337+R337+U337+X337+AA337+AD337+AG337+AJ337+AM337+AP337</f>
        <v>0</v>
      </c>
      <c r="G337" s="43" t="e">
        <f t="shared" ref="G337:G342" si="1211">(F337/E337)*100</f>
        <v>#DIV/0!</v>
      </c>
      <c r="H337" s="234"/>
      <c r="I337" s="44"/>
      <c r="J337" s="45" t="e">
        <f t="shared" ref="J337:J342" si="1212">(I337/H337)*100</f>
        <v>#DIV/0!</v>
      </c>
      <c r="K337" s="234"/>
      <c r="L337" s="85"/>
      <c r="M337" s="45" t="e">
        <f t="shared" ref="M337:M342" si="1213">(L337/K337)*100</f>
        <v>#DIV/0!</v>
      </c>
      <c r="N337" s="234"/>
      <c r="O337" s="43"/>
      <c r="P337" s="45" t="e">
        <f t="shared" ref="P337:P342" si="1214">(O337/N337)*100</f>
        <v>#DIV/0!</v>
      </c>
      <c r="Q337" s="234"/>
      <c r="R337" s="44"/>
      <c r="S337" s="45" t="e">
        <f t="shared" ref="S337:S342" si="1215">(R337/Q337)*100</f>
        <v>#DIV/0!</v>
      </c>
      <c r="T337" s="234"/>
      <c r="U337" s="44"/>
      <c r="V337" s="45" t="e">
        <f t="shared" ref="V337:V342" si="1216">(U337/T337)*100</f>
        <v>#DIV/0!</v>
      </c>
      <c r="W337" s="234"/>
      <c r="X337" s="44"/>
      <c r="Y337" s="45" t="e">
        <f t="shared" ref="Y337:Y342" si="1217">(X337/W337)*100</f>
        <v>#DIV/0!</v>
      </c>
      <c r="Z337" s="234"/>
      <c r="AA337" s="44"/>
      <c r="AB337" s="45" t="e">
        <f t="shared" ref="AB337:AB342" si="1218">(AA337/Z337)*100</f>
        <v>#DIV/0!</v>
      </c>
      <c r="AC337" s="234"/>
      <c r="AD337" s="44"/>
      <c r="AE337" s="45" t="e">
        <f t="shared" ref="AE337:AE342" si="1219">(AD337/AC337)*100</f>
        <v>#DIV/0!</v>
      </c>
      <c r="AF337" s="234"/>
      <c r="AG337" s="44"/>
      <c r="AH337" s="45" t="e">
        <f t="shared" ref="AH337:AH342" si="1220">(AG337/AF337)*100</f>
        <v>#DIV/0!</v>
      </c>
      <c r="AI337" s="234"/>
      <c r="AJ337" s="44"/>
      <c r="AK337" s="45" t="e">
        <f t="shared" ref="AK337:AK342" si="1221">(AJ337/AI337)*100</f>
        <v>#DIV/0!</v>
      </c>
      <c r="AL337" s="234"/>
      <c r="AM337" s="44"/>
      <c r="AN337" s="45" t="e">
        <f t="shared" ref="AN337:AN342" si="1222">(AM337/AL337)*100</f>
        <v>#DIV/0!</v>
      </c>
      <c r="AO337" s="234"/>
      <c r="AP337" s="44"/>
      <c r="AQ337" s="45" t="e">
        <f t="shared" ref="AQ337:AQ342" si="1223">(AP337/AO337)*100</f>
        <v>#DIV/0!</v>
      </c>
      <c r="AR337" s="18"/>
      <c r="AS337" s="37"/>
      <c r="AT337" s="37"/>
    </row>
    <row r="338" spans="1:46" customFormat="1" ht="45">
      <c r="A338" s="317"/>
      <c r="B338" s="315"/>
      <c r="C338" s="293"/>
      <c r="D338" s="107" t="s">
        <v>18</v>
      </c>
      <c r="E338" s="173">
        <f t="shared" ref="E338:E342" si="1224">H338+K338+N338+Q338+T338+W338+Z338+AC338+AF338+AI338+AL338+AO338</f>
        <v>0</v>
      </c>
      <c r="F338" s="85">
        <f t="shared" ref="F338:F342" si="1225">I338+L338+O338+R338+U338+X338+AA338+AD338+AG338+AJ338+AM338+AP338</f>
        <v>0</v>
      </c>
      <c r="G338" s="43" t="e">
        <f t="shared" si="1211"/>
        <v>#DIV/0!</v>
      </c>
      <c r="H338" s="234"/>
      <c r="I338" s="44"/>
      <c r="J338" s="45" t="e">
        <f t="shared" si="1212"/>
        <v>#DIV/0!</v>
      </c>
      <c r="K338" s="234"/>
      <c r="L338" s="85"/>
      <c r="M338" s="45" t="e">
        <f t="shared" si="1213"/>
        <v>#DIV/0!</v>
      </c>
      <c r="N338" s="234"/>
      <c r="O338" s="43"/>
      <c r="P338" s="45" t="e">
        <f t="shared" si="1214"/>
        <v>#DIV/0!</v>
      </c>
      <c r="Q338" s="234"/>
      <c r="R338" s="44"/>
      <c r="S338" s="45" t="e">
        <f t="shared" si="1215"/>
        <v>#DIV/0!</v>
      </c>
      <c r="T338" s="234"/>
      <c r="U338" s="44"/>
      <c r="V338" s="45" t="e">
        <f t="shared" si="1216"/>
        <v>#DIV/0!</v>
      </c>
      <c r="W338" s="234"/>
      <c r="X338" s="44"/>
      <c r="Y338" s="45" t="e">
        <f t="shared" si="1217"/>
        <v>#DIV/0!</v>
      </c>
      <c r="Z338" s="234"/>
      <c r="AA338" s="44"/>
      <c r="AB338" s="45" t="e">
        <f t="shared" si="1218"/>
        <v>#DIV/0!</v>
      </c>
      <c r="AC338" s="234"/>
      <c r="AD338" s="44"/>
      <c r="AE338" s="45" t="e">
        <f t="shared" si="1219"/>
        <v>#DIV/0!</v>
      </c>
      <c r="AF338" s="234"/>
      <c r="AG338" s="44"/>
      <c r="AH338" s="45" t="e">
        <f t="shared" si="1220"/>
        <v>#DIV/0!</v>
      </c>
      <c r="AI338" s="234"/>
      <c r="AJ338" s="44"/>
      <c r="AK338" s="45" t="e">
        <f t="shared" si="1221"/>
        <v>#DIV/0!</v>
      </c>
      <c r="AL338" s="234"/>
      <c r="AM338" s="44"/>
      <c r="AN338" s="45" t="e">
        <f t="shared" si="1222"/>
        <v>#DIV/0!</v>
      </c>
      <c r="AO338" s="234"/>
      <c r="AP338" s="44"/>
      <c r="AQ338" s="45" t="e">
        <f t="shared" si="1223"/>
        <v>#DIV/0!</v>
      </c>
      <c r="AR338" s="18"/>
      <c r="AS338" s="37"/>
      <c r="AT338" s="37"/>
    </row>
    <row r="339" spans="1:46" customFormat="1" ht="31.5" customHeight="1">
      <c r="A339" s="317"/>
      <c r="B339" s="315"/>
      <c r="C339" s="293"/>
      <c r="D339" s="107" t="s">
        <v>26</v>
      </c>
      <c r="E339" s="173">
        <f t="shared" si="1224"/>
        <v>97.15</v>
      </c>
      <c r="F339" s="85">
        <f t="shared" si="1225"/>
        <v>29.549999999999997</v>
      </c>
      <c r="G339" s="43">
        <f t="shared" si="1211"/>
        <v>30.416881111682958</v>
      </c>
      <c r="H339" s="234">
        <v>0</v>
      </c>
      <c r="I339" s="44"/>
      <c r="J339" s="45" t="e">
        <f t="shared" si="1212"/>
        <v>#DIV/0!</v>
      </c>
      <c r="K339" s="234">
        <v>0</v>
      </c>
      <c r="L339" s="85"/>
      <c r="M339" s="45" t="e">
        <f t="shared" si="1213"/>
        <v>#DIV/0!</v>
      </c>
      <c r="N339" s="234">
        <v>0</v>
      </c>
      <c r="O339" s="43"/>
      <c r="P339" s="45" t="e">
        <f t="shared" si="1214"/>
        <v>#DIV/0!</v>
      </c>
      <c r="Q339" s="234">
        <v>0</v>
      </c>
      <c r="R339" s="44"/>
      <c r="S339" s="45" t="e">
        <f t="shared" si="1215"/>
        <v>#DIV/0!</v>
      </c>
      <c r="T339" s="234">
        <v>7.4</v>
      </c>
      <c r="U339" s="44">
        <v>7.4</v>
      </c>
      <c r="V339" s="45">
        <f t="shared" si="1216"/>
        <v>100</v>
      </c>
      <c r="W339" s="234">
        <v>22.15</v>
      </c>
      <c r="X339" s="44">
        <v>22.15</v>
      </c>
      <c r="Y339" s="45">
        <f t="shared" si="1217"/>
        <v>100</v>
      </c>
      <c r="Z339" s="234">
        <v>10</v>
      </c>
      <c r="AA339" s="44"/>
      <c r="AB339" s="45">
        <f t="shared" si="1218"/>
        <v>0</v>
      </c>
      <c r="AC339" s="234">
        <v>10</v>
      </c>
      <c r="AD339" s="44"/>
      <c r="AE339" s="45">
        <f t="shared" si="1219"/>
        <v>0</v>
      </c>
      <c r="AF339" s="234">
        <v>10</v>
      </c>
      <c r="AG339" s="44"/>
      <c r="AH339" s="45">
        <f t="shared" si="1220"/>
        <v>0</v>
      </c>
      <c r="AI339" s="234">
        <v>10</v>
      </c>
      <c r="AJ339" s="44"/>
      <c r="AK339" s="45">
        <f t="shared" si="1221"/>
        <v>0</v>
      </c>
      <c r="AL339" s="234">
        <v>10</v>
      </c>
      <c r="AM339" s="44"/>
      <c r="AN339" s="45">
        <f t="shared" si="1222"/>
        <v>0</v>
      </c>
      <c r="AO339" s="234">
        <f>10-2.85+12.6-2.15</f>
        <v>17.600000000000001</v>
      </c>
      <c r="AP339" s="44"/>
      <c r="AQ339" s="45">
        <f t="shared" si="1223"/>
        <v>0</v>
      </c>
      <c r="AR339" s="18"/>
      <c r="AS339" s="37"/>
      <c r="AT339" s="37"/>
    </row>
    <row r="340" spans="1:46" customFormat="1" ht="78" customHeight="1">
      <c r="A340" s="317"/>
      <c r="B340" s="315"/>
      <c r="C340" s="293"/>
      <c r="D340" s="108" t="s">
        <v>154</v>
      </c>
      <c r="E340" s="173">
        <f t="shared" si="1224"/>
        <v>0</v>
      </c>
      <c r="F340" s="85">
        <f t="shared" si="1225"/>
        <v>0</v>
      </c>
      <c r="G340" s="43" t="e">
        <f t="shared" si="1211"/>
        <v>#DIV/0!</v>
      </c>
      <c r="H340" s="234"/>
      <c r="I340" s="44"/>
      <c r="J340" s="45" t="e">
        <f t="shared" si="1212"/>
        <v>#DIV/0!</v>
      </c>
      <c r="K340" s="234"/>
      <c r="L340" s="85"/>
      <c r="M340" s="45" t="e">
        <f t="shared" si="1213"/>
        <v>#DIV/0!</v>
      </c>
      <c r="N340" s="234"/>
      <c r="O340" s="43"/>
      <c r="P340" s="45" t="e">
        <f t="shared" si="1214"/>
        <v>#DIV/0!</v>
      </c>
      <c r="Q340" s="234"/>
      <c r="R340" s="44"/>
      <c r="S340" s="45" t="e">
        <f t="shared" si="1215"/>
        <v>#DIV/0!</v>
      </c>
      <c r="T340" s="234"/>
      <c r="U340" s="44"/>
      <c r="V340" s="45" t="e">
        <f t="shared" si="1216"/>
        <v>#DIV/0!</v>
      </c>
      <c r="W340" s="234"/>
      <c r="X340" s="44"/>
      <c r="Y340" s="45" t="e">
        <f t="shared" si="1217"/>
        <v>#DIV/0!</v>
      </c>
      <c r="Z340" s="234"/>
      <c r="AA340" s="44"/>
      <c r="AB340" s="45" t="e">
        <f t="shared" si="1218"/>
        <v>#DIV/0!</v>
      </c>
      <c r="AC340" s="234"/>
      <c r="AD340" s="44"/>
      <c r="AE340" s="45" t="e">
        <f t="shared" si="1219"/>
        <v>#DIV/0!</v>
      </c>
      <c r="AF340" s="234"/>
      <c r="AG340" s="44"/>
      <c r="AH340" s="45" t="e">
        <f t="shared" si="1220"/>
        <v>#DIV/0!</v>
      </c>
      <c r="AI340" s="234"/>
      <c r="AJ340" s="44"/>
      <c r="AK340" s="45" t="e">
        <f t="shared" si="1221"/>
        <v>#DIV/0!</v>
      </c>
      <c r="AL340" s="234"/>
      <c r="AM340" s="44"/>
      <c r="AN340" s="45" t="e">
        <f t="shared" si="1222"/>
        <v>#DIV/0!</v>
      </c>
      <c r="AO340" s="234"/>
      <c r="AP340" s="44"/>
      <c r="AQ340" s="45" t="e">
        <f t="shared" si="1223"/>
        <v>#DIV/0!</v>
      </c>
      <c r="AR340" s="18"/>
      <c r="AS340" s="37"/>
      <c r="AT340" s="37"/>
    </row>
    <row r="341" spans="1:46" customFormat="1" ht="38.25" customHeight="1">
      <c r="A341" s="317"/>
      <c r="B341" s="315"/>
      <c r="C341" s="293"/>
      <c r="D341" s="107" t="s">
        <v>37</v>
      </c>
      <c r="E341" s="173">
        <f t="shared" si="1224"/>
        <v>0</v>
      </c>
      <c r="F341" s="85">
        <f t="shared" si="1225"/>
        <v>0</v>
      </c>
      <c r="G341" s="43" t="e">
        <f t="shared" si="1211"/>
        <v>#DIV/0!</v>
      </c>
      <c r="H341" s="234"/>
      <c r="I341" s="44"/>
      <c r="J341" s="45" t="e">
        <f t="shared" si="1212"/>
        <v>#DIV/0!</v>
      </c>
      <c r="K341" s="234"/>
      <c r="L341" s="85"/>
      <c r="M341" s="45" t="e">
        <f t="shared" si="1213"/>
        <v>#DIV/0!</v>
      </c>
      <c r="N341" s="234"/>
      <c r="O341" s="43"/>
      <c r="P341" s="45" t="e">
        <f t="shared" si="1214"/>
        <v>#DIV/0!</v>
      </c>
      <c r="Q341" s="234"/>
      <c r="R341" s="44"/>
      <c r="S341" s="45" t="e">
        <f t="shared" si="1215"/>
        <v>#DIV/0!</v>
      </c>
      <c r="T341" s="234"/>
      <c r="U341" s="44"/>
      <c r="V341" s="45" t="e">
        <f t="shared" si="1216"/>
        <v>#DIV/0!</v>
      </c>
      <c r="W341" s="234"/>
      <c r="X341" s="44"/>
      <c r="Y341" s="45" t="e">
        <f t="shared" si="1217"/>
        <v>#DIV/0!</v>
      </c>
      <c r="Z341" s="234"/>
      <c r="AA341" s="44"/>
      <c r="AB341" s="45" t="e">
        <f t="shared" si="1218"/>
        <v>#DIV/0!</v>
      </c>
      <c r="AC341" s="234"/>
      <c r="AD341" s="44"/>
      <c r="AE341" s="45" t="e">
        <f t="shared" si="1219"/>
        <v>#DIV/0!</v>
      </c>
      <c r="AF341" s="234"/>
      <c r="AG341" s="44"/>
      <c r="AH341" s="45" t="e">
        <f t="shared" si="1220"/>
        <v>#DIV/0!</v>
      </c>
      <c r="AI341" s="234"/>
      <c r="AJ341" s="44"/>
      <c r="AK341" s="45" t="e">
        <f t="shared" si="1221"/>
        <v>#DIV/0!</v>
      </c>
      <c r="AL341" s="234"/>
      <c r="AM341" s="44"/>
      <c r="AN341" s="45" t="e">
        <f t="shared" si="1222"/>
        <v>#DIV/0!</v>
      </c>
      <c r="AO341" s="234"/>
      <c r="AP341" s="44"/>
      <c r="AQ341" s="45" t="e">
        <f t="shared" si="1223"/>
        <v>#DIV/0!</v>
      </c>
      <c r="AR341" s="18"/>
      <c r="AS341" s="37"/>
      <c r="AT341" s="37"/>
    </row>
    <row r="342" spans="1:46" customFormat="1" ht="45">
      <c r="A342" s="317"/>
      <c r="B342" s="315"/>
      <c r="C342" s="293"/>
      <c r="D342" s="107" t="s">
        <v>32</v>
      </c>
      <c r="E342" s="173">
        <f t="shared" si="1224"/>
        <v>29.93</v>
      </c>
      <c r="F342" s="85">
        <f t="shared" si="1225"/>
        <v>0</v>
      </c>
      <c r="G342" s="43">
        <f t="shared" si="1211"/>
        <v>0</v>
      </c>
      <c r="H342" s="234"/>
      <c r="I342" s="44"/>
      <c r="J342" s="45" t="e">
        <f t="shared" si="1212"/>
        <v>#DIV/0!</v>
      </c>
      <c r="K342" s="234"/>
      <c r="L342" s="85"/>
      <c r="M342" s="45" t="e">
        <f t="shared" si="1213"/>
        <v>#DIV/0!</v>
      </c>
      <c r="N342" s="234"/>
      <c r="O342" s="43"/>
      <c r="P342" s="45" t="e">
        <f t="shared" si="1214"/>
        <v>#DIV/0!</v>
      </c>
      <c r="Q342" s="234"/>
      <c r="R342" s="44"/>
      <c r="S342" s="45" t="e">
        <f t="shared" si="1215"/>
        <v>#DIV/0!</v>
      </c>
      <c r="T342" s="234"/>
      <c r="U342" s="44"/>
      <c r="V342" s="45" t="e">
        <f t="shared" si="1216"/>
        <v>#DIV/0!</v>
      </c>
      <c r="W342" s="234"/>
      <c r="X342" s="44"/>
      <c r="Y342" s="45" t="e">
        <f t="shared" si="1217"/>
        <v>#DIV/0!</v>
      </c>
      <c r="Z342" s="234"/>
      <c r="AA342" s="44"/>
      <c r="AB342" s="45" t="e">
        <f t="shared" si="1218"/>
        <v>#DIV/0!</v>
      </c>
      <c r="AC342" s="234"/>
      <c r="AD342" s="44"/>
      <c r="AE342" s="45" t="e">
        <f t="shared" si="1219"/>
        <v>#DIV/0!</v>
      </c>
      <c r="AF342" s="234"/>
      <c r="AG342" s="44"/>
      <c r="AH342" s="45" t="e">
        <f t="shared" si="1220"/>
        <v>#DIV/0!</v>
      </c>
      <c r="AI342" s="234"/>
      <c r="AJ342" s="44"/>
      <c r="AK342" s="45" t="e">
        <f t="shared" si="1221"/>
        <v>#DIV/0!</v>
      </c>
      <c r="AL342" s="234"/>
      <c r="AM342" s="44"/>
      <c r="AN342" s="45" t="e">
        <f t="shared" si="1222"/>
        <v>#DIV/0!</v>
      </c>
      <c r="AO342" s="234">
        <v>29.93</v>
      </c>
      <c r="AP342" s="44"/>
      <c r="AQ342" s="45">
        <f t="shared" si="1223"/>
        <v>0</v>
      </c>
      <c r="AR342" s="18"/>
      <c r="AS342" s="37"/>
      <c r="AT342" s="37"/>
    </row>
    <row r="343" spans="1:46" s="208" customFormat="1" ht="24.75" customHeight="1">
      <c r="A343" s="317" t="s">
        <v>240</v>
      </c>
      <c r="B343" s="315" t="s">
        <v>79</v>
      </c>
      <c r="C343" s="293" t="s">
        <v>111</v>
      </c>
      <c r="D343" s="209" t="s">
        <v>34</v>
      </c>
      <c r="E343" s="210">
        <f>SUM(E344:E349)</f>
        <v>2145.8500000000004</v>
      </c>
      <c r="F343" s="206">
        <f>SUM(F344:F349)</f>
        <v>1100.3700000000001</v>
      </c>
      <c r="G343" s="206">
        <f>(F343/E343)*100</f>
        <v>51.278980357434115</v>
      </c>
      <c r="H343" s="233">
        <f>SUM(H344:H349)</f>
        <v>157.9</v>
      </c>
      <c r="I343" s="205">
        <f>SUM(I344:I349)</f>
        <v>157.9</v>
      </c>
      <c r="J343" s="205">
        <f>(I343/H343)*100</f>
        <v>100</v>
      </c>
      <c r="K343" s="234">
        <f>SUM(K344:K349)</f>
        <v>193.1</v>
      </c>
      <c r="L343" s="206">
        <f>SUM(L344:L349)</f>
        <v>193.1</v>
      </c>
      <c r="M343" s="205">
        <f>(L343/K343)*100</f>
        <v>100</v>
      </c>
      <c r="N343" s="234">
        <f>SUM(N344:N349)</f>
        <v>252.11</v>
      </c>
      <c r="O343" s="206">
        <f>SUM(O344:O349)</f>
        <v>252.11</v>
      </c>
      <c r="P343" s="205">
        <f>(O343/N343)*100</f>
        <v>100</v>
      </c>
      <c r="Q343" s="234">
        <f>SUM(Q344:Q349)</f>
        <v>195.81</v>
      </c>
      <c r="R343" s="205">
        <f>SUM(R344:R349)</f>
        <v>195.81</v>
      </c>
      <c r="S343" s="205">
        <f>(R343/Q343)*100</f>
        <v>100</v>
      </c>
      <c r="T343" s="234">
        <f>SUM(T344:T349)</f>
        <v>132.86000000000001</v>
      </c>
      <c r="U343" s="205">
        <f>SUM(U344:U349)</f>
        <v>132.86000000000001</v>
      </c>
      <c r="V343" s="205">
        <f>(U343/T343)*100</f>
        <v>100</v>
      </c>
      <c r="W343" s="234">
        <f>SUM(W344:W349)</f>
        <v>168.59</v>
      </c>
      <c r="X343" s="205">
        <f>SUM(X344:X349)</f>
        <v>168.59</v>
      </c>
      <c r="Y343" s="205">
        <f>(X343/W343)*100</f>
        <v>100</v>
      </c>
      <c r="Z343" s="234">
        <f>SUM(Z344:Z349)</f>
        <v>170</v>
      </c>
      <c r="AA343" s="205">
        <f>SUM(AA344:AA349)</f>
        <v>0</v>
      </c>
      <c r="AB343" s="205">
        <f>(AA343/Z343)*100</f>
        <v>0</v>
      </c>
      <c r="AC343" s="234">
        <f>SUM(AC344:AC349)</f>
        <v>170</v>
      </c>
      <c r="AD343" s="205">
        <f>SUM(AD344:AD349)</f>
        <v>0</v>
      </c>
      <c r="AE343" s="205">
        <f>(AD343/AC343)*100</f>
        <v>0</v>
      </c>
      <c r="AF343" s="234">
        <f>SUM(AF344:AF349)</f>
        <v>170</v>
      </c>
      <c r="AG343" s="205">
        <f>SUM(AG344:AG349)</f>
        <v>0</v>
      </c>
      <c r="AH343" s="205">
        <f>(AG343/AF343)*100</f>
        <v>0</v>
      </c>
      <c r="AI343" s="234">
        <f>SUM(AI344:AI349)</f>
        <v>170</v>
      </c>
      <c r="AJ343" s="205">
        <f>SUM(AJ344:AJ349)</f>
        <v>0</v>
      </c>
      <c r="AK343" s="205">
        <f>(AJ343/AI343)*100</f>
        <v>0</v>
      </c>
      <c r="AL343" s="234">
        <f>SUM(AL344:AL349)</f>
        <v>170</v>
      </c>
      <c r="AM343" s="205">
        <f>SUM(AM344:AM349)</f>
        <v>0</v>
      </c>
      <c r="AN343" s="205">
        <f>(AM343/AL343)*100</f>
        <v>0</v>
      </c>
      <c r="AO343" s="234">
        <f>SUM(AO344:AO349)</f>
        <v>195.48000000000002</v>
      </c>
      <c r="AP343" s="205">
        <f>SUM(AP344:AP349)</f>
        <v>0</v>
      </c>
      <c r="AQ343" s="205">
        <f>(AP343/AO343)*100</f>
        <v>0</v>
      </c>
      <c r="AR343" s="207"/>
    </row>
    <row r="344" spans="1:46" customFormat="1" ht="30">
      <c r="A344" s="317"/>
      <c r="B344" s="315"/>
      <c r="C344" s="293"/>
      <c r="D344" s="95" t="s">
        <v>17</v>
      </c>
      <c r="E344" s="173">
        <f>H344+K344+N344+Q344+T344+W344+Z344+AC344+AF344+AI344+AL344+AO344</f>
        <v>0</v>
      </c>
      <c r="F344" s="85">
        <f>I344+L344+O344+R344+U344+X344+AA344+AD344+AG344+AJ344+AM344+AP344</f>
        <v>0</v>
      </c>
      <c r="G344" s="43" t="e">
        <f t="shared" ref="G344:G349" si="1226">(F344/E344)*100</f>
        <v>#DIV/0!</v>
      </c>
      <c r="H344" s="233"/>
      <c r="I344" s="44"/>
      <c r="J344" s="45" t="e">
        <f t="shared" ref="J344:J349" si="1227">(I344/H344)*100</f>
        <v>#DIV/0!</v>
      </c>
      <c r="K344" s="234"/>
      <c r="L344" s="85"/>
      <c r="M344" s="45" t="e">
        <f t="shared" ref="M344:M349" si="1228">(L344/K344)*100</f>
        <v>#DIV/0!</v>
      </c>
      <c r="N344" s="234"/>
      <c r="O344" s="43"/>
      <c r="P344" s="45" t="e">
        <f t="shared" ref="P344:P349" si="1229">(O344/N344)*100</f>
        <v>#DIV/0!</v>
      </c>
      <c r="Q344" s="234"/>
      <c r="R344" s="44"/>
      <c r="S344" s="45" t="e">
        <f t="shared" ref="S344:S349" si="1230">(R344/Q344)*100</f>
        <v>#DIV/0!</v>
      </c>
      <c r="T344" s="234"/>
      <c r="U344" s="44"/>
      <c r="V344" s="45" t="e">
        <f t="shared" ref="V344:V349" si="1231">(U344/T344)*100</f>
        <v>#DIV/0!</v>
      </c>
      <c r="W344" s="234"/>
      <c r="X344" s="44"/>
      <c r="Y344" s="45" t="e">
        <f t="shared" ref="Y344:Y349" si="1232">(X344/W344)*100</f>
        <v>#DIV/0!</v>
      </c>
      <c r="Z344" s="234"/>
      <c r="AA344" s="44"/>
      <c r="AB344" s="45" t="e">
        <f t="shared" ref="AB344:AB349" si="1233">(AA344/Z344)*100</f>
        <v>#DIV/0!</v>
      </c>
      <c r="AC344" s="234"/>
      <c r="AD344" s="44"/>
      <c r="AE344" s="45" t="e">
        <f t="shared" ref="AE344:AE349" si="1234">(AD344/AC344)*100</f>
        <v>#DIV/0!</v>
      </c>
      <c r="AF344" s="234"/>
      <c r="AG344" s="44"/>
      <c r="AH344" s="45" t="e">
        <f t="shared" ref="AH344:AH349" si="1235">(AG344/AF344)*100</f>
        <v>#DIV/0!</v>
      </c>
      <c r="AI344" s="234"/>
      <c r="AJ344" s="44"/>
      <c r="AK344" s="45" t="e">
        <f t="shared" ref="AK344:AK349" si="1236">(AJ344/AI344)*100</f>
        <v>#DIV/0!</v>
      </c>
      <c r="AL344" s="234"/>
      <c r="AM344" s="44"/>
      <c r="AN344" s="45" t="e">
        <f t="shared" ref="AN344:AN349" si="1237">(AM344/AL344)*100</f>
        <v>#DIV/0!</v>
      </c>
      <c r="AO344" s="234"/>
      <c r="AP344" s="44"/>
      <c r="AQ344" s="45" t="e">
        <f t="shared" ref="AQ344:AQ349" si="1238">(AP344/AO344)*100</f>
        <v>#DIV/0!</v>
      </c>
      <c r="AR344" s="18"/>
      <c r="AS344" s="37"/>
      <c r="AT344" s="37"/>
    </row>
    <row r="345" spans="1:46" customFormat="1" ht="45">
      <c r="A345" s="317"/>
      <c r="B345" s="315"/>
      <c r="C345" s="293"/>
      <c r="D345" s="95" t="s">
        <v>18</v>
      </c>
      <c r="E345" s="173">
        <f t="shared" ref="E345:E349" si="1239">H345+K345+N345+Q345+T345+W345+Z345+AC345+AF345+AI345+AL345+AO345</f>
        <v>0</v>
      </c>
      <c r="F345" s="85">
        <f t="shared" ref="F345:F349" si="1240">I345+L345+O345+R345+U345+X345+AA345+AD345+AG345+AJ345+AM345+AP345</f>
        <v>0</v>
      </c>
      <c r="G345" s="43" t="e">
        <f t="shared" si="1226"/>
        <v>#DIV/0!</v>
      </c>
      <c r="H345" s="233"/>
      <c r="I345" s="44"/>
      <c r="J345" s="45" t="e">
        <f t="shared" si="1227"/>
        <v>#DIV/0!</v>
      </c>
      <c r="K345" s="234"/>
      <c r="L345" s="85"/>
      <c r="M345" s="45" t="e">
        <f t="shared" si="1228"/>
        <v>#DIV/0!</v>
      </c>
      <c r="N345" s="234"/>
      <c r="O345" s="43"/>
      <c r="P345" s="45" t="e">
        <f t="shared" si="1229"/>
        <v>#DIV/0!</v>
      </c>
      <c r="Q345" s="234"/>
      <c r="R345" s="44"/>
      <c r="S345" s="45" t="e">
        <f t="shared" si="1230"/>
        <v>#DIV/0!</v>
      </c>
      <c r="T345" s="234"/>
      <c r="U345" s="44"/>
      <c r="V345" s="45" t="e">
        <f t="shared" si="1231"/>
        <v>#DIV/0!</v>
      </c>
      <c r="W345" s="234"/>
      <c r="X345" s="44"/>
      <c r="Y345" s="45" t="e">
        <f t="shared" si="1232"/>
        <v>#DIV/0!</v>
      </c>
      <c r="Z345" s="234"/>
      <c r="AA345" s="44"/>
      <c r="AB345" s="45" t="e">
        <f t="shared" si="1233"/>
        <v>#DIV/0!</v>
      </c>
      <c r="AC345" s="234"/>
      <c r="AD345" s="44"/>
      <c r="AE345" s="45" t="e">
        <f t="shared" si="1234"/>
        <v>#DIV/0!</v>
      </c>
      <c r="AF345" s="234"/>
      <c r="AG345" s="44"/>
      <c r="AH345" s="45" t="e">
        <f t="shared" si="1235"/>
        <v>#DIV/0!</v>
      </c>
      <c r="AI345" s="234"/>
      <c r="AJ345" s="44"/>
      <c r="AK345" s="45" t="e">
        <f t="shared" si="1236"/>
        <v>#DIV/0!</v>
      </c>
      <c r="AL345" s="234"/>
      <c r="AM345" s="44"/>
      <c r="AN345" s="45" t="e">
        <f t="shared" si="1237"/>
        <v>#DIV/0!</v>
      </c>
      <c r="AO345" s="234"/>
      <c r="AP345" s="44"/>
      <c r="AQ345" s="45" t="e">
        <f t="shared" si="1238"/>
        <v>#DIV/0!</v>
      </c>
      <c r="AR345" s="18"/>
      <c r="AS345" s="37"/>
      <c r="AT345" s="37"/>
    </row>
    <row r="346" spans="1:46" customFormat="1" ht="32.25" customHeight="1">
      <c r="A346" s="317"/>
      <c r="B346" s="315"/>
      <c r="C346" s="293"/>
      <c r="D346" s="95" t="s">
        <v>26</v>
      </c>
      <c r="E346" s="173">
        <f t="shared" si="1239"/>
        <v>2060.0500000000002</v>
      </c>
      <c r="F346" s="43">
        <f t="shared" si="1240"/>
        <v>1100.3700000000001</v>
      </c>
      <c r="G346" s="43">
        <f t="shared" si="1226"/>
        <v>53.414722943617875</v>
      </c>
      <c r="H346" s="233">
        <v>157.9</v>
      </c>
      <c r="I346" s="44">
        <v>157.9</v>
      </c>
      <c r="J346" s="45">
        <f t="shared" si="1227"/>
        <v>100</v>
      </c>
      <c r="K346" s="234">
        <v>193.1</v>
      </c>
      <c r="L346" s="85">
        <v>193.1</v>
      </c>
      <c r="M346" s="45">
        <f t="shared" si="1228"/>
        <v>100</v>
      </c>
      <c r="N346" s="234">
        <v>252.11</v>
      </c>
      <c r="O346" s="43">
        <v>252.11</v>
      </c>
      <c r="P346" s="45">
        <f t="shared" si="1229"/>
        <v>100</v>
      </c>
      <c r="Q346" s="234">
        <v>195.81</v>
      </c>
      <c r="R346" s="44">
        <v>195.81</v>
      </c>
      <c r="S346" s="45">
        <f t="shared" si="1230"/>
        <v>100</v>
      </c>
      <c r="T346" s="234">
        <v>132.86000000000001</v>
      </c>
      <c r="U346" s="45">
        <v>132.86000000000001</v>
      </c>
      <c r="V346" s="45">
        <f t="shared" si="1231"/>
        <v>100</v>
      </c>
      <c r="W346" s="234">
        <v>168.59</v>
      </c>
      <c r="X346" s="44">
        <v>168.59</v>
      </c>
      <c r="Y346" s="45">
        <f t="shared" si="1232"/>
        <v>100</v>
      </c>
      <c r="Z346" s="234">
        <v>170</v>
      </c>
      <c r="AA346" s="44"/>
      <c r="AB346" s="45">
        <f t="shared" si="1233"/>
        <v>0</v>
      </c>
      <c r="AC346" s="234">
        <v>170</v>
      </c>
      <c r="AD346" s="44"/>
      <c r="AE346" s="45">
        <f t="shared" si="1234"/>
        <v>0</v>
      </c>
      <c r="AF346" s="234">
        <v>170</v>
      </c>
      <c r="AG346" s="44"/>
      <c r="AH346" s="45">
        <f t="shared" si="1235"/>
        <v>0</v>
      </c>
      <c r="AI346" s="234">
        <v>170</v>
      </c>
      <c r="AJ346" s="44"/>
      <c r="AK346" s="45">
        <f t="shared" si="1236"/>
        <v>0</v>
      </c>
      <c r="AL346" s="234">
        <v>170</v>
      </c>
      <c r="AM346" s="44"/>
      <c r="AN346" s="45">
        <f t="shared" si="1237"/>
        <v>0</v>
      </c>
      <c r="AO346" s="234">
        <f>227.8-51.6-82.11-25.81+2.85+37.14+1.41</f>
        <v>109.68</v>
      </c>
      <c r="AP346" s="44"/>
      <c r="AQ346" s="45">
        <f t="shared" si="1238"/>
        <v>0</v>
      </c>
      <c r="AR346" s="18"/>
      <c r="AS346" s="37"/>
      <c r="AT346" s="37"/>
    </row>
    <row r="347" spans="1:46" customFormat="1" ht="75">
      <c r="A347" s="317"/>
      <c r="B347" s="315"/>
      <c r="C347" s="293"/>
      <c r="D347" s="93" t="s">
        <v>154</v>
      </c>
      <c r="E347" s="173">
        <f t="shared" si="1239"/>
        <v>0</v>
      </c>
      <c r="F347" s="85">
        <f t="shared" si="1240"/>
        <v>0</v>
      </c>
      <c r="G347" s="43" t="e">
        <f t="shared" si="1226"/>
        <v>#DIV/0!</v>
      </c>
      <c r="H347" s="233"/>
      <c r="I347" s="44"/>
      <c r="J347" s="45" t="e">
        <f t="shared" si="1227"/>
        <v>#DIV/0!</v>
      </c>
      <c r="K347" s="234"/>
      <c r="L347" s="85"/>
      <c r="M347" s="45" t="e">
        <f t="shared" si="1228"/>
        <v>#DIV/0!</v>
      </c>
      <c r="N347" s="234"/>
      <c r="O347" s="43"/>
      <c r="P347" s="45" t="e">
        <f t="shared" si="1229"/>
        <v>#DIV/0!</v>
      </c>
      <c r="Q347" s="234"/>
      <c r="R347" s="44"/>
      <c r="S347" s="45" t="e">
        <f t="shared" si="1230"/>
        <v>#DIV/0!</v>
      </c>
      <c r="T347" s="234"/>
      <c r="U347" s="44"/>
      <c r="V347" s="45" t="e">
        <f t="shared" si="1231"/>
        <v>#DIV/0!</v>
      </c>
      <c r="W347" s="234"/>
      <c r="X347" s="44"/>
      <c r="Y347" s="45" t="e">
        <f t="shared" si="1232"/>
        <v>#DIV/0!</v>
      </c>
      <c r="Z347" s="234"/>
      <c r="AA347" s="44"/>
      <c r="AB347" s="45" t="e">
        <f t="shared" si="1233"/>
        <v>#DIV/0!</v>
      </c>
      <c r="AC347" s="234"/>
      <c r="AD347" s="44"/>
      <c r="AE347" s="45" t="e">
        <f t="shared" si="1234"/>
        <v>#DIV/0!</v>
      </c>
      <c r="AF347" s="234"/>
      <c r="AG347" s="44"/>
      <c r="AH347" s="45" t="e">
        <f t="shared" si="1235"/>
        <v>#DIV/0!</v>
      </c>
      <c r="AI347" s="234"/>
      <c r="AJ347" s="44"/>
      <c r="AK347" s="45" t="e">
        <f t="shared" si="1236"/>
        <v>#DIV/0!</v>
      </c>
      <c r="AL347" s="234"/>
      <c r="AM347" s="44"/>
      <c r="AN347" s="45" t="e">
        <f t="shared" si="1237"/>
        <v>#DIV/0!</v>
      </c>
      <c r="AO347" s="234"/>
      <c r="AP347" s="44"/>
      <c r="AQ347" s="45" t="e">
        <f t="shared" si="1238"/>
        <v>#DIV/0!</v>
      </c>
      <c r="AR347" s="18"/>
      <c r="AS347" s="37"/>
      <c r="AT347" s="37"/>
    </row>
    <row r="348" spans="1:46" customFormat="1" ht="39.75" customHeight="1">
      <c r="A348" s="317"/>
      <c r="B348" s="315"/>
      <c r="C348" s="293"/>
      <c r="D348" s="95" t="s">
        <v>37</v>
      </c>
      <c r="E348" s="173">
        <f t="shared" si="1239"/>
        <v>0</v>
      </c>
      <c r="F348" s="85">
        <f t="shared" si="1240"/>
        <v>0</v>
      </c>
      <c r="G348" s="43" t="e">
        <f t="shared" si="1226"/>
        <v>#DIV/0!</v>
      </c>
      <c r="H348" s="233"/>
      <c r="I348" s="44"/>
      <c r="J348" s="45" t="e">
        <f t="shared" si="1227"/>
        <v>#DIV/0!</v>
      </c>
      <c r="K348" s="234"/>
      <c r="L348" s="85"/>
      <c r="M348" s="45" t="e">
        <f t="shared" si="1228"/>
        <v>#DIV/0!</v>
      </c>
      <c r="N348" s="234"/>
      <c r="O348" s="43"/>
      <c r="P348" s="45" t="e">
        <f t="shared" si="1229"/>
        <v>#DIV/0!</v>
      </c>
      <c r="Q348" s="234"/>
      <c r="R348" s="44"/>
      <c r="S348" s="45" t="e">
        <f t="shared" si="1230"/>
        <v>#DIV/0!</v>
      </c>
      <c r="T348" s="234"/>
      <c r="U348" s="44"/>
      <c r="V348" s="45" t="e">
        <f t="shared" si="1231"/>
        <v>#DIV/0!</v>
      </c>
      <c r="W348" s="234"/>
      <c r="X348" s="44"/>
      <c r="Y348" s="45" t="e">
        <f t="shared" si="1232"/>
        <v>#DIV/0!</v>
      </c>
      <c r="Z348" s="234"/>
      <c r="AA348" s="44"/>
      <c r="AB348" s="45" t="e">
        <f t="shared" si="1233"/>
        <v>#DIV/0!</v>
      </c>
      <c r="AC348" s="234"/>
      <c r="AD348" s="44"/>
      <c r="AE348" s="45" t="e">
        <f t="shared" si="1234"/>
        <v>#DIV/0!</v>
      </c>
      <c r="AF348" s="234"/>
      <c r="AG348" s="44"/>
      <c r="AH348" s="45" t="e">
        <f t="shared" si="1235"/>
        <v>#DIV/0!</v>
      </c>
      <c r="AI348" s="234"/>
      <c r="AJ348" s="44"/>
      <c r="AK348" s="45" t="e">
        <f t="shared" si="1236"/>
        <v>#DIV/0!</v>
      </c>
      <c r="AL348" s="234"/>
      <c r="AM348" s="44"/>
      <c r="AN348" s="45" t="e">
        <f t="shared" si="1237"/>
        <v>#DIV/0!</v>
      </c>
      <c r="AO348" s="234"/>
      <c r="AP348" s="44"/>
      <c r="AQ348" s="45" t="e">
        <f t="shared" si="1238"/>
        <v>#DIV/0!</v>
      </c>
      <c r="AR348" s="18"/>
      <c r="AS348" s="37"/>
      <c r="AT348" s="37"/>
    </row>
    <row r="349" spans="1:46" customFormat="1" ht="45">
      <c r="A349" s="317"/>
      <c r="B349" s="315"/>
      <c r="C349" s="293"/>
      <c r="D349" s="95" t="s">
        <v>32</v>
      </c>
      <c r="E349" s="173">
        <f t="shared" si="1239"/>
        <v>85.8</v>
      </c>
      <c r="F349" s="85">
        <f t="shared" si="1240"/>
        <v>0</v>
      </c>
      <c r="G349" s="43">
        <f t="shared" si="1226"/>
        <v>0</v>
      </c>
      <c r="H349" s="233"/>
      <c r="I349" s="44"/>
      <c r="J349" s="45" t="e">
        <f t="shared" si="1227"/>
        <v>#DIV/0!</v>
      </c>
      <c r="K349" s="234"/>
      <c r="L349" s="85"/>
      <c r="M349" s="45" t="e">
        <f t="shared" si="1228"/>
        <v>#DIV/0!</v>
      </c>
      <c r="N349" s="234"/>
      <c r="O349" s="43"/>
      <c r="P349" s="45" t="e">
        <f t="shared" si="1229"/>
        <v>#DIV/0!</v>
      </c>
      <c r="Q349" s="234"/>
      <c r="R349" s="44"/>
      <c r="S349" s="45" t="e">
        <f t="shared" si="1230"/>
        <v>#DIV/0!</v>
      </c>
      <c r="T349" s="234"/>
      <c r="U349" s="44"/>
      <c r="V349" s="45" t="e">
        <f t="shared" si="1231"/>
        <v>#DIV/0!</v>
      </c>
      <c r="W349" s="234"/>
      <c r="X349" s="44"/>
      <c r="Y349" s="45" t="e">
        <f t="shared" si="1232"/>
        <v>#DIV/0!</v>
      </c>
      <c r="Z349" s="234"/>
      <c r="AA349" s="44"/>
      <c r="AB349" s="45" t="e">
        <f t="shared" si="1233"/>
        <v>#DIV/0!</v>
      </c>
      <c r="AC349" s="234"/>
      <c r="AD349" s="44"/>
      <c r="AE349" s="45" t="e">
        <f t="shared" si="1234"/>
        <v>#DIV/0!</v>
      </c>
      <c r="AF349" s="234"/>
      <c r="AG349" s="44"/>
      <c r="AH349" s="45" t="e">
        <f t="shared" si="1235"/>
        <v>#DIV/0!</v>
      </c>
      <c r="AI349" s="234"/>
      <c r="AJ349" s="44"/>
      <c r="AK349" s="45" t="e">
        <f t="shared" si="1236"/>
        <v>#DIV/0!</v>
      </c>
      <c r="AL349" s="234"/>
      <c r="AM349" s="44"/>
      <c r="AN349" s="45" t="e">
        <f t="shared" si="1237"/>
        <v>#DIV/0!</v>
      </c>
      <c r="AO349" s="234">
        <v>85.8</v>
      </c>
      <c r="AP349" s="44"/>
      <c r="AQ349" s="45">
        <f t="shared" si="1238"/>
        <v>0</v>
      </c>
      <c r="AR349" s="18"/>
      <c r="AS349" s="37"/>
      <c r="AT349" s="37"/>
    </row>
    <row r="350" spans="1:46" s="208" customFormat="1" ht="24.75" customHeight="1">
      <c r="A350" s="316" t="s">
        <v>344</v>
      </c>
      <c r="B350" s="315" t="s">
        <v>78</v>
      </c>
      <c r="C350" s="293" t="s">
        <v>111</v>
      </c>
      <c r="D350" s="209" t="s">
        <v>34</v>
      </c>
      <c r="E350" s="210">
        <f>SUM(E351:E356)</f>
        <v>66.5</v>
      </c>
      <c r="F350" s="206">
        <f>SUM(F351:F356)</f>
        <v>0</v>
      </c>
      <c r="G350" s="206">
        <f>(F350/E350)*100</f>
        <v>0</v>
      </c>
      <c r="H350" s="233">
        <f>SUM(H351:H356)</f>
        <v>0</v>
      </c>
      <c r="I350" s="205">
        <f>SUM(I351:I356)</f>
        <v>0</v>
      </c>
      <c r="J350" s="205" t="e">
        <f>(I350/H350)*100</f>
        <v>#DIV/0!</v>
      </c>
      <c r="K350" s="234">
        <f>SUM(K351:K356)</f>
        <v>0</v>
      </c>
      <c r="L350" s="206">
        <f>SUM(L351:L356)</f>
        <v>0</v>
      </c>
      <c r="M350" s="205" t="e">
        <f>(L350/K350)*100</f>
        <v>#DIV/0!</v>
      </c>
      <c r="N350" s="234">
        <f>SUM(N351:N356)</f>
        <v>0</v>
      </c>
      <c r="O350" s="206">
        <f>SUM(O351:O356)</f>
        <v>0</v>
      </c>
      <c r="P350" s="205" t="e">
        <f>(O350/N350)*100</f>
        <v>#DIV/0!</v>
      </c>
      <c r="Q350" s="234">
        <f>SUM(Q351:Q356)</f>
        <v>0</v>
      </c>
      <c r="R350" s="205">
        <f>SUM(R351:R356)</f>
        <v>0</v>
      </c>
      <c r="S350" s="205" t="e">
        <f>(R350/Q350)*100</f>
        <v>#DIV/0!</v>
      </c>
      <c r="T350" s="234">
        <f>SUM(T351:T356)</f>
        <v>0</v>
      </c>
      <c r="U350" s="205">
        <f>SUM(U351:U356)</f>
        <v>0</v>
      </c>
      <c r="V350" s="205" t="e">
        <f>(U350/T350)*100</f>
        <v>#DIV/0!</v>
      </c>
      <c r="W350" s="234">
        <f>SUM(W351:W356)</f>
        <v>0</v>
      </c>
      <c r="X350" s="205">
        <f>SUM(X351:X356)</f>
        <v>0</v>
      </c>
      <c r="Y350" s="205" t="e">
        <f>(X350/W350)*100</f>
        <v>#DIV/0!</v>
      </c>
      <c r="Z350" s="234">
        <f>SUM(Z351:Z356)</f>
        <v>0</v>
      </c>
      <c r="AA350" s="205">
        <f>SUM(AA351:AA356)</f>
        <v>0</v>
      </c>
      <c r="AB350" s="205" t="e">
        <f>(AA350/Z350)*100</f>
        <v>#DIV/0!</v>
      </c>
      <c r="AC350" s="234">
        <f>SUM(AC351:AC356)</f>
        <v>0</v>
      </c>
      <c r="AD350" s="205">
        <f>SUM(AD351:AD356)</f>
        <v>0</v>
      </c>
      <c r="AE350" s="205" t="e">
        <f>(AD350/AC350)*100</f>
        <v>#DIV/0!</v>
      </c>
      <c r="AF350" s="234">
        <f>SUM(AF351:AF356)</f>
        <v>66.5</v>
      </c>
      <c r="AG350" s="205">
        <f>SUM(AG351:AG356)</f>
        <v>0</v>
      </c>
      <c r="AH350" s="205">
        <f>(AG350/AF350)*100</f>
        <v>0</v>
      </c>
      <c r="AI350" s="234">
        <f>SUM(AI351:AI356)</f>
        <v>0</v>
      </c>
      <c r="AJ350" s="205">
        <f>SUM(AJ351:AJ356)</f>
        <v>0</v>
      </c>
      <c r="AK350" s="205" t="e">
        <f>(AJ350/AI350)*100</f>
        <v>#DIV/0!</v>
      </c>
      <c r="AL350" s="234">
        <f>SUM(AL351:AL356)</f>
        <v>0</v>
      </c>
      <c r="AM350" s="205">
        <f>SUM(AM351:AM356)</f>
        <v>0</v>
      </c>
      <c r="AN350" s="205" t="e">
        <f>(AM350/AL350)*100</f>
        <v>#DIV/0!</v>
      </c>
      <c r="AO350" s="234">
        <f>SUM(AO351:AO356)</f>
        <v>0</v>
      </c>
      <c r="AP350" s="205">
        <f>SUM(AP351:AP356)</f>
        <v>0</v>
      </c>
      <c r="AQ350" s="205" t="e">
        <f>(AP350/AO350)*100</f>
        <v>#DIV/0!</v>
      </c>
      <c r="AR350" s="207"/>
    </row>
    <row r="351" spans="1:46" customFormat="1" ht="30">
      <c r="A351" s="316"/>
      <c r="B351" s="315"/>
      <c r="C351" s="293"/>
      <c r="D351" s="104" t="s">
        <v>17</v>
      </c>
      <c r="E351" s="173">
        <f>H351+K351+N351+Q351+T351+W351+Z351+AC351+AF351+AI351+AL351+AO351</f>
        <v>0</v>
      </c>
      <c r="F351" s="85">
        <f>I351+L351+O351+R351+U351+X351+AA351+AD351+AG351+AJ351+AM351+AP351</f>
        <v>0</v>
      </c>
      <c r="G351" s="43" t="e">
        <f t="shared" ref="G351:G356" si="1241">(F351/E351)*100</f>
        <v>#DIV/0!</v>
      </c>
      <c r="H351" s="233"/>
      <c r="I351" s="44"/>
      <c r="J351" s="45" t="e">
        <f t="shared" ref="J351:J356" si="1242">(I351/H351)*100</f>
        <v>#DIV/0!</v>
      </c>
      <c r="K351" s="234"/>
      <c r="L351" s="85"/>
      <c r="M351" s="45" t="e">
        <f t="shared" ref="M351:M356" si="1243">(L351/K351)*100</f>
        <v>#DIV/0!</v>
      </c>
      <c r="N351" s="234"/>
      <c r="O351" s="43"/>
      <c r="P351" s="45" t="e">
        <f t="shared" ref="P351:P356" si="1244">(O351/N351)*100</f>
        <v>#DIV/0!</v>
      </c>
      <c r="Q351" s="234"/>
      <c r="R351" s="44"/>
      <c r="S351" s="45" t="e">
        <f t="shared" ref="S351:S356" si="1245">(R351/Q351)*100</f>
        <v>#DIV/0!</v>
      </c>
      <c r="T351" s="234"/>
      <c r="U351" s="44"/>
      <c r="V351" s="45" t="e">
        <f t="shared" ref="V351:V356" si="1246">(U351/T351)*100</f>
        <v>#DIV/0!</v>
      </c>
      <c r="W351" s="234"/>
      <c r="X351" s="44"/>
      <c r="Y351" s="45" t="e">
        <f t="shared" ref="Y351:Y356" si="1247">(X351/W351)*100</f>
        <v>#DIV/0!</v>
      </c>
      <c r="Z351" s="234"/>
      <c r="AA351" s="44"/>
      <c r="AB351" s="45" t="e">
        <f t="shared" ref="AB351:AB356" si="1248">(AA351/Z351)*100</f>
        <v>#DIV/0!</v>
      </c>
      <c r="AC351" s="234"/>
      <c r="AD351" s="44"/>
      <c r="AE351" s="45" t="e">
        <f t="shared" ref="AE351:AE356" si="1249">(AD351/AC351)*100</f>
        <v>#DIV/0!</v>
      </c>
      <c r="AF351" s="234"/>
      <c r="AG351" s="44"/>
      <c r="AH351" s="45" t="e">
        <f t="shared" ref="AH351:AH356" si="1250">(AG351/AF351)*100</f>
        <v>#DIV/0!</v>
      </c>
      <c r="AI351" s="234"/>
      <c r="AJ351" s="44"/>
      <c r="AK351" s="45" t="e">
        <f t="shared" ref="AK351:AK356" si="1251">(AJ351/AI351)*100</f>
        <v>#DIV/0!</v>
      </c>
      <c r="AL351" s="234"/>
      <c r="AM351" s="44"/>
      <c r="AN351" s="45" t="e">
        <f t="shared" ref="AN351:AN356" si="1252">(AM351/AL351)*100</f>
        <v>#DIV/0!</v>
      </c>
      <c r="AO351" s="234"/>
      <c r="AP351" s="44"/>
      <c r="AQ351" s="45" t="e">
        <f t="shared" ref="AQ351:AQ356" si="1253">(AP351/AO351)*100</f>
        <v>#DIV/0!</v>
      </c>
      <c r="AR351" s="18"/>
      <c r="AS351" s="37"/>
      <c r="AT351" s="37"/>
    </row>
    <row r="352" spans="1:46" customFormat="1" ht="45">
      <c r="A352" s="316"/>
      <c r="B352" s="315"/>
      <c r="C352" s="293"/>
      <c r="D352" s="104" t="s">
        <v>18</v>
      </c>
      <c r="E352" s="173">
        <f t="shared" ref="E352:E356" si="1254">H352+K352+N352+Q352+T352+W352+Z352+AC352+AF352+AI352+AL352+AO352</f>
        <v>0</v>
      </c>
      <c r="F352" s="85">
        <f t="shared" ref="F352:F356" si="1255">I352+L352+O352+R352+U352+X352+AA352+AD352+AG352+AJ352+AM352+AP352</f>
        <v>0</v>
      </c>
      <c r="G352" s="43" t="e">
        <f t="shared" si="1241"/>
        <v>#DIV/0!</v>
      </c>
      <c r="H352" s="233"/>
      <c r="I352" s="44"/>
      <c r="J352" s="45" t="e">
        <f t="shared" si="1242"/>
        <v>#DIV/0!</v>
      </c>
      <c r="K352" s="234"/>
      <c r="L352" s="85"/>
      <c r="M352" s="45" t="e">
        <f t="shared" si="1243"/>
        <v>#DIV/0!</v>
      </c>
      <c r="N352" s="234"/>
      <c r="O352" s="43"/>
      <c r="P352" s="45" t="e">
        <f t="shared" si="1244"/>
        <v>#DIV/0!</v>
      </c>
      <c r="Q352" s="234"/>
      <c r="R352" s="44"/>
      <c r="S352" s="45" t="e">
        <f t="shared" si="1245"/>
        <v>#DIV/0!</v>
      </c>
      <c r="T352" s="234"/>
      <c r="U352" s="44"/>
      <c r="V352" s="45" t="e">
        <f t="shared" si="1246"/>
        <v>#DIV/0!</v>
      </c>
      <c r="W352" s="234"/>
      <c r="X352" s="44"/>
      <c r="Y352" s="45" t="e">
        <f t="shared" si="1247"/>
        <v>#DIV/0!</v>
      </c>
      <c r="Z352" s="234"/>
      <c r="AA352" s="44"/>
      <c r="AB352" s="45" t="e">
        <f t="shared" si="1248"/>
        <v>#DIV/0!</v>
      </c>
      <c r="AC352" s="234"/>
      <c r="AD352" s="44"/>
      <c r="AE352" s="45" t="e">
        <f t="shared" si="1249"/>
        <v>#DIV/0!</v>
      </c>
      <c r="AF352" s="234"/>
      <c r="AG352" s="44"/>
      <c r="AH352" s="45" t="e">
        <f t="shared" si="1250"/>
        <v>#DIV/0!</v>
      </c>
      <c r="AI352" s="234"/>
      <c r="AJ352" s="44"/>
      <c r="AK352" s="45" t="e">
        <f t="shared" si="1251"/>
        <v>#DIV/0!</v>
      </c>
      <c r="AL352" s="234"/>
      <c r="AM352" s="44"/>
      <c r="AN352" s="45" t="e">
        <f t="shared" si="1252"/>
        <v>#DIV/0!</v>
      </c>
      <c r="AO352" s="234"/>
      <c r="AP352" s="44"/>
      <c r="AQ352" s="45" t="e">
        <f t="shared" si="1253"/>
        <v>#DIV/0!</v>
      </c>
      <c r="AR352" s="18"/>
      <c r="AS352" s="37"/>
      <c r="AT352" s="37"/>
    </row>
    <row r="353" spans="1:46" customFormat="1" ht="32.25" customHeight="1">
      <c r="A353" s="316"/>
      <c r="B353" s="315"/>
      <c r="C353" s="293"/>
      <c r="D353" s="104" t="s">
        <v>26</v>
      </c>
      <c r="E353" s="173">
        <f t="shared" si="1254"/>
        <v>66.5</v>
      </c>
      <c r="F353" s="43">
        <f t="shared" si="1255"/>
        <v>0</v>
      </c>
      <c r="G353" s="43">
        <f t="shared" si="1241"/>
        <v>0</v>
      </c>
      <c r="H353" s="233">
        <v>0</v>
      </c>
      <c r="I353" s="44"/>
      <c r="J353" s="45" t="e">
        <f t="shared" si="1242"/>
        <v>#DIV/0!</v>
      </c>
      <c r="K353" s="234">
        <v>0</v>
      </c>
      <c r="L353" s="85"/>
      <c r="M353" s="45" t="e">
        <f t="shared" si="1243"/>
        <v>#DIV/0!</v>
      </c>
      <c r="N353" s="234">
        <v>0</v>
      </c>
      <c r="O353" s="43"/>
      <c r="P353" s="45" t="e">
        <f t="shared" si="1244"/>
        <v>#DIV/0!</v>
      </c>
      <c r="Q353" s="234">
        <v>0</v>
      </c>
      <c r="R353" s="44"/>
      <c r="S353" s="45" t="e">
        <f t="shared" si="1245"/>
        <v>#DIV/0!</v>
      </c>
      <c r="T353" s="234">
        <v>0</v>
      </c>
      <c r="U353" s="45"/>
      <c r="V353" s="45" t="e">
        <f t="shared" si="1246"/>
        <v>#DIV/0!</v>
      </c>
      <c r="W353" s="234">
        <v>0</v>
      </c>
      <c r="X353" s="44"/>
      <c r="Y353" s="45" t="e">
        <f t="shared" si="1247"/>
        <v>#DIV/0!</v>
      </c>
      <c r="Z353" s="234">
        <v>0</v>
      </c>
      <c r="AA353" s="44"/>
      <c r="AB353" s="45" t="e">
        <f t="shared" si="1248"/>
        <v>#DIV/0!</v>
      </c>
      <c r="AC353" s="234">
        <v>0</v>
      </c>
      <c r="AD353" s="44"/>
      <c r="AE353" s="45" t="e">
        <f t="shared" si="1249"/>
        <v>#DIV/0!</v>
      </c>
      <c r="AF353" s="234">
        <v>66.5</v>
      </c>
      <c r="AG353" s="44"/>
      <c r="AH353" s="45">
        <f t="shared" si="1250"/>
        <v>0</v>
      </c>
      <c r="AI353" s="234">
        <v>0</v>
      </c>
      <c r="AJ353" s="44"/>
      <c r="AK353" s="45" t="e">
        <f t="shared" si="1251"/>
        <v>#DIV/0!</v>
      </c>
      <c r="AL353" s="234">
        <v>0</v>
      </c>
      <c r="AM353" s="44"/>
      <c r="AN353" s="45" t="e">
        <f t="shared" si="1252"/>
        <v>#DIV/0!</v>
      </c>
      <c r="AO353" s="234">
        <v>0</v>
      </c>
      <c r="AP353" s="44"/>
      <c r="AQ353" s="45" t="e">
        <f t="shared" si="1253"/>
        <v>#DIV/0!</v>
      </c>
      <c r="AR353" s="18"/>
      <c r="AS353" s="37"/>
      <c r="AT353" s="37"/>
    </row>
    <row r="354" spans="1:46" customFormat="1" ht="75">
      <c r="A354" s="316"/>
      <c r="B354" s="315"/>
      <c r="C354" s="293"/>
      <c r="D354" s="103" t="s">
        <v>154</v>
      </c>
      <c r="E354" s="173">
        <f t="shared" si="1254"/>
        <v>0</v>
      </c>
      <c r="F354" s="85">
        <f t="shared" si="1255"/>
        <v>0</v>
      </c>
      <c r="G354" s="43" t="e">
        <f t="shared" si="1241"/>
        <v>#DIV/0!</v>
      </c>
      <c r="H354" s="233"/>
      <c r="I354" s="44"/>
      <c r="J354" s="45" t="e">
        <f t="shared" si="1242"/>
        <v>#DIV/0!</v>
      </c>
      <c r="K354" s="234"/>
      <c r="L354" s="85"/>
      <c r="M354" s="45" t="e">
        <f t="shared" si="1243"/>
        <v>#DIV/0!</v>
      </c>
      <c r="N354" s="234"/>
      <c r="O354" s="43"/>
      <c r="P354" s="45" t="e">
        <f t="shared" si="1244"/>
        <v>#DIV/0!</v>
      </c>
      <c r="Q354" s="234"/>
      <c r="R354" s="44"/>
      <c r="S354" s="45" t="e">
        <f t="shared" si="1245"/>
        <v>#DIV/0!</v>
      </c>
      <c r="T354" s="234"/>
      <c r="U354" s="44"/>
      <c r="V354" s="45" t="e">
        <f t="shared" si="1246"/>
        <v>#DIV/0!</v>
      </c>
      <c r="W354" s="234"/>
      <c r="X354" s="44"/>
      <c r="Y354" s="45" t="e">
        <f t="shared" si="1247"/>
        <v>#DIV/0!</v>
      </c>
      <c r="Z354" s="234"/>
      <c r="AA354" s="44"/>
      <c r="AB354" s="45" t="e">
        <f t="shared" si="1248"/>
        <v>#DIV/0!</v>
      </c>
      <c r="AC354" s="234"/>
      <c r="AD354" s="44"/>
      <c r="AE354" s="45" t="e">
        <f t="shared" si="1249"/>
        <v>#DIV/0!</v>
      </c>
      <c r="AF354" s="234"/>
      <c r="AG354" s="44"/>
      <c r="AH354" s="45" t="e">
        <f t="shared" si="1250"/>
        <v>#DIV/0!</v>
      </c>
      <c r="AI354" s="234"/>
      <c r="AJ354" s="44"/>
      <c r="AK354" s="45" t="e">
        <f t="shared" si="1251"/>
        <v>#DIV/0!</v>
      </c>
      <c r="AL354" s="234"/>
      <c r="AM354" s="44"/>
      <c r="AN354" s="45" t="e">
        <f t="shared" si="1252"/>
        <v>#DIV/0!</v>
      </c>
      <c r="AO354" s="234"/>
      <c r="AP354" s="44"/>
      <c r="AQ354" s="45" t="e">
        <f t="shared" si="1253"/>
        <v>#DIV/0!</v>
      </c>
      <c r="AR354" s="18"/>
      <c r="AS354" s="37"/>
      <c r="AT354" s="37"/>
    </row>
    <row r="355" spans="1:46" customFormat="1" ht="39.75" customHeight="1">
      <c r="A355" s="316"/>
      <c r="B355" s="315"/>
      <c r="C355" s="293"/>
      <c r="D355" s="104" t="s">
        <v>37</v>
      </c>
      <c r="E355" s="173">
        <f t="shared" si="1254"/>
        <v>0</v>
      </c>
      <c r="F355" s="85">
        <f t="shared" si="1255"/>
        <v>0</v>
      </c>
      <c r="G355" s="43" t="e">
        <f t="shared" si="1241"/>
        <v>#DIV/0!</v>
      </c>
      <c r="H355" s="233"/>
      <c r="I355" s="44"/>
      <c r="J355" s="45" t="e">
        <f t="shared" si="1242"/>
        <v>#DIV/0!</v>
      </c>
      <c r="K355" s="234"/>
      <c r="L355" s="85"/>
      <c r="M355" s="45" t="e">
        <f t="shared" si="1243"/>
        <v>#DIV/0!</v>
      </c>
      <c r="N355" s="234"/>
      <c r="O355" s="43"/>
      <c r="P355" s="45" t="e">
        <f t="shared" si="1244"/>
        <v>#DIV/0!</v>
      </c>
      <c r="Q355" s="234"/>
      <c r="R355" s="44"/>
      <c r="S355" s="45" t="e">
        <f t="shared" si="1245"/>
        <v>#DIV/0!</v>
      </c>
      <c r="T355" s="234"/>
      <c r="U355" s="44"/>
      <c r="V355" s="45" t="e">
        <f t="shared" si="1246"/>
        <v>#DIV/0!</v>
      </c>
      <c r="W355" s="234"/>
      <c r="X355" s="44"/>
      <c r="Y355" s="45" t="e">
        <f t="shared" si="1247"/>
        <v>#DIV/0!</v>
      </c>
      <c r="Z355" s="234"/>
      <c r="AA355" s="44"/>
      <c r="AB355" s="45" t="e">
        <f t="shared" si="1248"/>
        <v>#DIV/0!</v>
      </c>
      <c r="AC355" s="234"/>
      <c r="AD355" s="44"/>
      <c r="AE355" s="45" t="e">
        <f t="shared" si="1249"/>
        <v>#DIV/0!</v>
      </c>
      <c r="AF355" s="234"/>
      <c r="AG355" s="44"/>
      <c r="AH355" s="45" t="e">
        <f t="shared" si="1250"/>
        <v>#DIV/0!</v>
      </c>
      <c r="AI355" s="234"/>
      <c r="AJ355" s="44"/>
      <c r="AK355" s="45" t="e">
        <f t="shared" si="1251"/>
        <v>#DIV/0!</v>
      </c>
      <c r="AL355" s="234"/>
      <c r="AM355" s="44"/>
      <c r="AN355" s="45" t="e">
        <f t="shared" si="1252"/>
        <v>#DIV/0!</v>
      </c>
      <c r="AO355" s="234"/>
      <c r="AP355" s="44"/>
      <c r="AQ355" s="45" t="e">
        <f t="shared" si="1253"/>
        <v>#DIV/0!</v>
      </c>
      <c r="AR355" s="18"/>
      <c r="AS355" s="37"/>
      <c r="AT355" s="37"/>
    </row>
    <row r="356" spans="1:46" customFormat="1" ht="45">
      <c r="A356" s="316"/>
      <c r="B356" s="315"/>
      <c r="C356" s="293"/>
      <c r="D356" s="104" t="s">
        <v>32</v>
      </c>
      <c r="E356" s="173">
        <f t="shared" si="1254"/>
        <v>0</v>
      </c>
      <c r="F356" s="85">
        <f t="shared" si="1255"/>
        <v>0</v>
      </c>
      <c r="G356" s="43" t="e">
        <f t="shared" si="1241"/>
        <v>#DIV/0!</v>
      </c>
      <c r="H356" s="233"/>
      <c r="I356" s="44"/>
      <c r="J356" s="45" t="e">
        <f t="shared" si="1242"/>
        <v>#DIV/0!</v>
      </c>
      <c r="K356" s="234"/>
      <c r="L356" s="85"/>
      <c r="M356" s="45" t="e">
        <f t="shared" si="1243"/>
        <v>#DIV/0!</v>
      </c>
      <c r="N356" s="234"/>
      <c r="O356" s="43"/>
      <c r="P356" s="45" t="e">
        <f t="shared" si="1244"/>
        <v>#DIV/0!</v>
      </c>
      <c r="Q356" s="234"/>
      <c r="R356" s="44"/>
      <c r="S356" s="45" t="e">
        <f t="shared" si="1245"/>
        <v>#DIV/0!</v>
      </c>
      <c r="T356" s="234"/>
      <c r="U356" s="44"/>
      <c r="V356" s="45" t="e">
        <f t="shared" si="1246"/>
        <v>#DIV/0!</v>
      </c>
      <c r="W356" s="234"/>
      <c r="X356" s="44"/>
      <c r="Y356" s="45" t="e">
        <f t="shared" si="1247"/>
        <v>#DIV/0!</v>
      </c>
      <c r="Z356" s="234"/>
      <c r="AA356" s="44"/>
      <c r="AB356" s="45" t="e">
        <f t="shared" si="1248"/>
        <v>#DIV/0!</v>
      </c>
      <c r="AC356" s="234"/>
      <c r="AD356" s="44"/>
      <c r="AE356" s="45" t="e">
        <f t="shared" si="1249"/>
        <v>#DIV/0!</v>
      </c>
      <c r="AF356" s="234"/>
      <c r="AG356" s="44"/>
      <c r="AH356" s="45" t="e">
        <f t="shared" si="1250"/>
        <v>#DIV/0!</v>
      </c>
      <c r="AI356" s="234"/>
      <c r="AJ356" s="44"/>
      <c r="AK356" s="45" t="e">
        <f t="shared" si="1251"/>
        <v>#DIV/0!</v>
      </c>
      <c r="AL356" s="234"/>
      <c r="AM356" s="44"/>
      <c r="AN356" s="45" t="e">
        <f t="shared" si="1252"/>
        <v>#DIV/0!</v>
      </c>
      <c r="AO356" s="234"/>
      <c r="AP356" s="44"/>
      <c r="AQ356" s="45" t="e">
        <f t="shared" si="1253"/>
        <v>#DIV/0!</v>
      </c>
      <c r="AR356" s="18"/>
      <c r="AS356" s="37"/>
      <c r="AT356" s="37"/>
    </row>
    <row r="357" spans="1:46" s="214" customFormat="1" ht="24.75" customHeight="1">
      <c r="A357" s="316" t="s">
        <v>241</v>
      </c>
      <c r="B357" s="315" t="s">
        <v>204</v>
      </c>
      <c r="C357" s="293" t="s">
        <v>165</v>
      </c>
      <c r="D357" s="209" t="s">
        <v>34</v>
      </c>
      <c r="E357" s="211">
        <f>SUM(E358:E363)</f>
        <v>105</v>
      </c>
      <c r="F357" s="212">
        <f>SUM(F358:F363)</f>
        <v>0</v>
      </c>
      <c r="G357" s="212">
        <f t="shared" ref="G357:G363" si="1256">(F357/E357)*100</f>
        <v>0</v>
      </c>
      <c r="H357" s="235">
        <f>SUM(H358:H363)</f>
        <v>0</v>
      </c>
      <c r="I357" s="212">
        <f>SUM(I358:I363)</f>
        <v>0</v>
      </c>
      <c r="J357" s="212" t="e">
        <f>(I357/H357)*100</f>
        <v>#DIV/0!</v>
      </c>
      <c r="K357" s="235">
        <f>SUM(K358:K363)</f>
        <v>0</v>
      </c>
      <c r="L357" s="212">
        <f>SUM(L358:L363)</f>
        <v>0</v>
      </c>
      <c r="M357" s="212" t="e">
        <f>(L357/K357)*100</f>
        <v>#DIV/0!</v>
      </c>
      <c r="N357" s="235">
        <f>SUM(N358:N363)</f>
        <v>0</v>
      </c>
      <c r="O357" s="212">
        <f>SUM(O358:O363)</f>
        <v>0</v>
      </c>
      <c r="P357" s="212" t="e">
        <f>(O357/N357)*100</f>
        <v>#DIV/0!</v>
      </c>
      <c r="Q357" s="235">
        <f>SUM(Q358:Q363)</f>
        <v>0</v>
      </c>
      <c r="R357" s="212">
        <f>SUM(R358:R363)</f>
        <v>0</v>
      </c>
      <c r="S357" s="212" t="e">
        <f>(R357/Q357)*100</f>
        <v>#DIV/0!</v>
      </c>
      <c r="T357" s="235">
        <f>SUM(T358:T363)</f>
        <v>0</v>
      </c>
      <c r="U357" s="212">
        <f>SUM(U358:U363)</f>
        <v>0</v>
      </c>
      <c r="V357" s="212" t="e">
        <f>(U357/T357)*100</f>
        <v>#DIV/0!</v>
      </c>
      <c r="W357" s="235">
        <f>SUM(W358:W363)</f>
        <v>0</v>
      </c>
      <c r="X357" s="212">
        <f>SUM(X358:X363)</f>
        <v>0</v>
      </c>
      <c r="Y357" s="212" t="e">
        <f>(X357/W357)*100</f>
        <v>#DIV/0!</v>
      </c>
      <c r="Z357" s="235">
        <f>SUM(Z358:Z363)</f>
        <v>0</v>
      </c>
      <c r="AA357" s="212">
        <f>SUM(AA358:AA363)</f>
        <v>0</v>
      </c>
      <c r="AB357" s="212" t="e">
        <f>(AA357/Z357)*100</f>
        <v>#DIV/0!</v>
      </c>
      <c r="AC357" s="235">
        <f>SUM(AC358:AC363)</f>
        <v>0</v>
      </c>
      <c r="AD357" s="212">
        <f>SUM(AD358:AD363)</f>
        <v>0</v>
      </c>
      <c r="AE357" s="212" t="e">
        <f>(AD357/AC357)*100</f>
        <v>#DIV/0!</v>
      </c>
      <c r="AF357" s="235">
        <f>SUM(AF358:AF363)</f>
        <v>105</v>
      </c>
      <c r="AG357" s="212">
        <f>SUM(AG358:AG363)</f>
        <v>0</v>
      </c>
      <c r="AH357" s="212">
        <f>(AG357/AF357)*100</f>
        <v>0</v>
      </c>
      <c r="AI357" s="235">
        <f>SUM(AI358:AI363)</f>
        <v>0</v>
      </c>
      <c r="AJ357" s="212">
        <f>SUM(AJ358:AJ363)</f>
        <v>0</v>
      </c>
      <c r="AK357" s="212" t="e">
        <f>(AJ357/AI357)*100</f>
        <v>#DIV/0!</v>
      </c>
      <c r="AL357" s="235">
        <f>SUM(AL358:AL363)</f>
        <v>0</v>
      </c>
      <c r="AM357" s="212">
        <f>SUM(AM358:AM363)</f>
        <v>0</v>
      </c>
      <c r="AN357" s="212" t="e">
        <f>(AM357/AL357)*100</f>
        <v>#DIV/0!</v>
      </c>
      <c r="AO357" s="235">
        <f>SUM(AO358:AO363)</f>
        <v>0</v>
      </c>
      <c r="AP357" s="212">
        <f>SUM(AP358:AP363)</f>
        <v>0</v>
      </c>
      <c r="AQ357" s="212" t="e">
        <f>(AP357/AO357)*100</f>
        <v>#DIV/0!</v>
      </c>
      <c r="AR357" s="213"/>
    </row>
    <row r="358" spans="1:46" s="91" customFormat="1" ht="30">
      <c r="A358" s="316"/>
      <c r="B358" s="315"/>
      <c r="C358" s="293"/>
      <c r="D358" s="107" t="s">
        <v>17</v>
      </c>
      <c r="E358" s="176">
        <f>H358+K358+N358+Q358+T358+W358+Z358+AC358+AF358+AI358+AL358+AO358</f>
        <v>0</v>
      </c>
      <c r="F358" s="47">
        <f>I358+L358+O358+R358+U358+X358+AA358+AD358+AG358+AJ358+AM358+AP358</f>
        <v>0</v>
      </c>
      <c r="G358" s="48" t="e">
        <f t="shared" si="1256"/>
        <v>#DIV/0!</v>
      </c>
      <c r="H358" s="235"/>
      <c r="I358" s="47"/>
      <c r="J358" s="48" t="e">
        <f t="shared" ref="J358:J363" si="1257">(I358/H358)*100</f>
        <v>#DIV/0!</v>
      </c>
      <c r="K358" s="235"/>
      <c r="L358" s="47"/>
      <c r="M358" s="48" t="e">
        <f t="shared" ref="M358:M363" si="1258">(L358/K358)*100</f>
        <v>#DIV/0!</v>
      </c>
      <c r="N358" s="235"/>
      <c r="O358" s="48"/>
      <c r="P358" s="48" t="e">
        <f t="shared" ref="P358:P363" si="1259">(O358/N358)*100</f>
        <v>#DIV/0!</v>
      </c>
      <c r="Q358" s="235"/>
      <c r="R358" s="47"/>
      <c r="S358" s="48" t="e">
        <f t="shared" ref="S358:S363" si="1260">(R358/Q358)*100</f>
        <v>#DIV/0!</v>
      </c>
      <c r="T358" s="235"/>
      <c r="U358" s="47"/>
      <c r="V358" s="48" t="e">
        <f t="shared" ref="V358:V363" si="1261">(U358/T358)*100</f>
        <v>#DIV/0!</v>
      </c>
      <c r="W358" s="235"/>
      <c r="X358" s="47"/>
      <c r="Y358" s="48" t="e">
        <f t="shared" ref="Y358:Y363" si="1262">(X358/W358)*100</f>
        <v>#DIV/0!</v>
      </c>
      <c r="Z358" s="235"/>
      <c r="AA358" s="47"/>
      <c r="AB358" s="48" t="e">
        <f t="shared" ref="AB358:AB363" si="1263">(AA358/Z358)*100</f>
        <v>#DIV/0!</v>
      </c>
      <c r="AC358" s="235"/>
      <c r="AD358" s="47"/>
      <c r="AE358" s="48" t="e">
        <f t="shared" ref="AE358:AE363" si="1264">(AD358/AC358)*100</f>
        <v>#DIV/0!</v>
      </c>
      <c r="AF358" s="235"/>
      <c r="AG358" s="47"/>
      <c r="AH358" s="48" t="e">
        <f t="shared" ref="AH358:AH363" si="1265">(AG358/AF358)*100</f>
        <v>#DIV/0!</v>
      </c>
      <c r="AI358" s="235"/>
      <c r="AJ358" s="47"/>
      <c r="AK358" s="48" t="e">
        <f t="shared" ref="AK358:AK363" si="1266">(AJ358/AI358)*100</f>
        <v>#DIV/0!</v>
      </c>
      <c r="AL358" s="235"/>
      <c r="AM358" s="47"/>
      <c r="AN358" s="48" t="e">
        <f t="shared" ref="AN358:AN363" si="1267">(AM358/AL358)*100</f>
        <v>#DIV/0!</v>
      </c>
      <c r="AO358" s="235"/>
      <c r="AP358" s="47"/>
      <c r="AQ358" s="48" t="e">
        <f t="shared" ref="AQ358:AQ363" si="1268">(AP358/AO358)*100</f>
        <v>#DIV/0!</v>
      </c>
      <c r="AR358" s="99"/>
      <c r="AS358" s="90"/>
      <c r="AT358" s="90"/>
    </row>
    <row r="359" spans="1:46" s="91" customFormat="1" ht="45">
      <c r="A359" s="316"/>
      <c r="B359" s="315"/>
      <c r="C359" s="293"/>
      <c r="D359" s="107" t="s">
        <v>18</v>
      </c>
      <c r="E359" s="176">
        <f t="shared" ref="E359:E363" si="1269">H359+K359+N359+Q359+T359+W359+Z359+AC359+AF359+AI359+AL359+AO359</f>
        <v>0</v>
      </c>
      <c r="F359" s="47">
        <f t="shared" ref="F359:F363" si="1270">I359+L359+O359+R359+U359+X359+AA359+AD359+AG359+AJ359+AM359+AP359</f>
        <v>0</v>
      </c>
      <c r="G359" s="48" t="e">
        <f t="shared" si="1256"/>
        <v>#DIV/0!</v>
      </c>
      <c r="H359" s="235"/>
      <c r="I359" s="47"/>
      <c r="J359" s="48" t="e">
        <f t="shared" si="1257"/>
        <v>#DIV/0!</v>
      </c>
      <c r="K359" s="235"/>
      <c r="L359" s="47"/>
      <c r="M359" s="48" t="e">
        <f t="shared" si="1258"/>
        <v>#DIV/0!</v>
      </c>
      <c r="N359" s="235"/>
      <c r="O359" s="48"/>
      <c r="P359" s="48" t="e">
        <f t="shared" si="1259"/>
        <v>#DIV/0!</v>
      </c>
      <c r="Q359" s="235"/>
      <c r="R359" s="47"/>
      <c r="S359" s="48" t="e">
        <f t="shared" si="1260"/>
        <v>#DIV/0!</v>
      </c>
      <c r="T359" s="235"/>
      <c r="U359" s="47"/>
      <c r="V359" s="48" t="e">
        <f t="shared" si="1261"/>
        <v>#DIV/0!</v>
      </c>
      <c r="W359" s="235"/>
      <c r="X359" s="47"/>
      <c r="Y359" s="48" t="e">
        <f t="shared" si="1262"/>
        <v>#DIV/0!</v>
      </c>
      <c r="Z359" s="235"/>
      <c r="AA359" s="47"/>
      <c r="AB359" s="48" t="e">
        <f t="shared" si="1263"/>
        <v>#DIV/0!</v>
      </c>
      <c r="AC359" s="235"/>
      <c r="AD359" s="47"/>
      <c r="AE359" s="48" t="e">
        <f t="shared" si="1264"/>
        <v>#DIV/0!</v>
      </c>
      <c r="AF359" s="235"/>
      <c r="AG359" s="47"/>
      <c r="AH359" s="48" t="e">
        <f t="shared" si="1265"/>
        <v>#DIV/0!</v>
      </c>
      <c r="AI359" s="235"/>
      <c r="AJ359" s="47"/>
      <c r="AK359" s="48" t="e">
        <f t="shared" si="1266"/>
        <v>#DIV/0!</v>
      </c>
      <c r="AL359" s="235"/>
      <c r="AM359" s="47"/>
      <c r="AN359" s="48" t="e">
        <f t="shared" si="1267"/>
        <v>#DIV/0!</v>
      </c>
      <c r="AO359" s="235"/>
      <c r="AP359" s="47"/>
      <c r="AQ359" s="48" t="e">
        <f t="shared" si="1268"/>
        <v>#DIV/0!</v>
      </c>
      <c r="AR359" s="99"/>
      <c r="AS359" s="90"/>
      <c r="AT359" s="90"/>
    </row>
    <row r="360" spans="1:46" s="91" customFormat="1" ht="30" customHeight="1">
      <c r="A360" s="316"/>
      <c r="B360" s="315"/>
      <c r="C360" s="293"/>
      <c r="D360" s="107" t="s">
        <v>26</v>
      </c>
      <c r="E360" s="176">
        <f t="shared" si="1269"/>
        <v>105</v>
      </c>
      <c r="F360" s="47">
        <f t="shared" si="1270"/>
        <v>0</v>
      </c>
      <c r="G360" s="48">
        <f t="shared" si="1256"/>
        <v>0</v>
      </c>
      <c r="H360" s="235">
        <v>0</v>
      </c>
      <c r="I360" s="47"/>
      <c r="J360" s="48" t="e">
        <f t="shared" si="1257"/>
        <v>#DIV/0!</v>
      </c>
      <c r="K360" s="235">
        <v>0</v>
      </c>
      <c r="L360" s="47"/>
      <c r="M360" s="48" t="e">
        <f t="shared" si="1258"/>
        <v>#DIV/0!</v>
      </c>
      <c r="N360" s="235">
        <v>0</v>
      </c>
      <c r="O360" s="48"/>
      <c r="P360" s="48" t="e">
        <f t="shared" si="1259"/>
        <v>#DIV/0!</v>
      </c>
      <c r="Q360" s="235">
        <v>0</v>
      </c>
      <c r="R360" s="47"/>
      <c r="S360" s="48" t="e">
        <f t="shared" si="1260"/>
        <v>#DIV/0!</v>
      </c>
      <c r="T360" s="235">
        <v>0</v>
      </c>
      <c r="U360" s="47"/>
      <c r="V360" s="48" t="e">
        <f t="shared" si="1261"/>
        <v>#DIV/0!</v>
      </c>
      <c r="W360" s="235">
        <v>0</v>
      </c>
      <c r="X360" s="47"/>
      <c r="Y360" s="48" t="e">
        <f t="shared" si="1262"/>
        <v>#DIV/0!</v>
      </c>
      <c r="Z360" s="235">
        <v>0</v>
      </c>
      <c r="AA360" s="47"/>
      <c r="AB360" s="48" t="e">
        <f t="shared" si="1263"/>
        <v>#DIV/0!</v>
      </c>
      <c r="AC360" s="235">
        <v>0</v>
      </c>
      <c r="AD360" s="47"/>
      <c r="AE360" s="48" t="e">
        <f t="shared" si="1264"/>
        <v>#DIV/0!</v>
      </c>
      <c r="AF360" s="235">
        <f>20.3+68.4+16.3</f>
        <v>105</v>
      </c>
      <c r="AG360" s="47"/>
      <c r="AH360" s="48">
        <f t="shared" si="1265"/>
        <v>0</v>
      </c>
      <c r="AI360" s="235">
        <v>0</v>
      </c>
      <c r="AJ360" s="47"/>
      <c r="AK360" s="48" t="e">
        <f t="shared" si="1266"/>
        <v>#DIV/0!</v>
      </c>
      <c r="AL360" s="235">
        <v>0</v>
      </c>
      <c r="AM360" s="47"/>
      <c r="AN360" s="48" t="e">
        <f t="shared" si="1267"/>
        <v>#DIV/0!</v>
      </c>
      <c r="AO360" s="235">
        <v>0</v>
      </c>
      <c r="AP360" s="47"/>
      <c r="AQ360" s="48" t="e">
        <f t="shared" si="1268"/>
        <v>#DIV/0!</v>
      </c>
      <c r="AR360" s="99"/>
      <c r="AS360" s="90"/>
      <c r="AT360" s="90"/>
    </row>
    <row r="361" spans="1:46" s="91" customFormat="1" ht="80.25" customHeight="1">
      <c r="A361" s="316"/>
      <c r="B361" s="315"/>
      <c r="C361" s="293"/>
      <c r="D361" s="108" t="s">
        <v>154</v>
      </c>
      <c r="E361" s="176">
        <f t="shared" si="1269"/>
        <v>0</v>
      </c>
      <c r="F361" s="47">
        <f t="shared" si="1270"/>
        <v>0</v>
      </c>
      <c r="G361" s="48" t="e">
        <f t="shared" si="1256"/>
        <v>#DIV/0!</v>
      </c>
      <c r="H361" s="235"/>
      <c r="I361" s="47"/>
      <c r="J361" s="48" t="e">
        <f t="shared" si="1257"/>
        <v>#DIV/0!</v>
      </c>
      <c r="K361" s="235"/>
      <c r="L361" s="47"/>
      <c r="M361" s="48" t="e">
        <f t="shared" si="1258"/>
        <v>#DIV/0!</v>
      </c>
      <c r="N361" s="235"/>
      <c r="O361" s="48"/>
      <c r="P361" s="48" t="e">
        <f t="shared" si="1259"/>
        <v>#DIV/0!</v>
      </c>
      <c r="Q361" s="235"/>
      <c r="R361" s="47"/>
      <c r="S361" s="48" t="e">
        <f t="shared" si="1260"/>
        <v>#DIV/0!</v>
      </c>
      <c r="T361" s="235"/>
      <c r="U361" s="47"/>
      <c r="V361" s="48" t="e">
        <f t="shared" si="1261"/>
        <v>#DIV/0!</v>
      </c>
      <c r="W361" s="235"/>
      <c r="X361" s="47"/>
      <c r="Y361" s="48" t="e">
        <f t="shared" si="1262"/>
        <v>#DIV/0!</v>
      </c>
      <c r="Z361" s="235"/>
      <c r="AA361" s="47"/>
      <c r="AB361" s="48" t="e">
        <f t="shared" si="1263"/>
        <v>#DIV/0!</v>
      </c>
      <c r="AC361" s="235"/>
      <c r="AD361" s="47"/>
      <c r="AE361" s="48" t="e">
        <f t="shared" si="1264"/>
        <v>#DIV/0!</v>
      </c>
      <c r="AF361" s="235"/>
      <c r="AG361" s="47"/>
      <c r="AH361" s="48" t="e">
        <f t="shared" si="1265"/>
        <v>#DIV/0!</v>
      </c>
      <c r="AI361" s="235"/>
      <c r="AJ361" s="47"/>
      <c r="AK361" s="48" t="e">
        <f t="shared" si="1266"/>
        <v>#DIV/0!</v>
      </c>
      <c r="AL361" s="235"/>
      <c r="AM361" s="47"/>
      <c r="AN361" s="48" t="e">
        <f t="shared" si="1267"/>
        <v>#DIV/0!</v>
      </c>
      <c r="AO361" s="235"/>
      <c r="AP361" s="47"/>
      <c r="AQ361" s="48" t="e">
        <f t="shared" si="1268"/>
        <v>#DIV/0!</v>
      </c>
      <c r="AR361" s="99"/>
      <c r="AS361" s="90"/>
      <c r="AT361" s="90"/>
    </row>
    <row r="362" spans="1:46" s="91" customFormat="1" ht="34.5" customHeight="1">
      <c r="A362" s="316"/>
      <c r="B362" s="315"/>
      <c r="C362" s="293"/>
      <c r="D362" s="107" t="s">
        <v>37</v>
      </c>
      <c r="E362" s="176">
        <f t="shared" si="1269"/>
        <v>0</v>
      </c>
      <c r="F362" s="47">
        <f t="shared" si="1270"/>
        <v>0</v>
      </c>
      <c r="G362" s="48" t="e">
        <f t="shared" si="1256"/>
        <v>#DIV/0!</v>
      </c>
      <c r="H362" s="235"/>
      <c r="I362" s="47"/>
      <c r="J362" s="48" t="e">
        <f t="shared" si="1257"/>
        <v>#DIV/0!</v>
      </c>
      <c r="K362" s="235"/>
      <c r="L362" s="47"/>
      <c r="M362" s="48" t="e">
        <f t="shared" si="1258"/>
        <v>#DIV/0!</v>
      </c>
      <c r="N362" s="235"/>
      <c r="O362" s="48"/>
      <c r="P362" s="48" t="e">
        <f t="shared" si="1259"/>
        <v>#DIV/0!</v>
      </c>
      <c r="Q362" s="235"/>
      <c r="R362" s="47"/>
      <c r="S362" s="48" t="e">
        <f t="shared" si="1260"/>
        <v>#DIV/0!</v>
      </c>
      <c r="T362" s="235"/>
      <c r="U362" s="47"/>
      <c r="V362" s="48" t="e">
        <f t="shared" si="1261"/>
        <v>#DIV/0!</v>
      </c>
      <c r="W362" s="235"/>
      <c r="X362" s="47"/>
      <c r="Y362" s="48" t="e">
        <f t="shared" si="1262"/>
        <v>#DIV/0!</v>
      </c>
      <c r="Z362" s="235"/>
      <c r="AA362" s="47"/>
      <c r="AB362" s="48" t="e">
        <f t="shared" si="1263"/>
        <v>#DIV/0!</v>
      </c>
      <c r="AC362" s="235"/>
      <c r="AD362" s="47"/>
      <c r="AE362" s="48" t="e">
        <f t="shared" si="1264"/>
        <v>#DIV/0!</v>
      </c>
      <c r="AF362" s="235"/>
      <c r="AG362" s="47"/>
      <c r="AH362" s="48" t="e">
        <f t="shared" si="1265"/>
        <v>#DIV/0!</v>
      </c>
      <c r="AI362" s="235"/>
      <c r="AJ362" s="47"/>
      <c r="AK362" s="48" t="e">
        <f t="shared" si="1266"/>
        <v>#DIV/0!</v>
      </c>
      <c r="AL362" s="235"/>
      <c r="AM362" s="47"/>
      <c r="AN362" s="48" t="e">
        <f t="shared" si="1267"/>
        <v>#DIV/0!</v>
      </c>
      <c r="AO362" s="235"/>
      <c r="AP362" s="47"/>
      <c r="AQ362" s="48" t="e">
        <f t="shared" si="1268"/>
        <v>#DIV/0!</v>
      </c>
      <c r="AR362" s="99"/>
      <c r="AS362" s="90"/>
      <c r="AT362" s="90"/>
    </row>
    <row r="363" spans="1:46" s="91" customFormat="1" ht="45">
      <c r="A363" s="316"/>
      <c r="B363" s="315"/>
      <c r="C363" s="293"/>
      <c r="D363" s="107" t="s">
        <v>32</v>
      </c>
      <c r="E363" s="176">
        <f t="shared" si="1269"/>
        <v>0</v>
      </c>
      <c r="F363" s="47">
        <f t="shared" si="1270"/>
        <v>0</v>
      </c>
      <c r="G363" s="48" t="e">
        <f t="shared" si="1256"/>
        <v>#DIV/0!</v>
      </c>
      <c r="H363" s="235"/>
      <c r="I363" s="47"/>
      <c r="J363" s="48" t="e">
        <f t="shared" si="1257"/>
        <v>#DIV/0!</v>
      </c>
      <c r="K363" s="235"/>
      <c r="L363" s="47"/>
      <c r="M363" s="48" t="e">
        <f t="shared" si="1258"/>
        <v>#DIV/0!</v>
      </c>
      <c r="N363" s="235"/>
      <c r="O363" s="48"/>
      <c r="P363" s="48" t="e">
        <f t="shared" si="1259"/>
        <v>#DIV/0!</v>
      </c>
      <c r="Q363" s="235"/>
      <c r="R363" s="47"/>
      <c r="S363" s="48" t="e">
        <f t="shared" si="1260"/>
        <v>#DIV/0!</v>
      </c>
      <c r="T363" s="235"/>
      <c r="U363" s="47"/>
      <c r="V363" s="48" t="e">
        <f t="shared" si="1261"/>
        <v>#DIV/0!</v>
      </c>
      <c r="W363" s="235"/>
      <c r="X363" s="47"/>
      <c r="Y363" s="48" t="e">
        <f t="shared" si="1262"/>
        <v>#DIV/0!</v>
      </c>
      <c r="Z363" s="235"/>
      <c r="AA363" s="47"/>
      <c r="AB363" s="48" t="e">
        <f t="shared" si="1263"/>
        <v>#DIV/0!</v>
      </c>
      <c r="AC363" s="235"/>
      <c r="AD363" s="47"/>
      <c r="AE363" s="48" t="e">
        <f t="shared" si="1264"/>
        <v>#DIV/0!</v>
      </c>
      <c r="AF363" s="235"/>
      <c r="AG363" s="47"/>
      <c r="AH363" s="48" t="e">
        <f t="shared" si="1265"/>
        <v>#DIV/0!</v>
      </c>
      <c r="AI363" s="235"/>
      <c r="AJ363" s="47"/>
      <c r="AK363" s="48" t="e">
        <f t="shared" si="1266"/>
        <v>#DIV/0!</v>
      </c>
      <c r="AL363" s="235"/>
      <c r="AM363" s="47"/>
      <c r="AN363" s="48" t="e">
        <f t="shared" si="1267"/>
        <v>#DIV/0!</v>
      </c>
      <c r="AO363" s="235"/>
      <c r="AP363" s="47"/>
      <c r="AQ363" s="48" t="e">
        <f t="shared" si="1268"/>
        <v>#DIV/0!</v>
      </c>
      <c r="AR363" s="99"/>
      <c r="AS363" s="90"/>
      <c r="AT363" s="90"/>
    </row>
    <row r="364" spans="1:46" s="214" customFormat="1" ht="24.75" customHeight="1">
      <c r="A364" s="317" t="s">
        <v>242</v>
      </c>
      <c r="B364" s="315" t="s">
        <v>345</v>
      </c>
      <c r="C364" s="293" t="s">
        <v>105</v>
      </c>
      <c r="D364" s="209" t="s">
        <v>34</v>
      </c>
      <c r="E364" s="211">
        <f>E365+E366+E367+E369+E370</f>
        <v>26106</v>
      </c>
      <c r="F364" s="212">
        <f>F365+F366+F367+F369+F370</f>
        <v>0</v>
      </c>
      <c r="G364" s="212">
        <f t="shared" ref="G364:G370" si="1271">(F364/E364)*100</f>
        <v>0</v>
      </c>
      <c r="H364" s="235">
        <f>H365+H366+H367+H369+H370</f>
        <v>0</v>
      </c>
      <c r="I364" s="212">
        <f>I365+I366+I367+I369+I370</f>
        <v>0</v>
      </c>
      <c r="J364" s="212" t="e">
        <f>(I364/H364)*100</f>
        <v>#DIV/0!</v>
      </c>
      <c r="K364" s="235">
        <f>K365+K366+K367+K369+K370</f>
        <v>0</v>
      </c>
      <c r="L364" s="212">
        <f>L365+L366+L367+L369+L370</f>
        <v>0</v>
      </c>
      <c r="M364" s="212" t="e">
        <f>(L364/K364)*100</f>
        <v>#DIV/0!</v>
      </c>
      <c r="N364" s="235">
        <f>N365+N366+N367+N369+N370</f>
        <v>0</v>
      </c>
      <c r="O364" s="212">
        <f>O365+O366+O367+O369+O370</f>
        <v>0</v>
      </c>
      <c r="P364" s="212" t="e">
        <f>(O364/N364)*100</f>
        <v>#DIV/0!</v>
      </c>
      <c r="Q364" s="235">
        <f>Q365+Q366+Q367+Q369+Q370</f>
        <v>0</v>
      </c>
      <c r="R364" s="212">
        <f>R365+R366+R367+R369+R370</f>
        <v>0</v>
      </c>
      <c r="S364" s="212" t="e">
        <f>(R364/Q364)*100</f>
        <v>#DIV/0!</v>
      </c>
      <c r="T364" s="235">
        <f>T365+T366+T367+T369+T370</f>
        <v>0</v>
      </c>
      <c r="U364" s="212">
        <f>U365+U366+U367+U369+U370</f>
        <v>0</v>
      </c>
      <c r="V364" s="212" t="e">
        <f>(U364/T364)*100</f>
        <v>#DIV/0!</v>
      </c>
      <c r="W364" s="235">
        <f>W365+W366+W367+W369+W370</f>
        <v>0</v>
      </c>
      <c r="X364" s="212">
        <f>X365+X366+X367+X369+X370</f>
        <v>0</v>
      </c>
      <c r="Y364" s="212" t="e">
        <f>(X364/W364)*100</f>
        <v>#DIV/0!</v>
      </c>
      <c r="Z364" s="235">
        <f>Z365+Z366+Z367+Z369+Z370</f>
        <v>3729</v>
      </c>
      <c r="AA364" s="212">
        <f>AA365+AA366+AA367+AA369+AA370</f>
        <v>0</v>
      </c>
      <c r="AB364" s="212">
        <f>(AA364/Z364)*100</f>
        <v>0</v>
      </c>
      <c r="AC364" s="235">
        <f>AC365+AC366+AC367+AC369+AC370</f>
        <v>3729</v>
      </c>
      <c r="AD364" s="212">
        <f>AD365+AD366+AD367+AD369+AD370</f>
        <v>0</v>
      </c>
      <c r="AE364" s="212">
        <f>(AD364/AC364)*100</f>
        <v>0</v>
      </c>
      <c r="AF364" s="235">
        <f>AF365+AF366+AF367+AF369+AF370</f>
        <v>3729</v>
      </c>
      <c r="AG364" s="212">
        <f>AG365+AG366+AG367+AG369+AG370</f>
        <v>0</v>
      </c>
      <c r="AH364" s="212">
        <f>(AG364/AF364)*100</f>
        <v>0</v>
      </c>
      <c r="AI364" s="235">
        <f>AI365+AI366+AI367+AI369+AI370</f>
        <v>3729</v>
      </c>
      <c r="AJ364" s="212">
        <f>AJ365+AJ366+AJ367+AJ369+AJ370</f>
        <v>0</v>
      </c>
      <c r="AK364" s="212">
        <f>(AJ364/AI364)*100</f>
        <v>0</v>
      </c>
      <c r="AL364" s="235">
        <f>AL365+AL366+AL367+AL369+AL370</f>
        <v>3729</v>
      </c>
      <c r="AM364" s="212">
        <f>AM365+AM366+AM367+AM369+AM370</f>
        <v>0</v>
      </c>
      <c r="AN364" s="212">
        <f>(AM364/AL364)*100</f>
        <v>0</v>
      </c>
      <c r="AO364" s="235">
        <f>AO365+AO366+AO367+AO369+AO370</f>
        <v>7461</v>
      </c>
      <c r="AP364" s="212">
        <f>AP365+AP366+AP367+AP369+AP370</f>
        <v>0</v>
      </c>
      <c r="AQ364" s="212">
        <f>(AP364/AO364)*100</f>
        <v>0</v>
      </c>
      <c r="AR364" s="213"/>
    </row>
    <row r="365" spans="1:46" s="91" customFormat="1" ht="30">
      <c r="A365" s="317"/>
      <c r="B365" s="315"/>
      <c r="C365" s="293"/>
      <c r="D365" s="107" t="s">
        <v>17</v>
      </c>
      <c r="E365" s="176">
        <f>H365+K365+N365+Q365+T365+W365+Z365+AC365+AF365+AI365+AL365+AO365</f>
        <v>0</v>
      </c>
      <c r="F365" s="47">
        <f>I365+L365+O365+R365+U365+X365+AA365+AD365+AG365+AJ365+AM365+AP365</f>
        <v>0</v>
      </c>
      <c r="G365" s="48" t="e">
        <f t="shared" si="1271"/>
        <v>#DIV/0!</v>
      </c>
      <c r="H365" s="235"/>
      <c r="I365" s="47"/>
      <c r="J365" s="48" t="e">
        <f t="shared" ref="J365:J370" si="1272">(I365/H365)*100</f>
        <v>#DIV/0!</v>
      </c>
      <c r="K365" s="235"/>
      <c r="L365" s="47"/>
      <c r="M365" s="48" t="e">
        <f t="shared" ref="M365:M370" si="1273">(L365/K365)*100</f>
        <v>#DIV/0!</v>
      </c>
      <c r="N365" s="235"/>
      <c r="O365" s="48"/>
      <c r="P365" s="48" t="e">
        <f t="shared" ref="P365:P370" si="1274">(O365/N365)*100</f>
        <v>#DIV/0!</v>
      </c>
      <c r="Q365" s="235"/>
      <c r="R365" s="47"/>
      <c r="S365" s="48" t="e">
        <f t="shared" ref="S365:S370" si="1275">(R365/Q365)*100</f>
        <v>#DIV/0!</v>
      </c>
      <c r="T365" s="235"/>
      <c r="U365" s="47"/>
      <c r="V365" s="48" t="e">
        <f t="shared" ref="V365:V370" si="1276">(U365/T365)*100</f>
        <v>#DIV/0!</v>
      </c>
      <c r="W365" s="235"/>
      <c r="X365" s="47"/>
      <c r="Y365" s="48" t="e">
        <f t="shared" ref="Y365:Y370" si="1277">(X365/W365)*100</f>
        <v>#DIV/0!</v>
      </c>
      <c r="Z365" s="235"/>
      <c r="AA365" s="47"/>
      <c r="AB365" s="48" t="e">
        <f t="shared" ref="AB365:AB370" si="1278">(AA365/Z365)*100</f>
        <v>#DIV/0!</v>
      </c>
      <c r="AC365" s="235"/>
      <c r="AD365" s="47"/>
      <c r="AE365" s="48" t="e">
        <f t="shared" ref="AE365:AE370" si="1279">(AD365/AC365)*100</f>
        <v>#DIV/0!</v>
      </c>
      <c r="AF365" s="235"/>
      <c r="AG365" s="47"/>
      <c r="AH365" s="48" t="e">
        <f t="shared" ref="AH365:AH370" si="1280">(AG365/AF365)*100</f>
        <v>#DIV/0!</v>
      </c>
      <c r="AI365" s="235"/>
      <c r="AJ365" s="47"/>
      <c r="AK365" s="48" t="e">
        <f t="shared" ref="AK365:AK370" si="1281">(AJ365/AI365)*100</f>
        <v>#DIV/0!</v>
      </c>
      <c r="AL365" s="235"/>
      <c r="AM365" s="47"/>
      <c r="AN365" s="48" t="e">
        <f t="shared" ref="AN365:AN370" si="1282">(AM365/AL365)*100</f>
        <v>#DIV/0!</v>
      </c>
      <c r="AO365" s="235"/>
      <c r="AP365" s="47"/>
      <c r="AQ365" s="48" t="e">
        <f t="shared" ref="AQ365:AQ370" si="1283">(AP365/AO365)*100</f>
        <v>#DIV/0!</v>
      </c>
      <c r="AR365" s="99"/>
      <c r="AS365" s="90"/>
      <c r="AT365" s="90"/>
    </row>
    <row r="366" spans="1:46" s="91" customFormat="1" ht="45">
      <c r="A366" s="317"/>
      <c r="B366" s="315"/>
      <c r="C366" s="293"/>
      <c r="D366" s="107" t="s">
        <v>18</v>
      </c>
      <c r="E366" s="176">
        <f t="shared" ref="E366:E370" si="1284">H366+K366+N366+Q366+T366+W366+Z366+AC366+AF366+AI366+AL366+AO366</f>
        <v>0</v>
      </c>
      <c r="F366" s="47">
        <f t="shared" ref="F366:F370" si="1285">I366+L366+O366+R366+U366+X366+AA366+AD366+AG366+AJ366+AM366+AP366</f>
        <v>0</v>
      </c>
      <c r="G366" s="48" t="e">
        <f t="shared" si="1271"/>
        <v>#DIV/0!</v>
      </c>
      <c r="H366" s="235"/>
      <c r="I366" s="47"/>
      <c r="J366" s="48" t="e">
        <f t="shared" si="1272"/>
        <v>#DIV/0!</v>
      </c>
      <c r="K366" s="235"/>
      <c r="L366" s="47"/>
      <c r="M366" s="48" t="e">
        <f t="shared" si="1273"/>
        <v>#DIV/0!</v>
      </c>
      <c r="N366" s="235"/>
      <c r="O366" s="48"/>
      <c r="P366" s="48" t="e">
        <f t="shared" si="1274"/>
        <v>#DIV/0!</v>
      </c>
      <c r="Q366" s="235"/>
      <c r="R366" s="47"/>
      <c r="S366" s="48" t="e">
        <f t="shared" si="1275"/>
        <v>#DIV/0!</v>
      </c>
      <c r="T366" s="235"/>
      <c r="U366" s="47"/>
      <c r="V366" s="48" t="e">
        <f t="shared" si="1276"/>
        <v>#DIV/0!</v>
      </c>
      <c r="W366" s="235"/>
      <c r="X366" s="47"/>
      <c r="Y366" s="48" t="e">
        <f t="shared" si="1277"/>
        <v>#DIV/0!</v>
      </c>
      <c r="Z366" s="235"/>
      <c r="AA366" s="47"/>
      <c r="AB366" s="48" t="e">
        <f t="shared" si="1278"/>
        <v>#DIV/0!</v>
      </c>
      <c r="AC366" s="235"/>
      <c r="AD366" s="47"/>
      <c r="AE366" s="48" t="e">
        <f t="shared" si="1279"/>
        <v>#DIV/0!</v>
      </c>
      <c r="AF366" s="235"/>
      <c r="AG366" s="47"/>
      <c r="AH366" s="48" t="e">
        <f t="shared" si="1280"/>
        <v>#DIV/0!</v>
      </c>
      <c r="AI366" s="235"/>
      <c r="AJ366" s="47"/>
      <c r="AK366" s="48" t="e">
        <f t="shared" si="1281"/>
        <v>#DIV/0!</v>
      </c>
      <c r="AL366" s="235"/>
      <c r="AM366" s="47"/>
      <c r="AN366" s="48" t="e">
        <f t="shared" si="1282"/>
        <v>#DIV/0!</v>
      </c>
      <c r="AO366" s="235"/>
      <c r="AP366" s="47"/>
      <c r="AQ366" s="48" t="e">
        <f t="shared" si="1283"/>
        <v>#DIV/0!</v>
      </c>
      <c r="AR366" s="99"/>
      <c r="AS366" s="90"/>
      <c r="AT366" s="90"/>
    </row>
    <row r="367" spans="1:46" s="91" customFormat="1" ht="30" customHeight="1">
      <c r="A367" s="317"/>
      <c r="B367" s="315"/>
      <c r="C367" s="293"/>
      <c r="D367" s="107" t="s">
        <v>26</v>
      </c>
      <c r="E367" s="176">
        <f t="shared" si="1284"/>
        <v>26106</v>
      </c>
      <c r="F367" s="47">
        <f t="shared" si="1285"/>
        <v>0</v>
      </c>
      <c r="G367" s="48">
        <f t="shared" si="1271"/>
        <v>0</v>
      </c>
      <c r="H367" s="235"/>
      <c r="I367" s="47"/>
      <c r="J367" s="48" t="e">
        <f t="shared" si="1272"/>
        <v>#DIV/0!</v>
      </c>
      <c r="K367" s="235"/>
      <c r="L367" s="47"/>
      <c r="M367" s="48" t="e">
        <f t="shared" si="1273"/>
        <v>#DIV/0!</v>
      </c>
      <c r="N367" s="235"/>
      <c r="O367" s="48"/>
      <c r="P367" s="48" t="e">
        <f t="shared" si="1274"/>
        <v>#DIV/0!</v>
      </c>
      <c r="Q367" s="235"/>
      <c r="R367" s="47"/>
      <c r="S367" s="48" t="e">
        <f t="shared" si="1275"/>
        <v>#DIV/0!</v>
      </c>
      <c r="T367" s="235"/>
      <c r="U367" s="47"/>
      <c r="V367" s="48" t="e">
        <f t="shared" si="1276"/>
        <v>#DIV/0!</v>
      </c>
      <c r="W367" s="235">
        <v>0</v>
      </c>
      <c r="X367" s="47"/>
      <c r="Y367" s="48" t="e">
        <f t="shared" si="1277"/>
        <v>#DIV/0!</v>
      </c>
      <c r="Z367" s="235">
        <v>3729</v>
      </c>
      <c r="AA367" s="47"/>
      <c r="AB367" s="48">
        <f t="shared" si="1278"/>
        <v>0</v>
      </c>
      <c r="AC367" s="235">
        <v>3729</v>
      </c>
      <c r="AD367" s="47"/>
      <c r="AE367" s="48">
        <f t="shared" si="1279"/>
        <v>0</v>
      </c>
      <c r="AF367" s="235">
        <v>3729</v>
      </c>
      <c r="AG367" s="47"/>
      <c r="AH367" s="48">
        <f t="shared" si="1280"/>
        <v>0</v>
      </c>
      <c r="AI367" s="235">
        <v>3729</v>
      </c>
      <c r="AJ367" s="47"/>
      <c r="AK367" s="48">
        <f t="shared" si="1281"/>
        <v>0</v>
      </c>
      <c r="AL367" s="235">
        <v>3729</v>
      </c>
      <c r="AM367" s="47"/>
      <c r="AN367" s="48">
        <f t="shared" si="1282"/>
        <v>0</v>
      </c>
      <c r="AO367" s="235">
        <f>3732+3729</f>
        <v>7461</v>
      </c>
      <c r="AP367" s="47"/>
      <c r="AQ367" s="48">
        <f t="shared" si="1283"/>
        <v>0</v>
      </c>
      <c r="AR367" s="99"/>
      <c r="AS367" s="90"/>
      <c r="AT367" s="90"/>
    </row>
    <row r="368" spans="1:46" s="91" customFormat="1" ht="80.25" customHeight="1">
      <c r="A368" s="317"/>
      <c r="B368" s="315"/>
      <c r="C368" s="293"/>
      <c r="D368" s="108" t="s">
        <v>154</v>
      </c>
      <c r="E368" s="176">
        <f t="shared" si="1284"/>
        <v>0</v>
      </c>
      <c r="F368" s="47">
        <f t="shared" si="1285"/>
        <v>0</v>
      </c>
      <c r="G368" s="48" t="e">
        <f t="shared" si="1271"/>
        <v>#DIV/0!</v>
      </c>
      <c r="H368" s="235"/>
      <c r="I368" s="47"/>
      <c r="J368" s="48" t="e">
        <f t="shared" si="1272"/>
        <v>#DIV/0!</v>
      </c>
      <c r="K368" s="235"/>
      <c r="L368" s="47"/>
      <c r="M368" s="48" t="e">
        <f t="shared" si="1273"/>
        <v>#DIV/0!</v>
      </c>
      <c r="N368" s="235"/>
      <c r="O368" s="48"/>
      <c r="P368" s="48" t="e">
        <f t="shared" si="1274"/>
        <v>#DIV/0!</v>
      </c>
      <c r="Q368" s="235"/>
      <c r="R368" s="47"/>
      <c r="S368" s="48" t="e">
        <f t="shared" si="1275"/>
        <v>#DIV/0!</v>
      </c>
      <c r="T368" s="235"/>
      <c r="U368" s="47"/>
      <c r="V368" s="48" t="e">
        <f t="shared" si="1276"/>
        <v>#DIV/0!</v>
      </c>
      <c r="W368" s="235"/>
      <c r="X368" s="47"/>
      <c r="Y368" s="48" t="e">
        <f t="shared" si="1277"/>
        <v>#DIV/0!</v>
      </c>
      <c r="Z368" s="235"/>
      <c r="AA368" s="47"/>
      <c r="AB368" s="48" t="e">
        <f t="shared" si="1278"/>
        <v>#DIV/0!</v>
      </c>
      <c r="AC368" s="235"/>
      <c r="AD368" s="47"/>
      <c r="AE368" s="48" t="e">
        <f t="shared" si="1279"/>
        <v>#DIV/0!</v>
      </c>
      <c r="AF368" s="235"/>
      <c r="AG368" s="47"/>
      <c r="AH368" s="48" t="e">
        <f t="shared" si="1280"/>
        <v>#DIV/0!</v>
      </c>
      <c r="AI368" s="235"/>
      <c r="AJ368" s="47"/>
      <c r="AK368" s="48" t="e">
        <f t="shared" si="1281"/>
        <v>#DIV/0!</v>
      </c>
      <c r="AL368" s="235"/>
      <c r="AM368" s="47"/>
      <c r="AN368" s="48" t="e">
        <f t="shared" si="1282"/>
        <v>#DIV/0!</v>
      </c>
      <c r="AO368" s="235"/>
      <c r="AP368" s="47"/>
      <c r="AQ368" s="48" t="e">
        <f t="shared" si="1283"/>
        <v>#DIV/0!</v>
      </c>
      <c r="AR368" s="99"/>
      <c r="AS368" s="90"/>
      <c r="AT368" s="90"/>
    </row>
    <row r="369" spans="1:46" s="91" customFormat="1" ht="34.5" customHeight="1">
      <c r="A369" s="317"/>
      <c r="B369" s="315"/>
      <c r="C369" s="293"/>
      <c r="D369" s="107" t="s">
        <v>37</v>
      </c>
      <c r="E369" s="176">
        <f t="shared" si="1284"/>
        <v>0</v>
      </c>
      <c r="F369" s="47">
        <f t="shared" si="1285"/>
        <v>0</v>
      </c>
      <c r="G369" s="48" t="e">
        <f t="shared" si="1271"/>
        <v>#DIV/0!</v>
      </c>
      <c r="H369" s="235"/>
      <c r="I369" s="47"/>
      <c r="J369" s="48" t="e">
        <f t="shared" si="1272"/>
        <v>#DIV/0!</v>
      </c>
      <c r="K369" s="235"/>
      <c r="L369" s="47"/>
      <c r="M369" s="48" t="e">
        <f t="shared" si="1273"/>
        <v>#DIV/0!</v>
      </c>
      <c r="N369" s="235"/>
      <c r="O369" s="48"/>
      <c r="P369" s="48" t="e">
        <f t="shared" si="1274"/>
        <v>#DIV/0!</v>
      </c>
      <c r="Q369" s="235"/>
      <c r="R369" s="47"/>
      <c r="S369" s="48" t="e">
        <f t="shared" si="1275"/>
        <v>#DIV/0!</v>
      </c>
      <c r="T369" s="235"/>
      <c r="U369" s="47"/>
      <c r="V369" s="48" t="e">
        <f t="shared" si="1276"/>
        <v>#DIV/0!</v>
      </c>
      <c r="W369" s="235"/>
      <c r="X369" s="47"/>
      <c r="Y369" s="48" t="e">
        <f t="shared" si="1277"/>
        <v>#DIV/0!</v>
      </c>
      <c r="Z369" s="235"/>
      <c r="AA369" s="47"/>
      <c r="AB369" s="48" t="e">
        <f t="shared" si="1278"/>
        <v>#DIV/0!</v>
      </c>
      <c r="AC369" s="235"/>
      <c r="AD369" s="47"/>
      <c r="AE369" s="48" t="e">
        <f t="shared" si="1279"/>
        <v>#DIV/0!</v>
      </c>
      <c r="AF369" s="235"/>
      <c r="AG369" s="47"/>
      <c r="AH369" s="48" t="e">
        <f t="shared" si="1280"/>
        <v>#DIV/0!</v>
      </c>
      <c r="AI369" s="235"/>
      <c r="AJ369" s="47"/>
      <c r="AK369" s="48" t="e">
        <f t="shared" si="1281"/>
        <v>#DIV/0!</v>
      </c>
      <c r="AL369" s="235"/>
      <c r="AM369" s="47"/>
      <c r="AN369" s="48" t="e">
        <f t="shared" si="1282"/>
        <v>#DIV/0!</v>
      </c>
      <c r="AO369" s="235"/>
      <c r="AP369" s="47"/>
      <c r="AQ369" s="48" t="e">
        <f t="shared" si="1283"/>
        <v>#DIV/0!</v>
      </c>
      <c r="AR369" s="99"/>
      <c r="AS369" s="90"/>
      <c r="AT369" s="90"/>
    </row>
    <row r="370" spans="1:46" s="91" customFormat="1" ht="45">
      <c r="A370" s="317"/>
      <c r="B370" s="315"/>
      <c r="C370" s="293"/>
      <c r="D370" s="107" t="s">
        <v>32</v>
      </c>
      <c r="E370" s="176">
        <f t="shared" si="1284"/>
        <v>0</v>
      </c>
      <c r="F370" s="47">
        <f t="shared" si="1285"/>
        <v>0</v>
      </c>
      <c r="G370" s="48" t="e">
        <f t="shared" si="1271"/>
        <v>#DIV/0!</v>
      </c>
      <c r="H370" s="235"/>
      <c r="I370" s="47"/>
      <c r="J370" s="48" t="e">
        <f t="shared" si="1272"/>
        <v>#DIV/0!</v>
      </c>
      <c r="K370" s="235"/>
      <c r="L370" s="47"/>
      <c r="M370" s="48" t="e">
        <f t="shared" si="1273"/>
        <v>#DIV/0!</v>
      </c>
      <c r="N370" s="235"/>
      <c r="O370" s="48"/>
      <c r="P370" s="48" t="e">
        <f t="shared" si="1274"/>
        <v>#DIV/0!</v>
      </c>
      <c r="Q370" s="235"/>
      <c r="R370" s="47"/>
      <c r="S370" s="48" t="e">
        <f t="shared" si="1275"/>
        <v>#DIV/0!</v>
      </c>
      <c r="T370" s="235"/>
      <c r="U370" s="47"/>
      <c r="V370" s="48" t="e">
        <f t="shared" si="1276"/>
        <v>#DIV/0!</v>
      </c>
      <c r="W370" s="235"/>
      <c r="X370" s="47"/>
      <c r="Y370" s="48" t="e">
        <f t="shared" si="1277"/>
        <v>#DIV/0!</v>
      </c>
      <c r="Z370" s="235"/>
      <c r="AA370" s="47"/>
      <c r="AB370" s="48" t="e">
        <f t="shared" si="1278"/>
        <v>#DIV/0!</v>
      </c>
      <c r="AC370" s="235"/>
      <c r="AD370" s="47"/>
      <c r="AE370" s="48" t="e">
        <f t="shared" si="1279"/>
        <v>#DIV/0!</v>
      </c>
      <c r="AF370" s="235"/>
      <c r="AG370" s="47"/>
      <c r="AH370" s="48" t="e">
        <f t="shared" si="1280"/>
        <v>#DIV/0!</v>
      </c>
      <c r="AI370" s="235"/>
      <c r="AJ370" s="47"/>
      <c r="AK370" s="48" t="e">
        <f t="shared" si="1281"/>
        <v>#DIV/0!</v>
      </c>
      <c r="AL370" s="235"/>
      <c r="AM370" s="47"/>
      <c r="AN370" s="48" t="e">
        <f t="shared" si="1282"/>
        <v>#DIV/0!</v>
      </c>
      <c r="AO370" s="235"/>
      <c r="AP370" s="47"/>
      <c r="AQ370" s="48" t="e">
        <f t="shared" si="1283"/>
        <v>#DIV/0!</v>
      </c>
      <c r="AR370" s="99"/>
      <c r="AS370" s="90"/>
      <c r="AT370" s="90"/>
    </row>
    <row r="371" spans="1:46" s="214" customFormat="1" ht="24.75" customHeight="1">
      <c r="A371" s="317" t="s">
        <v>324</v>
      </c>
      <c r="B371" s="315" t="s">
        <v>346</v>
      </c>
      <c r="C371" s="293" t="s">
        <v>347</v>
      </c>
      <c r="D371" s="209" t="s">
        <v>34</v>
      </c>
      <c r="E371" s="211">
        <f>E372+E373+E374+E376+E377</f>
        <v>784.95</v>
      </c>
      <c r="F371" s="212">
        <f>F372+F373+F374+F376+F377</f>
        <v>105.94999999999999</v>
      </c>
      <c r="G371" s="212">
        <f t="shared" ref="G371:G377" si="1286">(F371/E371)*100</f>
        <v>13.497675011147203</v>
      </c>
      <c r="H371" s="235">
        <f>H372+H373+H374+H376+H377</f>
        <v>0</v>
      </c>
      <c r="I371" s="212">
        <f>I372+I373+I374+I376+I377</f>
        <v>0</v>
      </c>
      <c r="J371" s="212" t="e">
        <f>(I371/H371)*100</f>
        <v>#DIV/0!</v>
      </c>
      <c r="K371" s="235">
        <f>K372+K373+K374+K376+K377</f>
        <v>0</v>
      </c>
      <c r="L371" s="212">
        <f>L372+L373+L374+L376+L377</f>
        <v>0</v>
      </c>
      <c r="M371" s="212" t="e">
        <f>(L371/K371)*100</f>
        <v>#DIV/0!</v>
      </c>
      <c r="N371" s="235">
        <f>N372+N373+N374+N376+N377</f>
        <v>0</v>
      </c>
      <c r="O371" s="212">
        <f>O372+O373+O374+O376+O377</f>
        <v>0</v>
      </c>
      <c r="P371" s="212" t="e">
        <f>(O371/N371)*100</f>
        <v>#DIV/0!</v>
      </c>
      <c r="Q371" s="235">
        <f>Q372+Q373+Q374+Q376+Q377</f>
        <v>0</v>
      </c>
      <c r="R371" s="212">
        <f>R372+R373+R374+R376+R377</f>
        <v>0</v>
      </c>
      <c r="S371" s="212" t="e">
        <f>(R371/Q371)*100</f>
        <v>#DIV/0!</v>
      </c>
      <c r="T371" s="235">
        <f>T372+T373+T374+T376+T377</f>
        <v>38.65</v>
      </c>
      <c r="U371" s="212">
        <f>U372+U373+U374+U376+U377</f>
        <v>38.65</v>
      </c>
      <c r="V371" s="212">
        <f>(U371/T371)*100</f>
        <v>100</v>
      </c>
      <c r="W371" s="235">
        <f>W372+W373+W374+W376+W377</f>
        <v>67.3</v>
      </c>
      <c r="X371" s="212">
        <f>X372+X373+X374+X376+X377</f>
        <v>67.3</v>
      </c>
      <c r="Y371" s="212">
        <f>(X371/W371)*100</f>
        <v>100</v>
      </c>
      <c r="Z371" s="235">
        <f>Z372+Z373+Z374+Z376+Z377</f>
        <v>0</v>
      </c>
      <c r="AA371" s="212">
        <f>AA372+AA373+AA374+AA376+AA377</f>
        <v>0</v>
      </c>
      <c r="AB371" s="212" t="e">
        <f>(AA371/Z371)*100</f>
        <v>#DIV/0!</v>
      </c>
      <c r="AC371" s="235">
        <f>AC372+AC373+AC374+AC376+AC377</f>
        <v>0</v>
      </c>
      <c r="AD371" s="212">
        <f>AD372+AD373+AD374+AD376+AD377</f>
        <v>0</v>
      </c>
      <c r="AE371" s="212" t="e">
        <f>(AD371/AC371)*100</f>
        <v>#DIV/0!</v>
      </c>
      <c r="AF371" s="235">
        <f>AF372+AF373+AF374+AF376+AF377</f>
        <v>0</v>
      </c>
      <c r="AG371" s="212">
        <f>AG372+AG373+AG374+AG376+AG377</f>
        <v>0</v>
      </c>
      <c r="AH371" s="212" t="e">
        <f>(AG371/AF371)*100</f>
        <v>#DIV/0!</v>
      </c>
      <c r="AI371" s="235">
        <f>AI372+AI373+AI374+AI376+AI377</f>
        <v>0</v>
      </c>
      <c r="AJ371" s="212">
        <f>AJ372+AJ373+AJ374+AJ376+AJ377</f>
        <v>0</v>
      </c>
      <c r="AK371" s="212" t="e">
        <f>(AJ371/AI371)*100</f>
        <v>#DIV/0!</v>
      </c>
      <c r="AL371" s="235">
        <f>AL372+AL373+AL374+AL376+AL377</f>
        <v>0</v>
      </c>
      <c r="AM371" s="212">
        <f>AM372+AM373+AM374+AM376+AM377</f>
        <v>0</v>
      </c>
      <c r="AN371" s="212" t="e">
        <f>(AM371/AL371)*100</f>
        <v>#DIV/0!</v>
      </c>
      <c r="AO371" s="235">
        <f>AO372+AO373+AO374+AO376+AO377</f>
        <v>679</v>
      </c>
      <c r="AP371" s="212">
        <f>AP372+AP373+AP374+AP376+AP377</f>
        <v>0</v>
      </c>
      <c r="AQ371" s="212">
        <f>(AP371/AO371)*100</f>
        <v>0</v>
      </c>
      <c r="AR371" s="213"/>
    </row>
    <row r="372" spans="1:46" s="91" customFormat="1" ht="30">
      <c r="A372" s="317"/>
      <c r="B372" s="315"/>
      <c r="C372" s="293"/>
      <c r="D372" s="112" t="s">
        <v>17</v>
      </c>
      <c r="E372" s="176">
        <f>H372+K372+N372+Q372+T372+W372+Z372+AC372+AF372+AI372+AL372+AO372</f>
        <v>0</v>
      </c>
      <c r="F372" s="47">
        <f>I372+L372+O372+R372+U372+X372+AA372+AD372+AG372+AJ372+AM372+AP372</f>
        <v>0</v>
      </c>
      <c r="G372" s="48" t="e">
        <f t="shared" si="1286"/>
        <v>#DIV/0!</v>
      </c>
      <c r="H372" s="235"/>
      <c r="I372" s="47"/>
      <c r="J372" s="48" t="e">
        <f t="shared" ref="J372:J377" si="1287">(I372/H372)*100</f>
        <v>#DIV/0!</v>
      </c>
      <c r="K372" s="235"/>
      <c r="L372" s="47"/>
      <c r="M372" s="48" t="e">
        <f t="shared" ref="M372:M377" si="1288">(L372/K372)*100</f>
        <v>#DIV/0!</v>
      </c>
      <c r="N372" s="235"/>
      <c r="O372" s="48"/>
      <c r="P372" s="48" t="e">
        <f t="shared" ref="P372:P377" si="1289">(O372/N372)*100</f>
        <v>#DIV/0!</v>
      </c>
      <c r="Q372" s="235"/>
      <c r="R372" s="47"/>
      <c r="S372" s="48" t="e">
        <f t="shared" ref="S372:S377" si="1290">(R372/Q372)*100</f>
        <v>#DIV/0!</v>
      </c>
      <c r="T372" s="235"/>
      <c r="U372" s="47"/>
      <c r="V372" s="48" t="e">
        <f t="shared" ref="V372:V377" si="1291">(U372/T372)*100</f>
        <v>#DIV/0!</v>
      </c>
      <c r="W372" s="235"/>
      <c r="X372" s="47"/>
      <c r="Y372" s="48" t="e">
        <f t="shared" ref="Y372:Y377" si="1292">(X372/W372)*100</f>
        <v>#DIV/0!</v>
      </c>
      <c r="Z372" s="235"/>
      <c r="AA372" s="47"/>
      <c r="AB372" s="48" t="e">
        <f t="shared" ref="AB372:AB377" si="1293">(AA372/Z372)*100</f>
        <v>#DIV/0!</v>
      </c>
      <c r="AC372" s="235"/>
      <c r="AD372" s="47"/>
      <c r="AE372" s="48" t="e">
        <f t="shared" ref="AE372:AE377" si="1294">(AD372/AC372)*100</f>
        <v>#DIV/0!</v>
      </c>
      <c r="AF372" s="235"/>
      <c r="AG372" s="47"/>
      <c r="AH372" s="48" t="e">
        <f t="shared" ref="AH372:AH377" si="1295">(AG372/AF372)*100</f>
        <v>#DIV/0!</v>
      </c>
      <c r="AI372" s="235"/>
      <c r="AJ372" s="47"/>
      <c r="AK372" s="48" t="e">
        <f t="shared" ref="AK372:AK377" si="1296">(AJ372/AI372)*100</f>
        <v>#DIV/0!</v>
      </c>
      <c r="AL372" s="235"/>
      <c r="AM372" s="47"/>
      <c r="AN372" s="48" t="e">
        <f t="shared" ref="AN372:AN377" si="1297">(AM372/AL372)*100</f>
        <v>#DIV/0!</v>
      </c>
      <c r="AO372" s="235"/>
      <c r="AP372" s="47"/>
      <c r="AQ372" s="48" t="e">
        <f t="shared" ref="AQ372:AQ377" si="1298">(AP372/AO372)*100</f>
        <v>#DIV/0!</v>
      </c>
      <c r="AR372" s="99"/>
      <c r="AS372" s="90"/>
      <c r="AT372" s="90"/>
    </row>
    <row r="373" spans="1:46" s="91" customFormat="1" ht="45">
      <c r="A373" s="317"/>
      <c r="B373" s="315"/>
      <c r="C373" s="293"/>
      <c r="D373" s="112" t="s">
        <v>18</v>
      </c>
      <c r="E373" s="176">
        <f t="shared" ref="E373:E377" si="1299">H373+K373+N373+Q373+T373+W373+Z373+AC373+AF373+AI373+AL373+AO373</f>
        <v>0</v>
      </c>
      <c r="F373" s="47">
        <f t="shared" ref="F373:F377" si="1300">I373+L373+O373+R373+U373+X373+AA373+AD373+AG373+AJ373+AM373+AP373</f>
        <v>0</v>
      </c>
      <c r="G373" s="48" t="e">
        <f t="shared" si="1286"/>
        <v>#DIV/0!</v>
      </c>
      <c r="H373" s="235"/>
      <c r="I373" s="47"/>
      <c r="J373" s="48" t="e">
        <f t="shared" si="1287"/>
        <v>#DIV/0!</v>
      </c>
      <c r="K373" s="235"/>
      <c r="L373" s="47"/>
      <c r="M373" s="48" t="e">
        <f t="shared" si="1288"/>
        <v>#DIV/0!</v>
      </c>
      <c r="N373" s="235"/>
      <c r="O373" s="48"/>
      <c r="P373" s="48" t="e">
        <f t="shared" si="1289"/>
        <v>#DIV/0!</v>
      </c>
      <c r="Q373" s="235"/>
      <c r="R373" s="47"/>
      <c r="S373" s="48" t="e">
        <f t="shared" si="1290"/>
        <v>#DIV/0!</v>
      </c>
      <c r="T373" s="235"/>
      <c r="U373" s="47"/>
      <c r="V373" s="48" t="e">
        <f t="shared" si="1291"/>
        <v>#DIV/0!</v>
      </c>
      <c r="W373" s="235"/>
      <c r="X373" s="47"/>
      <c r="Y373" s="48" t="e">
        <f t="shared" si="1292"/>
        <v>#DIV/0!</v>
      </c>
      <c r="Z373" s="235"/>
      <c r="AA373" s="47"/>
      <c r="AB373" s="48" t="e">
        <f t="shared" si="1293"/>
        <v>#DIV/0!</v>
      </c>
      <c r="AC373" s="235"/>
      <c r="AD373" s="47"/>
      <c r="AE373" s="48" t="e">
        <f t="shared" si="1294"/>
        <v>#DIV/0!</v>
      </c>
      <c r="AF373" s="235"/>
      <c r="AG373" s="47"/>
      <c r="AH373" s="48" t="e">
        <f t="shared" si="1295"/>
        <v>#DIV/0!</v>
      </c>
      <c r="AI373" s="235"/>
      <c r="AJ373" s="47"/>
      <c r="AK373" s="48" t="e">
        <f t="shared" si="1296"/>
        <v>#DIV/0!</v>
      </c>
      <c r="AL373" s="235"/>
      <c r="AM373" s="47"/>
      <c r="AN373" s="48" t="e">
        <f t="shared" si="1297"/>
        <v>#DIV/0!</v>
      </c>
      <c r="AO373" s="235"/>
      <c r="AP373" s="47"/>
      <c r="AQ373" s="48" t="e">
        <f t="shared" si="1298"/>
        <v>#DIV/0!</v>
      </c>
      <c r="AR373" s="99"/>
      <c r="AS373" s="90"/>
      <c r="AT373" s="90"/>
    </row>
    <row r="374" spans="1:46" s="91" customFormat="1" ht="30" customHeight="1">
      <c r="A374" s="317"/>
      <c r="B374" s="315"/>
      <c r="C374" s="293"/>
      <c r="D374" s="112" t="s">
        <v>26</v>
      </c>
      <c r="E374" s="176">
        <f t="shared" si="1299"/>
        <v>784.95</v>
      </c>
      <c r="F374" s="47">
        <f t="shared" si="1300"/>
        <v>105.94999999999999</v>
      </c>
      <c r="G374" s="48">
        <f t="shared" si="1286"/>
        <v>13.497675011147203</v>
      </c>
      <c r="H374" s="235"/>
      <c r="I374" s="47"/>
      <c r="J374" s="48" t="e">
        <f t="shared" si="1287"/>
        <v>#DIV/0!</v>
      </c>
      <c r="K374" s="235"/>
      <c r="L374" s="47"/>
      <c r="M374" s="48" t="e">
        <f t="shared" si="1288"/>
        <v>#DIV/0!</v>
      </c>
      <c r="N374" s="235"/>
      <c r="O374" s="48"/>
      <c r="P374" s="48" t="e">
        <f t="shared" si="1289"/>
        <v>#DIV/0!</v>
      </c>
      <c r="Q374" s="235"/>
      <c r="R374" s="47"/>
      <c r="S374" s="48" t="e">
        <f t="shared" si="1290"/>
        <v>#DIV/0!</v>
      </c>
      <c r="T374" s="235">
        <v>38.65</v>
      </c>
      <c r="U374" s="47">
        <v>38.65</v>
      </c>
      <c r="V374" s="48">
        <f t="shared" si="1291"/>
        <v>100</v>
      </c>
      <c r="W374" s="235">
        <v>67.3</v>
      </c>
      <c r="X374" s="47">
        <v>67.3</v>
      </c>
      <c r="Y374" s="48">
        <f t="shared" si="1292"/>
        <v>100</v>
      </c>
      <c r="Z374" s="235"/>
      <c r="AA374" s="47"/>
      <c r="AB374" s="48" t="e">
        <f t="shared" si="1293"/>
        <v>#DIV/0!</v>
      </c>
      <c r="AC374" s="235"/>
      <c r="AD374" s="47"/>
      <c r="AE374" s="48" t="e">
        <f t="shared" si="1294"/>
        <v>#DIV/0!</v>
      </c>
      <c r="AF374" s="235"/>
      <c r="AG374" s="47"/>
      <c r="AH374" s="48" t="e">
        <f t="shared" si="1295"/>
        <v>#DIV/0!</v>
      </c>
      <c r="AI374" s="235"/>
      <c r="AJ374" s="47"/>
      <c r="AK374" s="48" t="e">
        <f t="shared" si="1296"/>
        <v>#DIV/0!</v>
      </c>
      <c r="AL374" s="235"/>
      <c r="AM374" s="47"/>
      <c r="AN374" s="48" t="e">
        <f t="shared" si="1297"/>
        <v>#DIV/0!</v>
      </c>
      <c r="AO374" s="235">
        <f>746.3-67.3</f>
        <v>679</v>
      </c>
      <c r="AP374" s="47"/>
      <c r="AQ374" s="48">
        <f t="shared" si="1298"/>
        <v>0</v>
      </c>
      <c r="AR374" s="99"/>
      <c r="AS374" s="90"/>
      <c r="AT374" s="90"/>
    </row>
    <row r="375" spans="1:46" s="91" customFormat="1" ht="80.25" customHeight="1">
      <c r="A375" s="317"/>
      <c r="B375" s="315"/>
      <c r="C375" s="293"/>
      <c r="D375" s="111" t="s">
        <v>154</v>
      </c>
      <c r="E375" s="176">
        <f t="shared" si="1299"/>
        <v>0</v>
      </c>
      <c r="F375" s="47">
        <f t="shared" si="1300"/>
        <v>0</v>
      </c>
      <c r="G375" s="48" t="e">
        <f t="shared" si="1286"/>
        <v>#DIV/0!</v>
      </c>
      <c r="H375" s="235"/>
      <c r="I375" s="47"/>
      <c r="J375" s="48" t="e">
        <f t="shared" si="1287"/>
        <v>#DIV/0!</v>
      </c>
      <c r="K375" s="235"/>
      <c r="L375" s="47"/>
      <c r="M375" s="48" t="e">
        <f t="shared" si="1288"/>
        <v>#DIV/0!</v>
      </c>
      <c r="N375" s="235"/>
      <c r="O375" s="48"/>
      <c r="P375" s="48" t="e">
        <f t="shared" si="1289"/>
        <v>#DIV/0!</v>
      </c>
      <c r="Q375" s="235"/>
      <c r="R375" s="47"/>
      <c r="S375" s="48" t="e">
        <f t="shared" si="1290"/>
        <v>#DIV/0!</v>
      </c>
      <c r="T375" s="235"/>
      <c r="U375" s="47"/>
      <c r="V375" s="48" t="e">
        <f t="shared" si="1291"/>
        <v>#DIV/0!</v>
      </c>
      <c r="W375" s="235"/>
      <c r="X375" s="47"/>
      <c r="Y375" s="48" t="e">
        <f t="shared" si="1292"/>
        <v>#DIV/0!</v>
      </c>
      <c r="Z375" s="235"/>
      <c r="AA375" s="47"/>
      <c r="AB375" s="48" t="e">
        <f t="shared" si="1293"/>
        <v>#DIV/0!</v>
      </c>
      <c r="AC375" s="235"/>
      <c r="AD375" s="47"/>
      <c r="AE375" s="48" t="e">
        <f t="shared" si="1294"/>
        <v>#DIV/0!</v>
      </c>
      <c r="AF375" s="235"/>
      <c r="AG375" s="47"/>
      <c r="AH375" s="48" t="e">
        <f t="shared" si="1295"/>
        <v>#DIV/0!</v>
      </c>
      <c r="AI375" s="235"/>
      <c r="AJ375" s="47"/>
      <c r="AK375" s="48" t="e">
        <f t="shared" si="1296"/>
        <v>#DIV/0!</v>
      </c>
      <c r="AL375" s="235"/>
      <c r="AM375" s="47"/>
      <c r="AN375" s="48" t="e">
        <f t="shared" si="1297"/>
        <v>#DIV/0!</v>
      </c>
      <c r="AO375" s="235"/>
      <c r="AP375" s="47"/>
      <c r="AQ375" s="48" t="e">
        <f t="shared" si="1298"/>
        <v>#DIV/0!</v>
      </c>
      <c r="AR375" s="99"/>
      <c r="AS375" s="90"/>
      <c r="AT375" s="90"/>
    </row>
    <row r="376" spans="1:46" s="91" customFormat="1" ht="34.5" customHeight="1">
      <c r="A376" s="317"/>
      <c r="B376" s="315"/>
      <c r="C376" s="293"/>
      <c r="D376" s="112" t="s">
        <v>37</v>
      </c>
      <c r="E376" s="176">
        <f t="shared" si="1299"/>
        <v>0</v>
      </c>
      <c r="F376" s="47">
        <f t="shared" si="1300"/>
        <v>0</v>
      </c>
      <c r="G376" s="48" t="e">
        <f t="shared" si="1286"/>
        <v>#DIV/0!</v>
      </c>
      <c r="H376" s="235"/>
      <c r="I376" s="47"/>
      <c r="J376" s="48" t="e">
        <f t="shared" si="1287"/>
        <v>#DIV/0!</v>
      </c>
      <c r="K376" s="235"/>
      <c r="L376" s="47"/>
      <c r="M376" s="48" t="e">
        <f t="shared" si="1288"/>
        <v>#DIV/0!</v>
      </c>
      <c r="N376" s="235"/>
      <c r="O376" s="48"/>
      <c r="P376" s="48" t="e">
        <f t="shared" si="1289"/>
        <v>#DIV/0!</v>
      </c>
      <c r="Q376" s="235"/>
      <c r="R376" s="47"/>
      <c r="S376" s="48" t="e">
        <f t="shared" si="1290"/>
        <v>#DIV/0!</v>
      </c>
      <c r="T376" s="235"/>
      <c r="U376" s="47"/>
      <c r="V376" s="48" t="e">
        <f t="shared" si="1291"/>
        <v>#DIV/0!</v>
      </c>
      <c r="W376" s="235"/>
      <c r="X376" s="47"/>
      <c r="Y376" s="48" t="e">
        <f t="shared" si="1292"/>
        <v>#DIV/0!</v>
      </c>
      <c r="Z376" s="235"/>
      <c r="AA376" s="47"/>
      <c r="AB376" s="48" t="e">
        <f t="shared" si="1293"/>
        <v>#DIV/0!</v>
      </c>
      <c r="AC376" s="235"/>
      <c r="AD376" s="47"/>
      <c r="AE376" s="48" t="e">
        <f t="shared" si="1294"/>
        <v>#DIV/0!</v>
      </c>
      <c r="AF376" s="235"/>
      <c r="AG376" s="47"/>
      <c r="AH376" s="48" t="e">
        <f t="shared" si="1295"/>
        <v>#DIV/0!</v>
      </c>
      <c r="AI376" s="235"/>
      <c r="AJ376" s="47"/>
      <c r="AK376" s="48" t="e">
        <f t="shared" si="1296"/>
        <v>#DIV/0!</v>
      </c>
      <c r="AL376" s="235"/>
      <c r="AM376" s="47"/>
      <c r="AN376" s="48" t="e">
        <f t="shared" si="1297"/>
        <v>#DIV/0!</v>
      </c>
      <c r="AO376" s="235"/>
      <c r="AP376" s="47"/>
      <c r="AQ376" s="48" t="e">
        <f t="shared" si="1298"/>
        <v>#DIV/0!</v>
      </c>
      <c r="AR376" s="99"/>
      <c r="AS376" s="90"/>
      <c r="AT376" s="90"/>
    </row>
    <row r="377" spans="1:46" s="91" customFormat="1" ht="45">
      <c r="A377" s="317"/>
      <c r="B377" s="315"/>
      <c r="C377" s="293"/>
      <c r="D377" s="112" t="s">
        <v>32</v>
      </c>
      <c r="E377" s="176">
        <f t="shared" si="1299"/>
        <v>0</v>
      </c>
      <c r="F377" s="47">
        <f t="shared" si="1300"/>
        <v>0</v>
      </c>
      <c r="G377" s="48" t="e">
        <f t="shared" si="1286"/>
        <v>#DIV/0!</v>
      </c>
      <c r="H377" s="235"/>
      <c r="I377" s="47"/>
      <c r="J377" s="48" t="e">
        <f t="shared" si="1287"/>
        <v>#DIV/0!</v>
      </c>
      <c r="K377" s="235"/>
      <c r="L377" s="47"/>
      <c r="M377" s="48" t="e">
        <f t="shared" si="1288"/>
        <v>#DIV/0!</v>
      </c>
      <c r="N377" s="235"/>
      <c r="O377" s="48"/>
      <c r="P377" s="48" t="e">
        <f t="shared" si="1289"/>
        <v>#DIV/0!</v>
      </c>
      <c r="Q377" s="235"/>
      <c r="R377" s="47"/>
      <c r="S377" s="48" t="e">
        <f t="shared" si="1290"/>
        <v>#DIV/0!</v>
      </c>
      <c r="T377" s="235"/>
      <c r="U377" s="47"/>
      <c r="V377" s="48" t="e">
        <f t="shared" si="1291"/>
        <v>#DIV/0!</v>
      </c>
      <c r="W377" s="235"/>
      <c r="X377" s="47"/>
      <c r="Y377" s="48" t="e">
        <f t="shared" si="1292"/>
        <v>#DIV/0!</v>
      </c>
      <c r="Z377" s="235"/>
      <c r="AA377" s="47"/>
      <c r="AB377" s="48" t="e">
        <f t="shared" si="1293"/>
        <v>#DIV/0!</v>
      </c>
      <c r="AC377" s="235"/>
      <c r="AD377" s="47"/>
      <c r="AE377" s="48" t="e">
        <f t="shared" si="1294"/>
        <v>#DIV/0!</v>
      </c>
      <c r="AF377" s="235"/>
      <c r="AG377" s="47"/>
      <c r="AH377" s="48" t="e">
        <f t="shared" si="1295"/>
        <v>#DIV/0!</v>
      </c>
      <c r="AI377" s="235"/>
      <c r="AJ377" s="47"/>
      <c r="AK377" s="48" t="e">
        <f t="shared" si="1296"/>
        <v>#DIV/0!</v>
      </c>
      <c r="AL377" s="235"/>
      <c r="AM377" s="47"/>
      <c r="AN377" s="48" t="e">
        <f t="shared" si="1297"/>
        <v>#DIV/0!</v>
      </c>
      <c r="AO377" s="235"/>
      <c r="AP377" s="47"/>
      <c r="AQ377" s="48" t="e">
        <f t="shared" si="1298"/>
        <v>#DIV/0!</v>
      </c>
      <c r="AR377" s="99"/>
      <c r="AS377" s="90"/>
      <c r="AT377" s="90"/>
    </row>
    <row r="378" spans="1:46" s="214" customFormat="1" ht="24.75" customHeight="1">
      <c r="A378" s="389" t="s">
        <v>243</v>
      </c>
      <c r="B378" s="390"/>
      <c r="C378" s="293" t="s">
        <v>165</v>
      </c>
      <c r="D378" s="209" t="s">
        <v>34</v>
      </c>
      <c r="E378" s="210">
        <f>E379+E380+E381+E383+E384</f>
        <v>1530624.801</v>
      </c>
      <c r="F378" s="206">
        <f>F379+F380+F381+F383+F384</f>
        <v>817310.16474000004</v>
      </c>
      <c r="G378" s="206">
        <f t="shared" ref="G378:G384" si="1301">(F378/E378)*100</f>
        <v>53.397159395694395</v>
      </c>
      <c r="H378" s="233">
        <f>H379+H380+H381+H383+H384</f>
        <v>37446.140000000007</v>
      </c>
      <c r="I378" s="206">
        <f>I379+I380+I381+I383+I384</f>
        <v>37446.140000000007</v>
      </c>
      <c r="J378" s="206">
        <f>(I378/H378)*100</f>
        <v>100</v>
      </c>
      <c r="K378" s="233">
        <f>K379+K380+K381+K383+K384</f>
        <v>144228.78</v>
      </c>
      <c r="L378" s="206">
        <f>L379+L380+L381+L383+L384</f>
        <v>144228.79274</v>
      </c>
      <c r="M378" s="206">
        <f>(L378/K378)*100</f>
        <v>100.00000883318849</v>
      </c>
      <c r="N378" s="233">
        <f>N379+N380+N381+N383+N384</f>
        <v>121313.821</v>
      </c>
      <c r="O378" s="206">
        <f>O379+O380+O381+O383+O384</f>
        <v>121281.33199999999</v>
      </c>
      <c r="P378" s="206">
        <f>(O378/N378)*100</f>
        <v>99.973219044844029</v>
      </c>
      <c r="Q378" s="233">
        <f>Q379+Q380+Q381+Q383+Q384</f>
        <v>137205.5</v>
      </c>
      <c r="R378" s="206">
        <f>R379+R380+R381+R383+R384</f>
        <v>137205.5</v>
      </c>
      <c r="S378" s="206">
        <f>(R378/Q378)*100</f>
        <v>100</v>
      </c>
      <c r="T378" s="233">
        <f>T379+T380+T381+T383+T384</f>
        <v>152150.43999999997</v>
      </c>
      <c r="U378" s="206">
        <f>U379+U380+U381+U383+U384</f>
        <v>152150.43999999997</v>
      </c>
      <c r="V378" s="206">
        <f>(U378/T378)*100</f>
        <v>100</v>
      </c>
      <c r="W378" s="233">
        <f>W379+W380+W381+W383+W384</f>
        <v>224995.51999999996</v>
      </c>
      <c r="X378" s="206">
        <f>X379+X380+X381+X383+X384</f>
        <v>224997.95999999996</v>
      </c>
      <c r="Y378" s="206">
        <f>(X378/W378)*100</f>
        <v>100.00108446603737</v>
      </c>
      <c r="Z378" s="233">
        <f>Z379+Z380+Z381+Z383+Z384</f>
        <v>114572.54000000001</v>
      </c>
      <c r="AA378" s="206">
        <f>AA379+AA380+AA381+AA383+AA384</f>
        <v>0</v>
      </c>
      <c r="AB378" s="206">
        <f>(AA378/Z378)*100</f>
        <v>0</v>
      </c>
      <c r="AC378" s="233">
        <f>AC379+AC380+AC381+AC383+AC384</f>
        <v>64757.82</v>
      </c>
      <c r="AD378" s="206">
        <f>AD379+AD380+AD381+AD383+AD384</f>
        <v>0</v>
      </c>
      <c r="AE378" s="206">
        <f>(AD378/AC378)*100</f>
        <v>0</v>
      </c>
      <c r="AF378" s="233">
        <f>AF379+AF380+AF381+AF383+AF384</f>
        <v>81628.69</v>
      </c>
      <c r="AG378" s="206">
        <f>AG379+AG380+AG381+AG383+AG384</f>
        <v>0</v>
      </c>
      <c r="AH378" s="206">
        <f>(AG378/AF378)*100</f>
        <v>0</v>
      </c>
      <c r="AI378" s="233">
        <f>AI379+AI380+AI381+AI383+AI384</f>
        <v>115305.33</v>
      </c>
      <c r="AJ378" s="206">
        <f>AJ379+AJ380+AJ381+AJ383+AJ384</f>
        <v>0</v>
      </c>
      <c r="AK378" s="206">
        <f>(AJ378/AI378)*100</f>
        <v>0</v>
      </c>
      <c r="AL378" s="233">
        <f>AL379+AL380+AL381+AL383+AL384</f>
        <v>110840.61</v>
      </c>
      <c r="AM378" s="206">
        <f>AM379+AM380+AM381+AM383+AM384</f>
        <v>0</v>
      </c>
      <c r="AN378" s="206">
        <f>(AM378/AL378)*100</f>
        <v>0</v>
      </c>
      <c r="AO378" s="233">
        <f>AO379+AO380+AO381+AO383+AO384</f>
        <v>226179.61000000002</v>
      </c>
      <c r="AP378" s="206">
        <f>AP379+AP380+AP381+AP383+AP384</f>
        <v>0</v>
      </c>
      <c r="AQ378" s="206">
        <f>(AP378/AO378)*100</f>
        <v>0</v>
      </c>
      <c r="AR378" s="213"/>
    </row>
    <row r="379" spans="1:46" s="91" customFormat="1" ht="30">
      <c r="A379" s="391"/>
      <c r="B379" s="392"/>
      <c r="C379" s="293"/>
      <c r="D379" s="95" t="s">
        <v>17</v>
      </c>
      <c r="E379" s="173">
        <f>H379+K379+N379+Q379+T379+W379+Z379+AC379+AF379+AI379+AL379+AO379</f>
        <v>0</v>
      </c>
      <c r="F379" s="85">
        <f>I379+L379+O379+R379+U379+X379+AA379+AD379+AG379+AJ379+AM379+AP379</f>
        <v>0</v>
      </c>
      <c r="G379" s="43" t="e">
        <f t="shared" si="1301"/>
        <v>#DIV/0!</v>
      </c>
      <c r="H379" s="233">
        <f t="shared" ref="H379:I384" si="1302">H36</f>
        <v>0</v>
      </c>
      <c r="I379" s="43">
        <f t="shared" si="1302"/>
        <v>0</v>
      </c>
      <c r="J379" s="43" t="e">
        <f t="shared" ref="J379:J384" si="1303">(I379/H379)*100</f>
        <v>#DIV/0!</v>
      </c>
      <c r="K379" s="233">
        <f t="shared" ref="K379:L384" si="1304">K36</f>
        <v>0</v>
      </c>
      <c r="L379" s="43">
        <f t="shared" si="1304"/>
        <v>0</v>
      </c>
      <c r="M379" s="43" t="e">
        <f t="shared" ref="M379:M384" si="1305">(L379/K379)*100</f>
        <v>#DIV/0!</v>
      </c>
      <c r="N379" s="233">
        <f t="shared" ref="N379:O384" si="1306">N36</f>
        <v>0</v>
      </c>
      <c r="O379" s="43">
        <f t="shared" si="1306"/>
        <v>0</v>
      </c>
      <c r="P379" s="43" t="e">
        <f t="shared" ref="P379:P384" si="1307">(O379/N379)*100</f>
        <v>#DIV/0!</v>
      </c>
      <c r="Q379" s="233">
        <f t="shared" ref="Q379:R384" si="1308">Q36</f>
        <v>0</v>
      </c>
      <c r="R379" s="43">
        <f t="shared" si="1308"/>
        <v>0</v>
      </c>
      <c r="S379" s="43" t="e">
        <f t="shared" ref="S379:S384" si="1309">(R379/Q379)*100</f>
        <v>#DIV/0!</v>
      </c>
      <c r="T379" s="233">
        <f t="shared" ref="T379:U384" si="1310">T36</f>
        <v>0</v>
      </c>
      <c r="U379" s="43">
        <f t="shared" si="1310"/>
        <v>0</v>
      </c>
      <c r="V379" s="43" t="e">
        <f t="shared" ref="V379:V384" si="1311">(U379/T379)*100</f>
        <v>#DIV/0!</v>
      </c>
      <c r="W379" s="233">
        <f t="shared" ref="W379:X384" si="1312">W36</f>
        <v>0</v>
      </c>
      <c r="X379" s="43">
        <f t="shared" si="1312"/>
        <v>0</v>
      </c>
      <c r="Y379" s="43" t="e">
        <f t="shared" ref="Y379:Y384" si="1313">(X379/W379)*100</f>
        <v>#DIV/0!</v>
      </c>
      <c r="Z379" s="233">
        <f t="shared" ref="Z379:AA384" si="1314">Z36</f>
        <v>0</v>
      </c>
      <c r="AA379" s="43">
        <f t="shared" si="1314"/>
        <v>0</v>
      </c>
      <c r="AB379" s="43" t="e">
        <f t="shared" ref="AB379:AB384" si="1315">(AA379/Z379)*100</f>
        <v>#DIV/0!</v>
      </c>
      <c r="AC379" s="233">
        <f t="shared" ref="AC379:AD384" si="1316">AC36</f>
        <v>0</v>
      </c>
      <c r="AD379" s="43">
        <f t="shared" si="1316"/>
        <v>0</v>
      </c>
      <c r="AE379" s="43" t="e">
        <f t="shared" ref="AE379:AE384" si="1317">(AD379/AC379)*100</f>
        <v>#DIV/0!</v>
      </c>
      <c r="AF379" s="233">
        <f t="shared" ref="AF379:AG384" si="1318">AF36</f>
        <v>0</v>
      </c>
      <c r="AG379" s="43">
        <f t="shared" si="1318"/>
        <v>0</v>
      </c>
      <c r="AH379" s="43" t="e">
        <f t="shared" ref="AH379:AH384" si="1319">(AG379/AF379)*100</f>
        <v>#DIV/0!</v>
      </c>
      <c r="AI379" s="233">
        <f t="shared" ref="AI379:AJ384" si="1320">AI36</f>
        <v>0</v>
      </c>
      <c r="AJ379" s="43">
        <f t="shared" si="1320"/>
        <v>0</v>
      </c>
      <c r="AK379" s="43" t="e">
        <f t="shared" ref="AK379:AK384" si="1321">(AJ379/AI379)*100</f>
        <v>#DIV/0!</v>
      </c>
      <c r="AL379" s="233">
        <f t="shared" ref="AL379:AM384" si="1322">AL36</f>
        <v>0</v>
      </c>
      <c r="AM379" s="43">
        <f t="shared" si="1322"/>
        <v>0</v>
      </c>
      <c r="AN379" s="43" t="e">
        <f t="shared" ref="AN379:AN384" si="1323">(AM379/AL379)*100</f>
        <v>#DIV/0!</v>
      </c>
      <c r="AO379" s="233">
        <f t="shared" ref="AO379:AP384" si="1324">AO36</f>
        <v>0</v>
      </c>
      <c r="AP379" s="43">
        <f t="shared" si="1324"/>
        <v>0</v>
      </c>
      <c r="AQ379" s="43" t="e">
        <f t="shared" ref="AQ379:AQ384" si="1325">(AP379/AO379)*100</f>
        <v>#DIV/0!</v>
      </c>
      <c r="AR379" s="99"/>
      <c r="AS379" s="90"/>
      <c r="AT379" s="90"/>
    </row>
    <row r="380" spans="1:46" s="91" customFormat="1" ht="45">
      <c r="A380" s="391"/>
      <c r="B380" s="392"/>
      <c r="C380" s="293"/>
      <c r="D380" s="24" t="s">
        <v>18</v>
      </c>
      <c r="E380" s="252">
        <f>H380+K380+N380+Q380+T380+W380+Z380+AC380+AF380+AI380+AL380+AO380</f>
        <v>1147306.5999999999</v>
      </c>
      <c r="F380" s="85">
        <f>I380+L380+O380+R380+U380+X380+AA380+AD380+AG380+AJ380+AM380+AP380</f>
        <v>615817.1</v>
      </c>
      <c r="G380" s="43">
        <f t="shared" si="1301"/>
        <v>53.675024618528298</v>
      </c>
      <c r="H380" s="233">
        <f t="shared" si="1302"/>
        <v>19839.330000000002</v>
      </c>
      <c r="I380" s="43">
        <f t="shared" si="1302"/>
        <v>19839.330000000002</v>
      </c>
      <c r="J380" s="43">
        <f t="shared" si="1303"/>
        <v>100</v>
      </c>
      <c r="K380" s="233">
        <f t="shared" si="1304"/>
        <v>99389.58</v>
      </c>
      <c r="L380" s="43">
        <f>L37</f>
        <v>99389.58</v>
      </c>
      <c r="M380" s="43">
        <f t="shared" si="1305"/>
        <v>100</v>
      </c>
      <c r="N380" s="233">
        <f t="shared" si="1306"/>
        <v>88599.919999999984</v>
      </c>
      <c r="O380" s="43">
        <f t="shared" si="1306"/>
        <v>88599.919999999984</v>
      </c>
      <c r="P380" s="43">
        <f t="shared" si="1307"/>
        <v>100</v>
      </c>
      <c r="Q380" s="233">
        <f t="shared" si="1308"/>
        <v>95109.330000000016</v>
      </c>
      <c r="R380" s="43">
        <f t="shared" si="1308"/>
        <v>95109.330000000016</v>
      </c>
      <c r="S380" s="43">
        <f t="shared" si="1309"/>
        <v>100</v>
      </c>
      <c r="T380" s="233">
        <f t="shared" si="1310"/>
        <v>121715.27999999998</v>
      </c>
      <c r="U380" s="43">
        <f t="shared" si="1310"/>
        <v>121715.27999999998</v>
      </c>
      <c r="V380" s="43">
        <f t="shared" si="1311"/>
        <v>100</v>
      </c>
      <c r="W380" s="233">
        <f t="shared" si="1312"/>
        <v>191163.65999999997</v>
      </c>
      <c r="X380" s="43">
        <f t="shared" si="1312"/>
        <v>191163.65999999997</v>
      </c>
      <c r="Y380" s="43">
        <f t="shared" si="1313"/>
        <v>100</v>
      </c>
      <c r="Z380" s="233">
        <f t="shared" si="1314"/>
        <v>86125.85</v>
      </c>
      <c r="AA380" s="43">
        <f t="shared" si="1314"/>
        <v>0</v>
      </c>
      <c r="AB380" s="43">
        <f t="shared" si="1315"/>
        <v>0</v>
      </c>
      <c r="AC380" s="233">
        <f t="shared" si="1316"/>
        <v>44068</v>
      </c>
      <c r="AD380" s="43">
        <f t="shared" si="1316"/>
        <v>0</v>
      </c>
      <c r="AE380" s="43">
        <f t="shared" si="1317"/>
        <v>0</v>
      </c>
      <c r="AF380" s="233">
        <f t="shared" si="1318"/>
        <v>59121.599999999999</v>
      </c>
      <c r="AG380" s="43">
        <f t="shared" si="1318"/>
        <v>0</v>
      </c>
      <c r="AH380" s="43">
        <f t="shared" si="1319"/>
        <v>0</v>
      </c>
      <c r="AI380" s="233">
        <f t="shared" si="1320"/>
        <v>84418</v>
      </c>
      <c r="AJ380" s="43">
        <f t="shared" si="1320"/>
        <v>0</v>
      </c>
      <c r="AK380" s="43">
        <f t="shared" si="1321"/>
        <v>0</v>
      </c>
      <c r="AL380" s="233">
        <f t="shared" si="1322"/>
        <v>83500.63</v>
      </c>
      <c r="AM380" s="43">
        <f t="shared" si="1322"/>
        <v>0</v>
      </c>
      <c r="AN380" s="43">
        <f t="shared" si="1323"/>
        <v>0</v>
      </c>
      <c r="AO380" s="233">
        <f t="shared" si="1324"/>
        <v>174255.42</v>
      </c>
      <c r="AP380" s="43">
        <f t="shared" si="1324"/>
        <v>0</v>
      </c>
      <c r="AQ380" s="43">
        <f t="shared" si="1325"/>
        <v>0</v>
      </c>
      <c r="AR380" s="99"/>
      <c r="AS380" s="90"/>
      <c r="AT380" s="90"/>
    </row>
    <row r="381" spans="1:46" s="91" customFormat="1" ht="30" customHeight="1">
      <c r="A381" s="391"/>
      <c r="B381" s="392"/>
      <c r="C381" s="293"/>
      <c r="D381" s="24" t="s">
        <v>26</v>
      </c>
      <c r="E381" s="252">
        <f t="shared" ref="E381:E384" si="1326">H381+K381+N381+Q381+T381+W381+Z381+AC381+AF381+AI381+AL381+AO381</f>
        <v>320768.86100000003</v>
      </c>
      <c r="F381" s="85">
        <f t="shared" ref="F381:F383" si="1327">I381+L381+O381+R381+U381+X381+AA381+AD381+AG381+AJ381+AM381+AP381</f>
        <v>177034.54704999999</v>
      </c>
      <c r="G381" s="43">
        <f t="shared" si="1301"/>
        <v>55.190689800154878</v>
      </c>
      <c r="H381" s="233">
        <f t="shared" si="1302"/>
        <v>15821.350000000002</v>
      </c>
      <c r="I381" s="43">
        <f t="shared" si="1302"/>
        <v>15821.350000000002</v>
      </c>
      <c r="J381" s="43">
        <f t="shared" si="1303"/>
        <v>100</v>
      </c>
      <c r="K381" s="233">
        <f t="shared" si="1304"/>
        <v>40091.35</v>
      </c>
      <c r="L381" s="43">
        <f t="shared" si="1304"/>
        <v>40091.355049999998</v>
      </c>
      <c r="M381" s="43">
        <f t="shared" si="1305"/>
        <v>100.00001259623335</v>
      </c>
      <c r="N381" s="233">
        <f t="shared" si="1306"/>
        <v>27401.741000000002</v>
      </c>
      <c r="O381" s="43">
        <f t="shared" si="1306"/>
        <v>27386.752</v>
      </c>
      <c r="P381" s="43">
        <f t="shared" si="1307"/>
        <v>99.945299096141369</v>
      </c>
      <c r="Q381" s="233">
        <f t="shared" si="1308"/>
        <v>37408.28</v>
      </c>
      <c r="R381" s="43">
        <f t="shared" si="1308"/>
        <v>37408.28</v>
      </c>
      <c r="S381" s="43">
        <f t="shared" si="1309"/>
        <v>100</v>
      </c>
      <c r="T381" s="233">
        <f t="shared" si="1310"/>
        <v>25994.820000000003</v>
      </c>
      <c r="U381" s="43">
        <f t="shared" si="1310"/>
        <v>25994.820000000003</v>
      </c>
      <c r="V381" s="43">
        <f t="shared" si="1311"/>
        <v>100</v>
      </c>
      <c r="W381" s="233">
        <f t="shared" si="1312"/>
        <v>30329.550000000003</v>
      </c>
      <c r="X381" s="43">
        <f t="shared" si="1312"/>
        <v>30331.989999999998</v>
      </c>
      <c r="Y381" s="43">
        <f t="shared" si="1313"/>
        <v>100.00804495945373</v>
      </c>
      <c r="Z381" s="233">
        <f t="shared" si="1314"/>
        <v>22801.14</v>
      </c>
      <c r="AA381" s="43">
        <f t="shared" si="1314"/>
        <v>0</v>
      </c>
      <c r="AB381" s="43">
        <f t="shared" si="1315"/>
        <v>0</v>
      </c>
      <c r="AC381" s="233">
        <f t="shared" si="1316"/>
        <v>18107</v>
      </c>
      <c r="AD381" s="43">
        <f t="shared" si="1316"/>
        <v>0</v>
      </c>
      <c r="AE381" s="43">
        <f t="shared" si="1317"/>
        <v>0</v>
      </c>
      <c r="AF381" s="233">
        <f t="shared" si="1318"/>
        <v>18291.5</v>
      </c>
      <c r="AG381" s="43">
        <f t="shared" si="1318"/>
        <v>0</v>
      </c>
      <c r="AH381" s="43">
        <f t="shared" si="1319"/>
        <v>0</v>
      </c>
      <c r="AI381" s="233">
        <f t="shared" si="1320"/>
        <v>26033.11</v>
      </c>
      <c r="AJ381" s="43">
        <f t="shared" si="1320"/>
        <v>0</v>
      </c>
      <c r="AK381" s="43">
        <f t="shared" si="1321"/>
        <v>0</v>
      </c>
      <c r="AL381" s="233">
        <f t="shared" si="1322"/>
        <v>22696.37</v>
      </c>
      <c r="AM381" s="43">
        <f t="shared" si="1322"/>
        <v>0</v>
      </c>
      <c r="AN381" s="43">
        <f t="shared" si="1323"/>
        <v>0</v>
      </c>
      <c r="AO381" s="233">
        <f t="shared" si="1324"/>
        <v>35792.65</v>
      </c>
      <c r="AP381" s="43">
        <f t="shared" si="1324"/>
        <v>0</v>
      </c>
      <c r="AQ381" s="43">
        <f t="shared" si="1325"/>
        <v>0</v>
      </c>
      <c r="AR381" s="99"/>
      <c r="AS381" s="90"/>
      <c r="AT381" s="90"/>
    </row>
    <row r="382" spans="1:46" s="91" customFormat="1" ht="80.25" customHeight="1">
      <c r="A382" s="391"/>
      <c r="B382" s="392"/>
      <c r="C382" s="293"/>
      <c r="D382" s="49" t="s">
        <v>154</v>
      </c>
      <c r="E382" s="173">
        <f t="shared" si="1326"/>
        <v>0</v>
      </c>
      <c r="F382" s="85">
        <f t="shared" si="1327"/>
        <v>0</v>
      </c>
      <c r="G382" s="43" t="e">
        <f t="shared" si="1301"/>
        <v>#DIV/0!</v>
      </c>
      <c r="H382" s="233">
        <f t="shared" si="1302"/>
        <v>0</v>
      </c>
      <c r="I382" s="43">
        <f t="shared" si="1302"/>
        <v>0</v>
      </c>
      <c r="J382" s="43" t="e">
        <f t="shared" si="1303"/>
        <v>#DIV/0!</v>
      </c>
      <c r="K382" s="233">
        <f t="shared" si="1304"/>
        <v>0</v>
      </c>
      <c r="L382" s="43">
        <f t="shared" si="1304"/>
        <v>0</v>
      </c>
      <c r="M382" s="43" t="e">
        <f t="shared" si="1305"/>
        <v>#DIV/0!</v>
      </c>
      <c r="N382" s="233">
        <f t="shared" si="1306"/>
        <v>0</v>
      </c>
      <c r="O382" s="43">
        <f t="shared" si="1306"/>
        <v>0</v>
      </c>
      <c r="P382" s="43" t="e">
        <f t="shared" si="1307"/>
        <v>#DIV/0!</v>
      </c>
      <c r="Q382" s="233">
        <f t="shared" si="1308"/>
        <v>0</v>
      </c>
      <c r="R382" s="43">
        <f t="shared" si="1308"/>
        <v>0</v>
      </c>
      <c r="S382" s="43" t="e">
        <f t="shared" si="1309"/>
        <v>#DIV/0!</v>
      </c>
      <c r="T382" s="233">
        <f t="shared" si="1310"/>
        <v>0</v>
      </c>
      <c r="U382" s="43">
        <f t="shared" si="1310"/>
        <v>0</v>
      </c>
      <c r="V382" s="43" t="e">
        <f t="shared" si="1311"/>
        <v>#DIV/0!</v>
      </c>
      <c r="W382" s="233">
        <f t="shared" si="1312"/>
        <v>0</v>
      </c>
      <c r="X382" s="43">
        <f t="shared" si="1312"/>
        <v>0</v>
      </c>
      <c r="Y382" s="43" t="e">
        <f t="shared" si="1313"/>
        <v>#DIV/0!</v>
      </c>
      <c r="Z382" s="233">
        <f t="shared" si="1314"/>
        <v>0</v>
      </c>
      <c r="AA382" s="43">
        <f t="shared" si="1314"/>
        <v>0</v>
      </c>
      <c r="AB382" s="43" t="e">
        <f t="shared" si="1315"/>
        <v>#DIV/0!</v>
      </c>
      <c r="AC382" s="233">
        <f t="shared" si="1316"/>
        <v>0</v>
      </c>
      <c r="AD382" s="43">
        <f t="shared" si="1316"/>
        <v>0</v>
      </c>
      <c r="AE382" s="43" t="e">
        <f t="shared" si="1317"/>
        <v>#DIV/0!</v>
      </c>
      <c r="AF382" s="233">
        <f t="shared" si="1318"/>
        <v>0</v>
      </c>
      <c r="AG382" s="43">
        <f t="shared" si="1318"/>
        <v>0</v>
      </c>
      <c r="AH382" s="43" t="e">
        <f t="shared" si="1319"/>
        <v>#DIV/0!</v>
      </c>
      <c r="AI382" s="233">
        <f t="shared" si="1320"/>
        <v>0</v>
      </c>
      <c r="AJ382" s="43">
        <f t="shared" si="1320"/>
        <v>0</v>
      </c>
      <c r="AK382" s="43" t="e">
        <f t="shared" si="1321"/>
        <v>#DIV/0!</v>
      </c>
      <c r="AL382" s="233">
        <f t="shared" si="1322"/>
        <v>0</v>
      </c>
      <c r="AM382" s="43">
        <f t="shared" si="1322"/>
        <v>0</v>
      </c>
      <c r="AN382" s="43" t="e">
        <f t="shared" si="1323"/>
        <v>#DIV/0!</v>
      </c>
      <c r="AO382" s="233">
        <f t="shared" si="1324"/>
        <v>0</v>
      </c>
      <c r="AP382" s="43">
        <f t="shared" si="1324"/>
        <v>0</v>
      </c>
      <c r="AQ382" s="43" t="e">
        <f t="shared" si="1325"/>
        <v>#DIV/0!</v>
      </c>
      <c r="AR382" s="99"/>
      <c r="AS382" s="90"/>
      <c r="AT382" s="90"/>
    </row>
    <row r="383" spans="1:46" s="91" customFormat="1" ht="34.5" customHeight="1">
      <c r="A383" s="391"/>
      <c r="B383" s="392"/>
      <c r="C383" s="293"/>
      <c r="D383" s="95" t="s">
        <v>37</v>
      </c>
      <c r="E383" s="173">
        <f t="shared" si="1326"/>
        <v>0</v>
      </c>
      <c r="F383" s="85">
        <f t="shared" si="1327"/>
        <v>0</v>
      </c>
      <c r="G383" s="43" t="e">
        <f t="shared" si="1301"/>
        <v>#DIV/0!</v>
      </c>
      <c r="H383" s="233">
        <f t="shared" si="1302"/>
        <v>0</v>
      </c>
      <c r="I383" s="43">
        <f t="shared" si="1302"/>
        <v>0</v>
      </c>
      <c r="J383" s="43" t="e">
        <f t="shared" si="1303"/>
        <v>#DIV/0!</v>
      </c>
      <c r="K383" s="233">
        <f t="shared" si="1304"/>
        <v>0</v>
      </c>
      <c r="L383" s="43">
        <f t="shared" si="1304"/>
        <v>0</v>
      </c>
      <c r="M383" s="43" t="e">
        <f t="shared" si="1305"/>
        <v>#DIV/0!</v>
      </c>
      <c r="N383" s="233">
        <f t="shared" si="1306"/>
        <v>0</v>
      </c>
      <c r="O383" s="43">
        <f t="shared" si="1306"/>
        <v>0</v>
      </c>
      <c r="P383" s="43" t="e">
        <f t="shared" si="1307"/>
        <v>#DIV/0!</v>
      </c>
      <c r="Q383" s="233">
        <f t="shared" si="1308"/>
        <v>0</v>
      </c>
      <c r="R383" s="43">
        <f t="shared" si="1308"/>
        <v>0</v>
      </c>
      <c r="S383" s="43" t="e">
        <f t="shared" si="1309"/>
        <v>#DIV/0!</v>
      </c>
      <c r="T383" s="233">
        <f t="shared" si="1310"/>
        <v>0</v>
      </c>
      <c r="U383" s="43">
        <f t="shared" si="1310"/>
        <v>0</v>
      </c>
      <c r="V383" s="43" t="e">
        <f t="shared" si="1311"/>
        <v>#DIV/0!</v>
      </c>
      <c r="W383" s="233">
        <f t="shared" si="1312"/>
        <v>0</v>
      </c>
      <c r="X383" s="43">
        <f t="shared" si="1312"/>
        <v>0</v>
      </c>
      <c r="Y383" s="43" t="e">
        <f t="shared" si="1313"/>
        <v>#DIV/0!</v>
      </c>
      <c r="Z383" s="233">
        <f t="shared" si="1314"/>
        <v>0</v>
      </c>
      <c r="AA383" s="43">
        <f t="shared" si="1314"/>
        <v>0</v>
      </c>
      <c r="AB383" s="43" t="e">
        <f t="shared" si="1315"/>
        <v>#DIV/0!</v>
      </c>
      <c r="AC383" s="233">
        <f t="shared" si="1316"/>
        <v>0</v>
      </c>
      <c r="AD383" s="43">
        <f t="shared" si="1316"/>
        <v>0</v>
      </c>
      <c r="AE383" s="43" t="e">
        <f t="shared" si="1317"/>
        <v>#DIV/0!</v>
      </c>
      <c r="AF383" s="233">
        <f t="shared" si="1318"/>
        <v>0</v>
      </c>
      <c r="AG383" s="43">
        <f t="shared" si="1318"/>
        <v>0</v>
      </c>
      <c r="AH383" s="43" t="e">
        <f t="shared" si="1319"/>
        <v>#DIV/0!</v>
      </c>
      <c r="AI383" s="233">
        <f t="shared" si="1320"/>
        <v>0</v>
      </c>
      <c r="AJ383" s="43">
        <f t="shared" si="1320"/>
        <v>0</v>
      </c>
      <c r="AK383" s="43" t="e">
        <f t="shared" si="1321"/>
        <v>#DIV/0!</v>
      </c>
      <c r="AL383" s="233">
        <f t="shared" si="1322"/>
        <v>0</v>
      </c>
      <c r="AM383" s="43">
        <f t="shared" si="1322"/>
        <v>0</v>
      </c>
      <c r="AN383" s="43" t="e">
        <f t="shared" si="1323"/>
        <v>#DIV/0!</v>
      </c>
      <c r="AO383" s="233">
        <f t="shared" si="1324"/>
        <v>0</v>
      </c>
      <c r="AP383" s="43">
        <f t="shared" si="1324"/>
        <v>0</v>
      </c>
      <c r="AQ383" s="43" t="e">
        <f t="shared" si="1325"/>
        <v>#DIV/0!</v>
      </c>
      <c r="AR383" s="99"/>
      <c r="AS383" s="90"/>
      <c r="AT383" s="90"/>
    </row>
    <row r="384" spans="1:46" s="91" customFormat="1" ht="45">
      <c r="A384" s="393"/>
      <c r="B384" s="394"/>
      <c r="C384" s="293"/>
      <c r="D384" s="24" t="s">
        <v>32</v>
      </c>
      <c r="E384" s="173">
        <f t="shared" si="1326"/>
        <v>62549.34</v>
      </c>
      <c r="F384" s="85">
        <f>I384+L384+O384+R384+U384+X384+AA384+AD384+AG384+AJ384+AM384+AP384</f>
        <v>24458.517690000001</v>
      </c>
      <c r="G384" s="43">
        <f t="shared" si="1301"/>
        <v>39.102759021917741</v>
      </c>
      <c r="H384" s="233">
        <f t="shared" si="1302"/>
        <v>1785.46</v>
      </c>
      <c r="I384" s="43">
        <f t="shared" si="1302"/>
        <v>1785.46</v>
      </c>
      <c r="J384" s="43">
        <f t="shared" si="1303"/>
        <v>100</v>
      </c>
      <c r="K384" s="233">
        <f t="shared" si="1304"/>
        <v>4747.8500000000004</v>
      </c>
      <c r="L384" s="43">
        <f t="shared" si="1304"/>
        <v>4747.8576899999998</v>
      </c>
      <c r="M384" s="43">
        <f t="shared" si="1305"/>
        <v>100.00016196804869</v>
      </c>
      <c r="N384" s="233">
        <f t="shared" si="1306"/>
        <v>5312.16</v>
      </c>
      <c r="O384" s="43">
        <f t="shared" si="1306"/>
        <v>5294.66</v>
      </c>
      <c r="P384" s="43">
        <f t="shared" si="1307"/>
        <v>99.670567151591811</v>
      </c>
      <c r="Q384" s="233">
        <f t="shared" si="1308"/>
        <v>4687.8899999999994</v>
      </c>
      <c r="R384" s="43">
        <f t="shared" si="1308"/>
        <v>4687.8899999999994</v>
      </c>
      <c r="S384" s="43">
        <f t="shared" si="1309"/>
        <v>100</v>
      </c>
      <c r="T384" s="233">
        <f t="shared" si="1310"/>
        <v>4440.34</v>
      </c>
      <c r="U384" s="43">
        <f>U41</f>
        <v>4440.34</v>
      </c>
      <c r="V384" s="43">
        <f t="shared" si="1311"/>
        <v>100</v>
      </c>
      <c r="W384" s="233">
        <f t="shared" si="1312"/>
        <v>3502.31</v>
      </c>
      <c r="X384" s="43">
        <f t="shared" si="1312"/>
        <v>3502.31</v>
      </c>
      <c r="Y384" s="43">
        <f t="shared" si="1313"/>
        <v>100</v>
      </c>
      <c r="Z384" s="233">
        <f t="shared" si="1314"/>
        <v>5645.55</v>
      </c>
      <c r="AA384" s="43">
        <f t="shared" si="1314"/>
        <v>0</v>
      </c>
      <c r="AB384" s="43">
        <f t="shared" si="1315"/>
        <v>0</v>
      </c>
      <c r="AC384" s="233">
        <f t="shared" si="1316"/>
        <v>2582.8200000000002</v>
      </c>
      <c r="AD384" s="43">
        <f t="shared" si="1316"/>
        <v>0</v>
      </c>
      <c r="AE384" s="43">
        <f t="shared" si="1317"/>
        <v>0</v>
      </c>
      <c r="AF384" s="233">
        <f t="shared" si="1318"/>
        <v>4215.59</v>
      </c>
      <c r="AG384" s="43">
        <f t="shared" si="1318"/>
        <v>0</v>
      </c>
      <c r="AH384" s="43">
        <f t="shared" si="1319"/>
        <v>0</v>
      </c>
      <c r="AI384" s="233">
        <f t="shared" si="1320"/>
        <v>4854.2199999999993</v>
      </c>
      <c r="AJ384" s="43">
        <f t="shared" si="1320"/>
        <v>0</v>
      </c>
      <c r="AK384" s="43">
        <f t="shared" si="1321"/>
        <v>0</v>
      </c>
      <c r="AL384" s="233">
        <f t="shared" si="1322"/>
        <v>4643.6100000000006</v>
      </c>
      <c r="AM384" s="43">
        <f t="shared" si="1322"/>
        <v>0</v>
      </c>
      <c r="AN384" s="43">
        <f t="shared" si="1323"/>
        <v>0</v>
      </c>
      <c r="AO384" s="233">
        <f t="shared" si="1324"/>
        <v>16131.539999999997</v>
      </c>
      <c r="AP384" s="43">
        <f t="shared" si="1324"/>
        <v>0</v>
      </c>
      <c r="AQ384" s="43">
        <f t="shared" si="1325"/>
        <v>0</v>
      </c>
      <c r="AR384" s="99"/>
      <c r="AS384" s="90"/>
      <c r="AT384" s="90"/>
    </row>
    <row r="385" spans="1:46" s="208" customFormat="1" ht="22.5" customHeight="1">
      <c r="A385" s="283" t="s">
        <v>29</v>
      </c>
      <c r="B385" s="301" t="s">
        <v>244</v>
      </c>
      <c r="C385" s="395" t="s">
        <v>245</v>
      </c>
      <c r="D385" s="215" t="s">
        <v>34</v>
      </c>
      <c r="E385" s="204">
        <f>E386+E387+E388+E390+E391</f>
        <v>29126.181</v>
      </c>
      <c r="F385" s="205">
        <f>F386+F387+F388+F390+F391</f>
        <v>8190.88</v>
      </c>
      <c r="G385" s="205">
        <f>(F385/E385)*100</f>
        <v>28.122052801910417</v>
      </c>
      <c r="H385" s="234">
        <f>H386+H387+H388+H390+H391</f>
        <v>0</v>
      </c>
      <c r="I385" s="205">
        <f>I386+I387+I388+I390+I391</f>
        <v>0</v>
      </c>
      <c r="J385" s="205" t="e">
        <f>(I385/H385)*100</f>
        <v>#DIV/0!</v>
      </c>
      <c r="K385" s="234">
        <f>K386+K387+K388+K390+K391</f>
        <v>942.09</v>
      </c>
      <c r="L385" s="206">
        <f>L386+L387+L388+L390+L391</f>
        <v>942.09</v>
      </c>
      <c r="M385" s="205">
        <f>(L385/K385)*100</f>
        <v>100</v>
      </c>
      <c r="N385" s="234">
        <f>N386+N387+N388+N390+N391</f>
        <v>4788.1109999999999</v>
      </c>
      <c r="O385" s="206">
        <f>O386+O387+O388+O390+O391</f>
        <v>4538.1100000000006</v>
      </c>
      <c r="P385" s="205">
        <f>(O385/N385)*100</f>
        <v>94.778713358984376</v>
      </c>
      <c r="Q385" s="234">
        <f>Q386+Q387+Q388+Q390+Q391</f>
        <v>380</v>
      </c>
      <c r="R385" s="205">
        <f>R386+R387+R388+R390+R391</f>
        <v>380</v>
      </c>
      <c r="S385" s="205">
        <f>(R385/Q385)*100</f>
        <v>100</v>
      </c>
      <c r="T385" s="234">
        <f>T386+T387+T388+T390+T391</f>
        <v>1238.1000000000001</v>
      </c>
      <c r="U385" s="205">
        <f>U386+U387+U388+U390+U391</f>
        <v>1238.1000000000001</v>
      </c>
      <c r="V385" s="205">
        <f>(U385/T385)*100</f>
        <v>100</v>
      </c>
      <c r="W385" s="234">
        <f>W386+W387+W388+W390+W391</f>
        <v>1092.5800000000002</v>
      </c>
      <c r="X385" s="205">
        <f>X386+X387+X388+X390+X391</f>
        <v>1092.5800000000002</v>
      </c>
      <c r="Y385" s="205">
        <f>(X385/W385)*100</f>
        <v>100</v>
      </c>
      <c r="Z385" s="234">
        <f>Z386+Z387+Z388+Z390+Z391</f>
        <v>19.96</v>
      </c>
      <c r="AA385" s="205">
        <f>AA386+AA387+AA388+AA390+AA391</f>
        <v>0</v>
      </c>
      <c r="AB385" s="205">
        <f>(AA385/Z385)*100</f>
        <v>0</v>
      </c>
      <c r="AC385" s="234">
        <f>AC386+AC387+AC388+AC390+AC391</f>
        <v>619.68999999999994</v>
      </c>
      <c r="AD385" s="205">
        <f>AD386+AD387+AD388+AD390+AD391</f>
        <v>0</v>
      </c>
      <c r="AE385" s="205">
        <f>(AD385/AC385)*100</f>
        <v>0</v>
      </c>
      <c r="AF385" s="234">
        <f>AF386+AF387+AF388+AF390+AF391</f>
        <v>12913.61</v>
      </c>
      <c r="AG385" s="205">
        <f>AG386+AG387+AG388+AG390+AG391</f>
        <v>0</v>
      </c>
      <c r="AH385" s="205">
        <f>(AG385/AF385)*100</f>
        <v>0</v>
      </c>
      <c r="AI385" s="234">
        <f>AI386+AI387+AI388+AI390+AI391</f>
        <v>3956.89</v>
      </c>
      <c r="AJ385" s="205">
        <f>AJ386+AJ387+AJ388+AJ390+AJ391</f>
        <v>0</v>
      </c>
      <c r="AK385" s="205">
        <f>(AJ385/AI385)*100</f>
        <v>0</v>
      </c>
      <c r="AL385" s="234">
        <f>AL386+AL387+AL388+AL390+AL391</f>
        <v>0</v>
      </c>
      <c r="AM385" s="205">
        <f>AM386+AM387+AM388+AM390+AM391</f>
        <v>0</v>
      </c>
      <c r="AN385" s="205" t="e">
        <f>(AM385/AL385)*100</f>
        <v>#DIV/0!</v>
      </c>
      <c r="AO385" s="234">
        <f>AO386+AO387+AO388+AO390+AO391</f>
        <v>3175.15</v>
      </c>
      <c r="AP385" s="205">
        <f>AP386+AP387+AP388+AP390+AP391</f>
        <v>0</v>
      </c>
      <c r="AQ385" s="205">
        <f>(AP385/AO385)*100</f>
        <v>0</v>
      </c>
      <c r="AR385" s="216"/>
    </row>
    <row r="386" spans="1:46" customFormat="1" ht="30">
      <c r="A386" s="283"/>
      <c r="B386" s="301"/>
      <c r="C386" s="395"/>
      <c r="D386" s="248" t="s">
        <v>17</v>
      </c>
      <c r="E386" s="253">
        <f>H386+K386+N386+Q386+T386+W386+Z386+AC386+AF386+AI386+AL386+AO386</f>
        <v>308.39999999999998</v>
      </c>
      <c r="F386" s="44">
        <f>I386+L386+O386+R386+U386+X386+AA386+AD386+AG386+AJ386+AM386+AP386</f>
        <v>0</v>
      </c>
      <c r="G386" s="45">
        <f t="shared" ref="G386:G391" si="1328">(F386/E386)*100</f>
        <v>0</v>
      </c>
      <c r="H386" s="234">
        <f t="shared" ref="H386:I391" si="1329">H393+H533+H547+H617+H624+H638</f>
        <v>0</v>
      </c>
      <c r="I386" s="45">
        <f t="shared" si="1329"/>
        <v>0</v>
      </c>
      <c r="J386" s="45" t="e">
        <f t="shared" ref="J386:J391" si="1330">(I386/H386)*100</f>
        <v>#DIV/0!</v>
      </c>
      <c r="K386" s="234">
        <f>K393+K533+K547+K617+K624+K638</f>
        <v>0</v>
      </c>
      <c r="L386" s="43">
        <f>L393+L533+L547+L617+L624+L638</f>
        <v>0</v>
      </c>
      <c r="M386" s="45" t="e">
        <f t="shared" ref="M386:M391" si="1331">(L386/K386)*100</f>
        <v>#DIV/0!</v>
      </c>
      <c r="N386" s="234">
        <f>N393+N533+N547+N617+N624+N638</f>
        <v>0</v>
      </c>
      <c r="O386" s="43">
        <f>O393+O533+O547+O617+O624+O638</f>
        <v>0</v>
      </c>
      <c r="P386" s="45" t="e">
        <f t="shared" ref="P386:P391" si="1332">(O386/N386)*100</f>
        <v>#DIV/0!</v>
      </c>
      <c r="Q386" s="234">
        <f>Q393+Q533+Q547+Q617+Q624+Q638</f>
        <v>0</v>
      </c>
      <c r="R386" s="45">
        <f>R393+R533+R547+R617+R624+R638</f>
        <v>0</v>
      </c>
      <c r="S386" s="45" t="e">
        <f t="shared" ref="S386:S391" si="1333">(R386/Q386)*100</f>
        <v>#DIV/0!</v>
      </c>
      <c r="T386" s="234">
        <f>T393+T533+T547+T617+T624+T638</f>
        <v>0</v>
      </c>
      <c r="U386" s="45">
        <f>U393+U533+U547+U617+U624+U638</f>
        <v>0</v>
      </c>
      <c r="V386" s="45" t="e">
        <f t="shared" ref="V386:V391" si="1334">(U386/T386)*100</f>
        <v>#DIV/0!</v>
      </c>
      <c r="W386" s="234">
        <f>W393+W533+W547+W617+W624+W638</f>
        <v>0</v>
      </c>
      <c r="X386" s="45">
        <f>X393+X533+X547+X617+X624+X638</f>
        <v>0</v>
      </c>
      <c r="Y386" s="45" t="e">
        <f t="shared" ref="Y386:Y391" si="1335">(X386/W386)*100</f>
        <v>#DIV/0!</v>
      </c>
      <c r="Z386" s="234">
        <f>Z393+Z533+Z547+Z617+Z624+Z638</f>
        <v>0</v>
      </c>
      <c r="AA386" s="45">
        <f>AA393+AA533+AA547+AA617+AA624+AA638</f>
        <v>0</v>
      </c>
      <c r="AB386" s="45" t="e">
        <f t="shared" ref="AB386:AB391" si="1336">(AA386/Z386)*100</f>
        <v>#DIV/0!</v>
      </c>
      <c r="AC386" s="234">
        <f>AC393+AC533+AC547+AC617+AC624+AC638</f>
        <v>0</v>
      </c>
      <c r="AD386" s="45">
        <f>AD393+AD533+AD547+AD617+AD624+AD638</f>
        <v>0</v>
      </c>
      <c r="AE386" s="45" t="e">
        <f t="shared" ref="AE386:AE391" si="1337">(AD386/AC386)*100</f>
        <v>#DIV/0!</v>
      </c>
      <c r="AF386" s="234">
        <f>AF393+AF533+AF547+AF617+AF624+AF638</f>
        <v>0</v>
      </c>
      <c r="AG386" s="45">
        <f>AG393+AG533+AG547+AG617+AG624+AG638</f>
        <v>0</v>
      </c>
      <c r="AH386" s="45" t="e">
        <f t="shared" ref="AH386:AH391" si="1338">(AG386/AF386)*100</f>
        <v>#DIV/0!</v>
      </c>
      <c r="AI386" s="234">
        <f>AI393+AI533+AI547+AI617+AI624+AI638</f>
        <v>0</v>
      </c>
      <c r="AJ386" s="45">
        <f>AJ393+AJ533+AJ547+AJ617+AJ624+AJ638</f>
        <v>0</v>
      </c>
      <c r="AK386" s="45" t="e">
        <f t="shared" ref="AK386:AK391" si="1339">(AJ386/AI386)*100</f>
        <v>#DIV/0!</v>
      </c>
      <c r="AL386" s="234">
        <f>AL393+AL533+AL547+AL617+AL624+AL638</f>
        <v>0</v>
      </c>
      <c r="AM386" s="45">
        <f>AM393+AM533+AM547+AM617+AM624+AM638</f>
        <v>0</v>
      </c>
      <c r="AN386" s="45" t="e">
        <f t="shared" ref="AN386:AN391" si="1340">(AM386/AL386)*100</f>
        <v>#DIV/0!</v>
      </c>
      <c r="AO386" s="234">
        <f>AO393+AO533+AO547+AO617+AO624+AO638</f>
        <v>308.39999999999998</v>
      </c>
      <c r="AP386" s="45">
        <f>AP393+AP533+AP547+AP617+AP624+AP638</f>
        <v>0</v>
      </c>
      <c r="AQ386" s="45">
        <f t="shared" ref="AQ386:AQ391" si="1341">(AP386/AO386)*100</f>
        <v>0</v>
      </c>
      <c r="AR386" s="12"/>
      <c r="AS386" s="37"/>
      <c r="AT386" s="37"/>
    </row>
    <row r="387" spans="1:46" customFormat="1" ht="45">
      <c r="A387" s="283"/>
      <c r="B387" s="301"/>
      <c r="C387" s="395"/>
      <c r="D387" s="94" t="s">
        <v>18</v>
      </c>
      <c r="E387" s="253">
        <f>H387+K387+N387+Q387+T387+W387+Z387+AC387+AF387+AI387+AL387+AO387</f>
        <v>1669.6</v>
      </c>
      <c r="F387" s="44">
        <f t="shared" ref="F387:F391" si="1342">I387+L387+O387+R387+U387+X387+AA387+AD387+AG387+AJ387+AM387+AP387</f>
        <v>700</v>
      </c>
      <c r="G387" s="45">
        <f t="shared" si="1328"/>
        <v>41.926209870627694</v>
      </c>
      <c r="H387" s="234">
        <f t="shared" si="1329"/>
        <v>0</v>
      </c>
      <c r="I387" s="45">
        <f t="shared" si="1329"/>
        <v>0</v>
      </c>
      <c r="J387" s="45" t="e">
        <f t="shared" si="1330"/>
        <v>#DIV/0!</v>
      </c>
      <c r="K387" s="234">
        <f t="shared" ref="K387:L387" si="1343">K394+K534+K548+K618+K625+K639</f>
        <v>0</v>
      </c>
      <c r="L387" s="43">
        <f t="shared" si="1343"/>
        <v>0</v>
      </c>
      <c r="M387" s="45" t="e">
        <f t="shared" si="1331"/>
        <v>#DIV/0!</v>
      </c>
      <c r="N387" s="234">
        <f t="shared" ref="N387:O387" si="1344">N394+N534+N548+N618+N625+N639</f>
        <v>710</v>
      </c>
      <c r="O387" s="43">
        <f t="shared" si="1344"/>
        <v>460</v>
      </c>
      <c r="P387" s="45">
        <f t="shared" si="1332"/>
        <v>64.788732394366207</v>
      </c>
      <c r="Q387" s="234">
        <f t="shared" ref="Q387:R387" si="1345">Q394+Q534+Q548+Q618+Q625+Q639</f>
        <v>240</v>
      </c>
      <c r="R387" s="45">
        <f t="shared" si="1345"/>
        <v>240</v>
      </c>
      <c r="S387" s="45">
        <f t="shared" si="1333"/>
        <v>100</v>
      </c>
      <c r="T387" s="234">
        <f t="shared" ref="T387:U387" si="1346">T394+T534+T548+T618+T625+T639</f>
        <v>0</v>
      </c>
      <c r="U387" s="45">
        <f t="shared" si="1346"/>
        <v>0</v>
      </c>
      <c r="V387" s="45" t="e">
        <f t="shared" si="1334"/>
        <v>#DIV/0!</v>
      </c>
      <c r="W387" s="234">
        <f t="shared" ref="W387:X387" si="1347">W394+W534+W548+W618+W625+W639</f>
        <v>0</v>
      </c>
      <c r="X387" s="45">
        <f t="shared" si="1347"/>
        <v>0</v>
      </c>
      <c r="Y387" s="45" t="e">
        <f t="shared" si="1335"/>
        <v>#DIV/0!</v>
      </c>
      <c r="Z387" s="234">
        <f t="shared" ref="Z387:AA387" si="1348">Z394+Z534+Z548+Z618+Z625+Z639</f>
        <v>0</v>
      </c>
      <c r="AA387" s="45">
        <f t="shared" si="1348"/>
        <v>0</v>
      </c>
      <c r="AB387" s="45" t="e">
        <f t="shared" si="1336"/>
        <v>#DIV/0!</v>
      </c>
      <c r="AC387" s="234">
        <f t="shared" ref="AC387:AD387" si="1349">AC394+AC534+AC548+AC618+AC625+AC639</f>
        <v>0</v>
      </c>
      <c r="AD387" s="45">
        <f t="shared" si="1349"/>
        <v>0</v>
      </c>
      <c r="AE387" s="45" t="e">
        <f t="shared" si="1337"/>
        <v>#DIV/0!</v>
      </c>
      <c r="AF387" s="234">
        <f t="shared" ref="AF387:AG387" si="1350">AF394+AF534+AF548+AF618+AF625+AF639</f>
        <v>0</v>
      </c>
      <c r="AG387" s="45">
        <f t="shared" si="1350"/>
        <v>0</v>
      </c>
      <c r="AH387" s="45" t="e">
        <f t="shared" si="1338"/>
        <v>#DIV/0!</v>
      </c>
      <c r="AI387" s="234">
        <f t="shared" ref="AI387:AJ387" si="1351">AI394+AI534+AI548+AI618+AI625+AI639</f>
        <v>0</v>
      </c>
      <c r="AJ387" s="45">
        <f t="shared" si="1351"/>
        <v>0</v>
      </c>
      <c r="AK387" s="45" t="e">
        <f t="shared" si="1339"/>
        <v>#DIV/0!</v>
      </c>
      <c r="AL387" s="234">
        <f t="shared" ref="AL387:AM387" si="1352">AL394+AL534+AL548+AL618+AL625+AL639</f>
        <v>0</v>
      </c>
      <c r="AM387" s="45">
        <f t="shared" si="1352"/>
        <v>0</v>
      </c>
      <c r="AN387" s="45" t="e">
        <f t="shared" si="1340"/>
        <v>#DIV/0!</v>
      </c>
      <c r="AO387" s="234">
        <f t="shared" ref="AO387:AP387" si="1353">AO394+AO534+AO548+AO618+AO625+AO639</f>
        <v>719.6</v>
      </c>
      <c r="AP387" s="45">
        <f t="shared" si="1353"/>
        <v>0</v>
      </c>
      <c r="AQ387" s="45">
        <f t="shared" si="1341"/>
        <v>0</v>
      </c>
      <c r="AR387" s="12"/>
      <c r="AS387" s="37"/>
      <c r="AT387" s="37"/>
    </row>
    <row r="388" spans="1:46" customFormat="1" ht="24.75" customHeight="1">
      <c r="A388" s="283"/>
      <c r="B388" s="301"/>
      <c r="C388" s="395"/>
      <c r="D388" s="94" t="s">
        <v>26</v>
      </c>
      <c r="E388" s="253">
        <f>H388+K388+N388+Q388+T388+W388+Z388+AC388+AF388+AI388+AL388+AO388</f>
        <v>27148.181</v>
      </c>
      <c r="F388" s="44">
        <f t="shared" si="1342"/>
        <v>7490.88</v>
      </c>
      <c r="G388" s="45">
        <f t="shared" si="1328"/>
        <v>27.592566883210335</v>
      </c>
      <c r="H388" s="234">
        <f t="shared" si="1329"/>
        <v>0</v>
      </c>
      <c r="I388" s="45">
        <f t="shared" si="1329"/>
        <v>0</v>
      </c>
      <c r="J388" s="45" t="e">
        <f t="shared" si="1330"/>
        <v>#DIV/0!</v>
      </c>
      <c r="K388" s="234">
        <f t="shared" ref="K388:L388" si="1354">K395+K535+K549+K619+K626+K640</f>
        <v>942.09</v>
      </c>
      <c r="L388" s="43">
        <f t="shared" si="1354"/>
        <v>942.09</v>
      </c>
      <c r="M388" s="45">
        <f t="shared" si="1331"/>
        <v>100</v>
      </c>
      <c r="N388" s="234">
        <f t="shared" ref="N388:O388" si="1355">N395+N535+N549+N619+N626+N640</f>
        <v>4078.1109999999999</v>
      </c>
      <c r="O388" s="43">
        <f t="shared" si="1355"/>
        <v>4078.11</v>
      </c>
      <c r="P388" s="45">
        <f t="shared" si="1332"/>
        <v>99.999975478843027</v>
      </c>
      <c r="Q388" s="234">
        <f t="shared" ref="Q388:R388" si="1356">Q395+Q535+Q549+Q619+Q626+Q640</f>
        <v>140</v>
      </c>
      <c r="R388" s="45">
        <f t="shared" si="1356"/>
        <v>140</v>
      </c>
      <c r="S388" s="45">
        <f t="shared" si="1333"/>
        <v>100</v>
      </c>
      <c r="T388" s="234">
        <f t="shared" ref="T388:U388" si="1357">T395+T535+T549+T619+T626+T640</f>
        <v>1238.1000000000001</v>
      </c>
      <c r="U388" s="45">
        <f t="shared" si="1357"/>
        <v>1238.1000000000001</v>
      </c>
      <c r="V388" s="45">
        <f t="shared" si="1334"/>
        <v>100</v>
      </c>
      <c r="W388" s="234">
        <f t="shared" ref="W388:X388" si="1358">W395+W535+W549+W619+W626+W640</f>
        <v>1092.5800000000002</v>
      </c>
      <c r="X388" s="45">
        <f t="shared" si="1358"/>
        <v>1092.5800000000002</v>
      </c>
      <c r="Y388" s="45">
        <f t="shared" si="1335"/>
        <v>100</v>
      </c>
      <c r="Z388" s="234">
        <f t="shared" ref="Z388:AA388" si="1359">Z395+Z535+Z549+Z619+Z626+Z640</f>
        <v>19.96</v>
      </c>
      <c r="AA388" s="45">
        <f t="shared" si="1359"/>
        <v>0</v>
      </c>
      <c r="AB388" s="45">
        <f t="shared" si="1336"/>
        <v>0</v>
      </c>
      <c r="AC388" s="234">
        <f t="shared" ref="AC388:AD388" si="1360">AC395+AC535+AC549+AC619+AC626+AC640</f>
        <v>619.68999999999994</v>
      </c>
      <c r="AD388" s="45">
        <f t="shared" si="1360"/>
        <v>0</v>
      </c>
      <c r="AE388" s="45">
        <f t="shared" si="1337"/>
        <v>0</v>
      </c>
      <c r="AF388" s="234">
        <f t="shared" ref="AF388:AG388" si="1361">AF395+AF535+AF549+AF619+AF626+AF640</f>
        <v>12913.61</v>
      </c>
      <c r="AG388" s="45">
        <f t="shared" si="1361"/>
        <v>0</v>
      </c>
      <c r="AH388" s="45">
        <f t="shared" si="1338"/>
        <v>0</v>
      </c>
      <c r="AI388" s="234">
        <f t="shared" ref="AI388:AJ388" si="1362">AI395+AI535+AI549+AI619+AI626+AI640</f>
        <v>3956.89</v>
      </c>
      <c r="AJ388" s="45">
        <f t="shared" si="1362"/>
        <v>0</v>
      </c>
      <c r="AK388" s="45">
        <f t="shared" si="1339"/>
        <v>0</v>
      </c>
      <c r="AL388" s="234">
        <f t="shared" ref="AL388:AM388" si="1363">AL395+AL535+AL549+AL619+AL626+AL640</f>
        <v>0</v>
      </c>
      <c r="AM388" s="45">
        <f t="shared" si="1363"/>
        <v>0</v>
      </c>
      <c r="AN388" s="45" t="e">
        <f t="shared" si="1340"/>
        <v>#DIV/0!</v>
      </c>
      <c r="AO388" s="234">
        <f t="shared" ref="AO388:AP388" si="1364">AO395+AO535+AO549+AO619+AO626+AO640</f>
        <v>2147.15</v>
      </c>
      <c r="AP388" s="45">
        <f t="shared" si="1364"/>
        <v>0</v>
      </c>
      <c r="AQ388" s="45">
        <f t="shared" si="1341"/>
        <v>0</v>
      </c>
      <c r="AR388" s="12"/>
      <c r="AS388" s="37"/>
      <c r="AT388" s="37"/>
    </row>
    <row r="389" spans="1:46" customFormat="1" ht="83.25" customHeight="1">
      <c r="A389" s="283"/>
      <c r="B389" s="301"/>
      <c r="C389" s="395"/>
      <c r="D389" s="94" t="s">
        <v>154</v>
      </c>
      <c r="E389" s="253">
        <f t="shared" ref="E389:E391" si="1365">H389+K389+N389+Q389+T389+W389+Z389+AC389+AF389+AI389+AL389+AO389</f>
        <v>0</v>
      </c>
      <c r="F389" s="44">
        <f t="shared" si="1342"/>
        <v>0</v>
      </c>
      <c r="G389" s="45" t="e">
        <f t="shared" si="1328"/>
        <v>#DIV/0!</v>
      </c>
      <c r="H389" s="234">
        <f t="shared" si="1329"/>
        <v>0</v>
      </c>
      <c r="I389" s="45">
        <f t="shared" si="1329"/>
        <v>0</v>
      </c>
      <c r="J389" s="45" t="e">
        <f t="shared" si="1330"/>
        <v>#DIV/0!</v>
      </c>
      <c r="K389" s="234">
        <f t="shared" ref="K389:L389" si="1366">K396+K536+K550+K620+K627+K641</f>
        <v>0</v>
      </c>
      <c r="L389" s="43">
        <f t="shared" si="1366"/>
        <v>0</v>
      </c>
      <c r="M389" s="45" t="e">
        <f t="shared" si="1331"/>
        <v>#DIV/0!</v>
      </c>
      <c r="N389" s="234">
        <f t="shared" ref="N389:O389" si="1367">N396+N536+N550+N620+N627+N641</f>
        <v>0</v>
      </c>
      <c r="O389" s="43">
        <f t="shared" si="1367"/>
        <v>0</v>
      </c>
      <c r="P389" s="45" t="e">
        <f t="shared" si="1332"/>
        <v>#DIV/0!</v>
      </c>
      <c r="Q389" s="234">
        <f t="shared" ref="Q389:R389" si="1368">Q396+Q536+Q550+Q620+Q627+Q641</f>
        <v>0</v>
      </c>
      <c r="R389" s="45">
        <f t="shared" si="1368"/>
        <v>0</v>
      </c>
      <c r="S389" s="45" t="e">
        <f t="shared" si="1333"/>
        <v>#DIV/0!</v>
      </c>
      <c r="T389" s="234">
        <f t="shared" ref="T389:U389" si="1369">T396+T536+T550+T620+T627+T641</f>
        <v>0</v>
      </c>
      <c r="U389" s="45">
        <f t="shared" si="1369"/>
        <v>0</v>
      </c>
      <c r="V389" s="45" t="e">
        <f t="shared" si="1334"/>
        <v>#DIV/0!</v>
      </c>
      <c r="W389" s="234">
        <f t="shared" ref="W389:X389" si="1370">W396+W536+W550+W620+W627+W641</f>
        <v>0</v>
      </c>
      <c r="X389" s="45">
        <f t="shared" si="1370"/>
        <v>0</v>
      </c>
      <c r="Y389" s="45" t="e">
        <f t="shared" si="1335"/>
        <v>#DIV/0!</v>
      </c>
      <c r="Z389" s="234">
        <f t="shared" ref="Z389:AA389" si="1371">Z396+Z536+Z550+Z620+Z627+Z641</f>
        <v>0</v>
      </c>
      <c r="AA389" s="45">
        <f t="shared" si="1371"/>
        <v>0</v>
      </c>
      <c r="AB389" s="45" t="e">
        <f t="shared" si="1336"/>
        <v>#DIV/0!</v>
      </c>
      <c r="AC389" s="234">
        <f t="shared" ref="AC389:AD389" si="1372">AC396+AC536+AC550+AC620+AC627+AC641</f>
        <v>0</v>
      </c>
      <c r="AD389" s="45">
        <f t="shared" si="1372"/>
        <v>0</v>
      </c>
      <c r="AE389" s="45" t="e">
        <f t="shared" si="1337"/>
        <v>#DIV/0!</v>
      </c>
      <c r="AF389" s="234">
        <f t="shared" ref="AF389:AG389" si="1373">AF396+AF536+AF550+AF620+AF627+AF641</f>
        <v>0</v>
      </c>
      <c r="AG389" s="45">
        <f t="shared" si="1373"/>
        <v>0</v>
      </c>
      <c r="AH389" s="45" t="e">
        <f t="shared" si="1338"/>
        <v>#DIV/0!</v>
      </c>
      <c r="AI389" s="234">
        <f t="shared" ref="AI389:AJ389" si="1374">AI396+AI536+AI550+AI620+AI627+AI641</f>
        <v>0</v>
      </c>
      <c r="AJ389" s="45">
        <f t="shared" si="1374"/>
        <v>0</v>
      </c>
      <c r="AK389" s="45" t="e">
        <f t="shared" si="1339"/>
        <v>#DIV/0!</v>
      </c>
      <c r="AL389" s="234">
        <f t="shared" ref="AL389:AM389" si="1375">AL396+AL536+AL550+AL620+AL627+AL641</f>
        <v>0</v>
      </c>
      <c r="AM389" s="45">
        <f t="shared" si="1375"/>
        <v>0</v>
      </c>
      <c r="AN389" s="45" t="e">
        <f t="shared" si="1340"/>
        <v>#DIV/0!</v>
      </c>
      <c r="AO389" s="234">
        <f t="shared" ref="AO389:AP389" si="1376">AO396+AO536+AO550+AO620+AO627+AO641</f>
        <v>0</v>
      </c>
      <c r="AP389" s="45">
        <f t="shared" si="1376"/>
        <v>0</v>
      </c>
      <c r="AQ389" s="45" t="e">
        <f t="shared" si="1341"/>
        <v>#DIV/0!</v>
      </c>
      <c r="AR389" s="12"/>
      <c r="AS389" s="37"/>
      <c r="AT389" s="37"/>
    </row>
    <row r="390" spans="1:46" customFormat="1" ht="29.25" customHeight="1">
      <c r="A390" s="283"/>
      <c r="B390" s="301"/>
      <c r="C390" s="395"/>
      <c r="D390" s="94" t="s">
        <v>37</v>
      </c>
      <c r="E390" s="174">
        <f t="shared" si="1365"/>
        <v>0</v>
      </c>
      <c r="F390" s="44">
        <f t="shared" si="1342"/>
        <v>0</v>
      </c>
      <c r="G390" s="45" t="e">
        <f t="shared" si="1328"/>
        <v>#DIV/0!</v>
      </c>
      <c r="H390" s="234">
        <f t="shared" si="1329"/>
        <v>0</v>
      </c>
      <c r="I390" s="45">
        <f t="shared" si="1329"/>
        <v>0</v>
      </c>
      <c r="J390" s="45" t="e">
        <f t="shared" si="1330"/>
        <v>#DIV/0!</v>
      </c>
      <c r="K390" s="234">
        <f t="shared" ref="K390:L390" si="1377">K397+K537+K551+K621+K628+K642</f>
        <v>0</v>
      </c>
      <c r="L390" s="43">
        <f t="shared" si="1377"/>
        <v>0</v>
      </c>
      <c r="M390" s="45" t="e">
        <f t="shared" si="1331"/>
        <v>#DIV/0!</v>
      </c>
      <c r="N390" s="234">
        <f t="shared" ref="N390:O390" si="1378">N397+N537+N551+N621+N628+N642</f>
        <v>0</v>
      </c>
      <c r="O390" s="43">
        <f t="shared" si="1378"/>
        <v>0</v>
      </c>
      <c r="P390" s="45" t="e">
        <f t="shared" si="1332"/>
        <v>#DIV/0!</v>
      </c>
      <c r="Q390" s="234">
        <f t="shared" ref="Q390:R390" si="1379">Q397+Q537+Q551+Q621+Q628+Q642</f>
        <v>0</v>
      </c>
      <c r="R390" s="45">
        <f t="shared" si="1379"/>
        <v>0</v>
      </c>
      <c r="S390" s="45" t="e">
        <f t="shared" si="1333"/>
        <v>#DIV/0!</v>
      </c>
      <c r="T390" s="234">
        <f t="shared" ref="T390:U390" si="1380">T397+T537+T551+T621+T628+T642</f>
        <v>0</v>
      </c>
      <c r="U390" s="45">
        <f t="shared" si="1380"/>
        <v>0</v>
      </c>
      <c r="V390" s="45" t="e">
        <f t="shared" si="1334"/>
        <v>#DIV/0!</v>
      </c>
      <c r="W390" s="234">
        <f t="shared" ref="W390:X390" si="1381">W397+W537+W551+W621+W628+W642</f>
        <v>0</v>
      </c>
      <c r="X390" s="45">
        <f t="shared" si="1381"/>
        <v>0</v>
      </c>
      <c r="Y390" s="45" t="e">
        <f t="shared" si="1335"/>
        <v>#DIV/0!</v>
      </c>
      <c r="Z390" s="234">
        <f t="shared" ref="Z390:AA390" si="1382">Z397+Z537+Z551+Z621+Z628+Z642</f>
        <v>0</v>
      </c>
      <c r="AA390" s="45">
        <f t="shared" si="1382"/>
        <v>0</v>
      </c>
      <c r="AB390" s="45" t="e">
        <f t="shared" si="1336"/>
        <v>#DIV/0!</v>
      </c>
      <c r="AC390" s="234">
        <f t="shared" ref="AC390:AD390" si="1383">AC397+AC537+AC551+AC621+AC628+AC642</f>
        <v>0</v>
      </c>
      <c r="AD390" s="45">
        <f t="shared" si="1383"/>
        <v>0</v>
      </c>
      <c r="AE390" s="45" t="e">
        <f t="shared" si="1337"/>
        <v>#DIV/0!</v>
      </c>
      <c r="AF390" s="234">
        <f t="shared" ref="AF390:AG390" si="1384">AF397+AF537+AF551+AF621+AF628+AF642</f>
        <v>0</v>
      </c>
      <c r="AG390" s="45">
        <f t="shared" si="1384"/>
        <v>0</v>
      </c>
      <c r="AH390" s="45" t="e">
        <f t="shared" si="1338"/>
        <v>#DIV/0!</v>
      </c>
      <c r="AI390" s="234">
        <f t="shared" ref="AI390:AJ390" si="1385">AI397+AI537+AI551+AI621+AI628+AI642</f>
        <v>0</v>
      </c>
      <c r="AJ390" s="45">
        <f t="shared" si="1385"/>
        <v>0</v>
      </c>
      <c r="AK390" s="45" t="e">
        <f t="shared" si="1339"/>
        <v>#DIV/0!</v>
      </c>
      <c r="AL390" s="234">
        <f t="shared" ref="AL390:AM390" si="1386">AL397+AL537+AL551+AL621+AL628+AL642</f>
        <v>0</v>
      </c>
      <c r="AM390" s="45">
        <f t="shared" si="1386"/>
        <v>0</v>
      </c>
      <c r="AN390" s="45" t="e">
        <f t="shared" si="1340"/>
        <v>#DIV/0!</v>
      </c>
      <c r="AO390" s="234">
        <f t="shared" ref="AO390:AP390" si="1387">AO397+AO537+AO551+AO621+AO628+AO642</f>
        <v>0</v>
      </c>
      <c r="AP390" s="45">
        <f t="shared" si="1387"/>
        <v>0</v>
      </c>
      <c r="AQ390" s="45" t="e">
        <f t="shared" si="1341"/>
        <v>#DIV/0!</v>
      </c>
      <c r="AR390" s="12"/>
      <c r="AS390" s="37"/>
      <c r="AT390" s="37"/>
    </row>
    <row r="391" spans="1:46" customFormat="1" ht="87.75" customHeight="1">
      <c r="A391" s="283"/>
      <c r="B391" s="301"/>
      <c r="C391" s="395"/>
      <c r="D391" s="248" t="s">
        <v>32</v>
      </c>
      <c r="E391" s="174">
        <f t="shared" si="1365"/>
        <v>0</v>
      </c>
      <c r="F391" s="44">
        <f t="shared" si="1342"/>
        <v>0</v>
      </c>
      <c r="G391" s="45" t="e">
        <f t="shared" si="1328"/>
        <v>#DIV/0!</v>
      </c>
      <c r="H391" s="234">
        <f t="shared" si="1329"/>
        <v>0</v>
      </c>
      <c r="I391" s="45">
        <f t="shared" si="1329"/>
        <v>0</v>
      </c>
      <c r="J391" s="45" t="e">
        <f t="shared" si="1330"/>
        <v>#DIV/0!</v>
      </c>
      <c r="K391" s="234">
        <f t="shared" ref="K391:L391" si="1388">K398+K538+K552+K622+K629+K643</f>
        <v>0</v>
      </c>
      <c r="L391" s="43">
        <f t="shared" si="1388"/>
        <v>0</v>
      </c>
      <c r="M391" s="45" t="e">
        <f t="shared" si="1331"/>
        <v>#DIV/0!</v>
      </c>
      <c r="N391" s="234">
        <f t="shared" ref="N391:O391" si="1389">N398+N538+N552+N622+N629+N643</f>
        <v>0</v>
      </c>
      <c r="O391" s="43">
        <f t="shared" si="1389"/>
        <v>0</v>
      </c>
      <c r="P391" s="45" t="e">
        <f t="shared" si="1332"/>
        <v>#DIV/0!</v>
      </c>
      <c r="Q391" s="234">
        <f t="shared" ref="Q391:R391" si="1390">Q398+Q538+Q552+Q622+Q629+Q643</f>
        <v>0</v>
      </c>
      <c r="R391" s="45">
        <f t="shared" si="1390"/>
        <v>0</v>
      </c>
      <c r="S391" s="45" t="e">
        <f t="shared" si="1333"/>
        <v>#DIV/0!</v>
      </c>
      <c r="T391" s="234">
        <f t="shared" ref="T391:U391" si="1391">T398+T538+T552+T622+T629+T643</f>
        <v>0</v>
      </c>
      <c r="U391" s="45">
        <f t="shared" si="1391"/>
        <v>0</v>
      </c>
      <c r="V391" s="45" t="e">
        <f t="shared" si="1334"/>
        <v>#DIV/0!</v>
      </c>
      <c r="W391" s="234">
        <f t="shared" ref="W391:X391" si="1392">W398+W538+W552+W622+W629+W643</f>
        <v>0</v>
      </c>
      <c r="X391" s="45">
        <f t="shared" si="1392"/>
        <v>0</v>
      </c>
      <c r="Y391" s="45" t="e">
        <f t="shared" si="1335"/>
        <v>#DIV/0!</v>
      </c>
      <c r="Z391" s="234">
        <f t="shared" ref="Z391:AA391" si="1393">Z398+Z538+Z552+Z622+Z629+Z643</f>
        <v>0</v>
      </c>
      <c r="AA391" s="45">
        <f t="shared" si="1393"/>
        <v>0</v>
      </c>
      <c r="AB391" s="45" t="e">
        <f t="shared" si="1336"/>
        <v>#DIV/0!</v>
      </c>
      <c r="AC391" s="234">
        <f t="shared" ref="AC391:AD391" si="1394">AC398+AC538+AC552+AC622+AC629+AC643</f>
        <v>0</v>
      </c>
      <c r="AD391" s="45">
        <f t="shared" si="1394"/>
        <v>0</v>
      </c>
      <c r="AE391" s="45" t="e">
        <f t="shared" si="1337"/>
        <v>#DIV/0!</v>
      </c>
      <c r="AF391" s="234">
        <f t="shared" ref="AF391:AG391" si="1395">AF398+AF538+AF552+AF622+AF629+AF643</f>
        <v>0</v>
      </c>
      <c r="AG391" s="45">
        <f t="shared" si="1395"/>
        <v>0</v>
      </c>
      <c r="AH391" s="45" t="e">
        <f t="shared" si="1338"/>
        <v>#DIV/0!</v>
      </c>
      <c r="AI391" s="234">
        <f t="shared" ref="AI391:AJ391" si="1396">AI398+AI538+AI552+AI622+AI629+AI643</f>
        <v>0</v>
      </c>
      <c r="AJ391" s="45">
        <f t="shared" si="1396"/>
        <v>0</v>
      </c>
      <c r="AK391" s="45" t="e">
        <f t="shared" si="1339"/>
        <v>#DIV/0!</v>
      </c>
      <c r="AL391" s="234">
        <f t="shared" ref="AL391:AM391" si="1397">AL398+AL538+AL552+AL622+AL629+AL643</f>
        <v>0</v>
      </c>
      <c r="AM391" s="45">
        <f t="shared" si="1397"/>
        <v>0</v>
      </c>
      <c r="AN391" s="45" t="e">
        <f t="shared" si="1340"/>
        <v>#DIV/0!</v>
      </c>
      <c r="AO391" s="234">
        <f t="shared" ref="AO391:AP391" si="1398">AO398+AO538+AO552+AO622+AO629+AO643</f>
        <v>0</v>
      </c>
      <c r="AP391" s="45">
        <f t="shared" si="1398"/>
        <v>0</v>
      </c>
      <c r="AQ391" s="45" t="e">
        <f t="shared" si="1341"/>
        <v>#DIV/0!</v>
      </c>
      <c r="AR391" s="12"/>
      <c r="AS391" s="37"/>
      <c r="AT391" s="37"/>
    </row>
    <row r="392" spans="1:46" s="208" customFormat="1" ht="22.5" customHeight="1">
      <c r="A392" s="283" t="s">
        <v>20</v>
      </c>
      <c r="B392" s="306" t="s">
        <v>67</v>
      </c>
      <c r="C392" s="282" t="s">
        <v>68</v>
      </c>
      <c r="D392" s="217" t="s">
        <v>34</v>
      </c>
      <c r="E392" s="210">
        <f>E393+E394+E395+E397+E398</f>
        <v>25494.34</v>
      </c>
      <c r="F392" s="206">
        <f>F393+F394+F395+F397+F398</f>
        <v>6619.02</v>
      </c>
      <c r="G392" s="206">
        <f>(F392/E392)*100</f>
        <v>25.962703878586385</v>
      </c>
      <c r="H392" s="233">
        <f>H393+H394+H395+H397+H398</f>
        <v>0</v>
      </c>
      <c r="I392" s="206">
        <f>I393+I394+I395+I397+I398</f>
        <v>0</v>
      </c>
      <c r="J392" s="205" t="e">
        <f>(I392/H392)*100</f>
        <v>#DIV/0!</v>
      </c>
      <c r="K392" s="234">
        <f>K393+K394+K395+K397+K398</f>
        <v>942.09</v>
      </c>
      <c r="L392" s="206">
        <f>L393+L394+L395+L397+L398</f>
        <v>942.09</v>
      </c>
      <c r="M392" s="205">
        <f>(L392/K392)*100</f>
        <v>100</v>
      </c>
      <c r="N392" s="234">
        <f>N393+N394+N395+N397+N398</f>
        <v>3744</v>
      </c>
      <c r="O392" s="206">
        <f>O393+O394+O395+O397+O398</f>
        <v>3744</v>
      </c>
      <c r="P392" s="205">
        <f>(O392/N392)*100</f>
        <v>100</v>
      </c>
      <c r="Q392" s="234">
        <f>Q393+Q394+Q395+Q397+Q398</f>
        <v>0</v>
      </c>
      <c r="R392" s="205">
        <f>R393+R394+R395+R397+R398</f>
        <v>0</v>
      </c>
      <c r="S392" s="205" t="e">
        <f>(R392/Q392)*100</f>
        <v>#DIV/0!</v>
      </c>
      <c r="T392" s="234">
        <f>T393+T394+T395+T397+T398</f>
        <v>1132.93</v>
      </c>
      <c r="U392" s="205">
        <f>U393+U394+U395+U397+U398</f>
        <v>1132.93</v>
      </c>
      <c r="V392" s="205">
        <f>(U392/T392)*100</f>
        <v>100</v>
      </c>
      <c r="W392" s="234">
        <f>W393+W394+W395+W397+W398</f>
        <v>800</v>
      </c>
      <c r="X392" s="205">
        <f>X393+X394+X395+X397+X398</f>
        <v>800</v>
      </c>
      <c r="Y392" s="205">
        <f>(X392/W392)*100</f>
        <v>100</v>
      </c>
      <c r="Z392" s="234">
        <f>Z393+Z394+Z395+Z397+Z398</f>
        <v>0</v>
      </c>
      <c r="AA392" s="205">
        <f>AA393+AA394+AA395+AA397+AA398</f>
        <v>0</v>
      </c>
      <c r="AB392" s="205" t="e">
        <f>(AA392/Z392)*100</f>
        <v>#DIV/0!</v>
      </c>
      <c r="AC392" s="234">
        <f>AC393+AC394+AC395+AC397+AC398</f>
        <v>0</v>
      </c>
      <c r="AD392" s="205">
        <f>AD393+AD394+AD395+AD397+AD398</f>
        <v>0</v>
      </c>
      <c r="AE392" s="205" t="e">
        <f>(AD392/AC392)*100</f>
        <v>#DIV/0!</v>
      </c>
      <c r="AF392" s="234">
        <f>AF393+AF394+AF395+AF397+AF398</f>
        <v>12913.61</v>
      </c>
      <c r="AG392" s="205">
        <f>AG393+AG394+AG395+AG397+AG398</f>
        <v>0</v>
      </c>
      <c r="AH392" s="205">
        <f>(AG392/AF392)*100</f>
        <v>0</v>
      </c>
      <c r="AI392" s="234">
        <f>AI393+AI394+AI395+AI397+AI398</f>
        <v>3956.89</v>
      </c>
      <c r="AJ392" s="205">
        <f>AJ393+AJ394+AJ395+AJ397+AJ398</f>
        <v>0</v>
      </c>
      <c r="AK392" s="205">
        <f>(AJ392/AI392)*100</f>
        <v>0</v>
      </c>
      <c r="AL392" s="234">
        <f>AL393+AL394+AL395+AL397+AL398</f>
        <v>0</v>
      </c>
      <c r="AM392" s="205">
        <f>AM393+AM394+AM395+AM397+AM398</f>
        <v>0</v>
      </c>
      <c r="AN392" s="205" t="e">
        <f>(AM392/AL392)*100</f>
        <v>#DIV/0!</v>
      </c>
      <c r="AO392" s="234">
        <f>AO393+AO394+AO395+AO397+AO398</f>
        <v>2004.82</v>
      </c>
      <c r="AP392" s="205">
        <f>AP393+AP394+AP395+AP397+AP398</f>
        <v>0</v>
      </c>
      <c r="AQ392" s="205">
        <f>(AP392/AO392)*100</f>
        <v>0</v>
      </c>
      <c r="AR392" s="216"/>
    </row>
    <row r="393" spans="1:46" s="121" customFormat="1" ht="30">
      <c r="A393" s="283"/>
      <c r="B393" s="306"/>
      <c r="C393" s="282"/>
      <c r="D393" s="185" t="s">
        <v>17</v>
      </c>
      <c r="E393" s="186">
        <f>H393+K393+N393+Q393+T393+W393+Z393+AC393+AF393+AI393+AL393+AO393</f>
        <v>0</v>
      </c>
      <c r="F393" s="187">
        <f>I393+L393+O393+R393+U393+X393+AA393+AD393+AG393+AJ393+AM393+AP393</f>
        <v>0</v>
      </c>
      <c r="G393" s="187" t="e">
        <f t="shared" ref="G393:G398" si="1399">(F393/E393)*100</f>
        <v>#DIV/0!</v>
      </c>
      <c r="H393" s="233">
        <f>H400+H407+H414+H421+H428+H435+H442+H449+H456+H463+H470+H477+H484+H491+H498+H505+H512+H519+H526</f>
        <v>0</v>
      </c>
      <c r="I393" s="187">
        <f>I400+I407+I414+I421+I428+I435+I442+I449+I456+I463+I470+I477+I484+I491+I498+I505+I512+I519+I526</f>
        <v>0</v>
      </c>
      <c r="J393" s="188" t="e">
        <f t="shared" ref="J393:J398" si="1400">(I393/H393)*100</f>
        <v>#DIV/0!</v>
      </c>
      <c r="K393" s="233">
        <f>K400+K407+K414+K421+K428+K435+K442+K449+K456+K463+K470+K477+K484+K491+K498+K505+K512+K519+K526</f>
        <v>0</v>
      </c>
      <c r="L393" s="187">
        <f>L400+L407+L414+L421+L428+L435+L442+L449+L456+L463+L470+L477+L484+L491+L498+L505+L512+L519+L526</f>
        <v>0</v>
      </c>
      <c r="M393" s="188" t="e">
        <f t="shared" ref="M393:M398" si="1401">(L393/K393)*100</f>
        <v>#DIV/0!</v>
      </c>
      <c r="N393" s="233">
        <f>N400+N407+N414+N421+N428+N435+N442+N449+N456+N463+N470+N477+N484+N491+N498+N505+N512+N519+N526</f>
        <v>0</v>
      </c>
      <c r="O393" s="187">
        <f>O400+O407+O414+O421+O428+O435+O442+O449+O456+O463+O470+O477+O484+O491+O498+O505+O512+O519+O526</f>
        <v>0</v>
      </c>
      <c r="P393" s="188" t="e">
        <f t="shared" ref="P393:P398" si="1402">(O393/N393)*100</f>
        <v>#DIV/0!</v>
      </c>
      <c r="Q393" s="233">
        <f>Q400+Q407+Q414+Q421+Q428+Q435+Q442+Q449+Q456+Q463+Q470+Q477+Q484+Q491+Q498+Q505+Q512+Q519+Q526</f>
        <v>0</v>
      </c>
      <c r="R393" s="187">
        <f>R400+R407+R414+R421+R428+R435+R442+R449+R456+R463+R470+R477+R484+R491+R498+R505+R512+R519+R526</f>
        <v>0</v>
      </c>
      <c r="S393" s="188" t="e">
        <f t="shared" ref="S393:S398" si="1403">(R393/Q393)*100</f>
        <v>#DIV/0!</v>
      </c>
      <c r="T393" s="233">
        <f>T400+T407+T414+T421+T428+T435+T442+T449+T456+T463+T470+T477+T484+T491+T498+T505+T512+T519+T526</f>
        <v>0</v>
      </c>
      <c r="U393" s="187">
        <f>U400+U407+U414+U421+U428+U435+U442+U449+U456+U463+U470+U477+U484+U491+U498+U505+U512+U519+U526</f>
        <v>0</v>
      </c>
      <c r="V393" s="188" t="e">
        <f t="shared" ref="V393:V398" si="1404">(U393/T393)*100</f>
        <v>#DIV/0!</v>
      </c>
      <c r="W393" s="233">
        <f>W400+W407+W414+W421+W428+W435+W442+W449+W456+W463+W470+W477+W484+W491+W498+W505+W512+W519+W526</f>
        <v>0</v>
      </c>
      <c r="X393" s="187">
        <f>X400+X407+X414+X421+X428+X435+X442+X449+X456+X463+X470+X477+X484+X491+X498+X505+X512+X519+X526</f>
        <v>0</v>
      </c>
      <c r="Y393" s="188" t="e">
        <f t="shared" ref="Y393:Y398" si="1405">(X393/W393)*100</f>
        <v>#DIV/0!</v>
      </c>
      <c r="Z393" s="233">
        <f>Z400+Z407+Z414+Z421+Z428+Z435+Z442+Z449+Z456+Z463+Z470+Z477+Z484+Z491+Z498+Z505+Z512+Z519+Z526</f>
        <v>0</v>
      </c>
      <c r="AA393" s="187">
        <f>AA400+AA407+AA414+AA421+AA428+AA435+AA442+AA449+AA456+AA463+AA470+AA477+AA484+AA491+AA498+AA505+AA512+AA519+AA526</f>
        <v>0</v>
      </c>
      <c r="AB393" s="188" t="e">
        <f t="shared" ref="AB393:AB398" si="1406">(AA393/Z393)*100</f>
        <v>#DIV/0!</v>
      </c>
      <c r="AC393" s="233">
        <f>AC400+AC407+AC414+AC421+AC428+AC435+AC442+AC449+AC456+AC463+AC470+AC477+AC484+AC491+AC498+AC505+AC512+AC519+AC526</f>
        <v>0</v>
      </c>
      <c r="AD393" s="187">
        <f>AD400+AD407+AD414+AD421+AD428+AD435+AD442+AD449+AD456+AD463+AD470+AD477+AD484+AD491+AD498+AD505+AD512+AD519+AD526</f>
        <v>0</v>
      </c>
      <c r="AE393" s="188" t="e">
        <f t="shared" ref="AE393:AE398" si="1407">(AD393/AC393)*100</f>
        <v>#DIV/0!</v>
      </c>
      <c r="AF393" s="233">
        <f>AF400+AF407+AF414+AF421+AF428+AF435+AF442+AF449+AF456+AF463+AF470+AF477+AF484+AF491+AF498+AF505+AF512+AF519+AF526</f>
        <v>0</v>
      </c>
      <c r="AG393" s="187">
        <f>AG400+AG407+AG414+AG421+AG428+AG435+AG442+AG449+AG456+AG463+AG470+AG477+AG484+AG491+AG498+AG505+AG512+AG519+AG526</f>
        <v>0</v>
      </c>
      <c r="AH393" s="188" t="e">
        <f t="shared" ref="AH393:AH398" si="1408">(AG393/AF393)*100</f>
        <v>#DIV/0!</v>
      </c>
      <c r="AI393" s="233">
        <f>AI400+AI407+AI414+AI421+AI428+AI435+AI442+AI449+AI456+AI463+AI470+AI477+AI484+AI491+AI498+AI505+AI512+AI519+AI526</f>
        <v>0</v>
      </c>
      <c r="AJ393" s="187">
        <f>AJ400+AJ407+AJ414+AJ421+AJ428+AJ435+AJ442+AJ449+AJ456+AJ463+AJ470+AJ477+AJ484+AJ491+AJ498+AJ505+AJ512+AJ519+AJ526</f>
        <v>0</v>
      </c>
      <c r="AK393" s="188" t="e">
        <f t="shared" ref="AK393:AK398" si="1409">(AJ393/AI393)*100</f>
        <v>#DIV/0!</v>
      </c>
      <c r="AL393" s="233">
        <f>AL400+AL407+AL414+AL421+AL428+AL435+AL442+AL449+AL456+AL463+AL470+AL477+AL484+AL491+AL498+AL505+AL512+AL519+AL526</f>
        <v>0</v>
      </c>
      <c r="AM393" s="187">
        <f>AM400+AM407+AM414+AM421+AM428+AM435+AM442+AM449+AM456+AM463+AM470+AM477+AM484+AM491+AM498+AM505+AM512+AM519+AM526</f>
        <v>0</v>
      </c>
      <c r="AN393" s="188" t="e">
        <f t="shared" ref="AN393:AN398" si="1410">(AM393/AL393)*100</f>
        <v>#DIV/0!</v>
      </c>
      <c r="AO393" s="233">
        <f>AO400+AO407+AO414+AO421+AO428+AO435+AO442+AO449+AO456+AO463+AO470+AO477+AO484+AO491+AO498+AO505+AO512+AO519+AO526</f>
        <v>0</v>
      </c>
      <c r="AP393" s="187">
        <f>AP400+AP407+AP414+AP421+AP428+AP435+AP442+AP449+AP456+AP463+AP470+AP477+AP484+AP491+AP498+AP505+AP512+AP519+AP526</f>
        <v>0</v>
      </c>
      <c r="AQ393" s="188" t="e">
        <f t="shared" ref="AQ393:AQ398" si="1411">(AP393/AO393)*100</f>
        <v>#DIV/0!</v>
      </c>
      <c r="AR393" s="189"/>
    </row>
    <row r="394" spans="1:46" s="121" customFormat="1" ht="45">
      <c r="A394" s="283"/>
      <c r="B394" s="306"/>
      <c r="C394" s="282"/>
      <c r="D394" s="185" t="s">
        <v>18</v>
      </c>
      <c r="E394" s="186">
        <f>H394+K394+N394+Q394+T394+W394+Z394+AC394+AF394+AI394+AL394+AO394</f>
        <v>0</v>
      </c>
      <c r="F394" s="187">
        <f t="shared" ref="F394:F398" si="1412">I394+L394+O394+R394+U394+X394+AA394+AD394+AG394+AJ394+AM394+AP394</f>
        <v>0</v>
      </c>
      <c r="G394" s="187" t="e">
        <f t="shared" si="1399"/>
        <v>#DIV/0!</v>
      </c>
      <c r="H394" s="233">
        <f t="shared" ref="H394:I397" si="1413">H401+H408+H415+H422+H429+H436+H443+H450+H457+H464+H471+H478+H485+H492+H499+H506+H513+H520+H527</f>
        <v>0</v>
      </c>
      <c r="I394" s="187">
        <f t="shared" si="1413"/>
        <v>0</v>
      </c>
      <c r="J394" s="188" t="e">
        <f t="shared" si="1400"/>
        <v>#DIV/0!</v>
      </c>
      <c r="K394" s="233">
        <f t="shared" ref="K394:L394" si="1414">K401+K408+K415+K422+K429+K436+K443+K450+K457+K464+K471+K478+K485+K492+K499+K506+K513+K520+K527</f>
        <v>0</v>
      </c>
      <c r="L394" s="187">
        <f t="shared" si="1414"/>
        <v>0</v>
      </c>
      <c r="M394" s="188" t="e">
        <f t="shared" si="1401"/>
        <v>#DIV/0!</v>
      </c>
      <c r="N394" s="233">
        <f t="shared" ref="N394:O394" si="1415">N401+N408+N415+N422+N429+N436+N443+N450+N457+N464+N471+N478+N485+N492+N499+N506+N513+N520+N527</f>
        <v>0</v>
      </c>
      <c r="O394" s="187">
        <f t="shared" si="1415"/>
        <v>0</v>
      </c>
      <c r="P394" s="188" t="e">
        <f t="shared" si="1402"/>
        <v>#DIV/0!</v>
      </c>
      <c r="Q394" s="233">
        <f t="shared" ref="Q394:R394" si="1416">Q401+Q408+Q415+Q422+Q429+Q436+Q443+Q450+Q457+Q464+Q471+Q478+Q485+Q492+Q499+Q506+Q513+Q520+Q527</f>
        <v>0</v>
      </c>
      <c r="R394" s="187">
        <f t="shared" si="1416"/>
        <v>0</v>
      </c>
      <c r="S394" s="188" t="e">
        <f t="shared" si="1403"/>
        <v>#DIV/0!</v>
      </c>
      <c r="T394" s="233">
        <f t="shared" ref="T394:U394" si="1417">T401+T408+T415+T422+T429+T436+T443+T450+T457+T464+T471+T478+T485+T492+T499+T506+T513+T520+T527</f>
        <v>0</v>
      </c>
      <c r="U394" s="187">
        <f t="shared" si="1417"/>
        <v>0</v>
      </c>
      <c r="V394" s="188" t="e">
        <f t="shared" si="1404"/>
        <v>#DIV/0!</v>
      </c>
      <c r="W394" s="233">
        <f t="shared" ref="W394:X394" si="1418">W401+W408+W415+W422+W429+W436+W443+W450+W457+W464+W471+W478+W485+W492+W499+W506+W513+W520+W527</f>
        <v>0</v>
      </c>
      <c r="X394" s="187">
        <f t="shared" si="1418"/>
        <v>0</v>
      </c>
      <c r="Y394" s="188" t="e">
        <f t="shared" si="1405"/>
        <v>#DIV/0!</v>
      </c>
      <c r="Z394" s="233">
        <f t="shared" ref="Z394:AA394" si="1419">Z401+Z408+Z415+Z422+Z429+Z436+Z443+Z450+Z457+Z464+Z471+Z478+Z485+Z492+Z499+Z506+Z513+Z520+Z527</f>
        <v>0</v>
      </c>
      <c r="AA394" s="187">
        <f t="shared" si="1419"/>
        <v>0</v>
      </c>
      <c r="AB394" s="188" t="e">
        <f t="shared" si="1406"/>
        <v>#DIV/0!</v>
      </c>
      <c r="AC394" s="233">
        <f t="shared" ref="AC394:AD394" si="1420">AC401+AC408+AC415+AC422+AC429+AC436+AC443+AC450+AC457+AC464+AC471+AC478+AC485+AC492+AC499+AC506+AC513+AC520+AC527</f>
        <v>0</v>
      </c>
      <c r="AD394" s="187">
        <f t="shared" si="1420"/>
        <v>0</v>
      </c>
      <c r="AE394" s="188" t="e">
        <f t="shared" si="1407"/>
        <v>#DIV/0!</v>
      </c>
      <c r="AF394" s="233">
        <f t="shared" ref="AF394:AG394" si="1421">AF401+AF408+AF415+AF422+AF429+AF436+AF443+AF450+AF457+AF464+AF471+AF478+AF485+AF492+AF499+AF506+AF513+AF520+AF527</f>
        <v>0</v>
      </c>
      <c r="AG394" s="187">
        <f t="shared" si="1421"/>
        <v>0</v>
      </c>
      <c r="AH394" s="188" t="e">
        <f t="shared" si="1408"/>
        <v>#DIV/0!</v>
      </c>
      <c r="AI394" s="233">
        <f t="shared" ref="AI394:AJ394" si="1422">AI401+AI408+AI415+AI422+AI429+AI436+AI443+AI450+AI457+AI464+AI471+AI478+AI485+AI492+AI499+AI506+AI513+AI520+AI527</f>
        <v>0</v>
      </c>
      <c r="AJ394" s="187">
        <f t="shared" si="1422"/>
        <v>0</v>
      </c>
      <c r="AK394" s="188" t="e">
        <f t="shared" si="1409"/>
        <v>#DIV/0!</v>
      </c>
      <c r="AL394" s="233">
        <f t="shared" ref="AL394:AM394" si="1423">AL401+AL408+AL415+AL422+AL429+AL436+AL443+AL450+AL457+AL464+AL471+AL478+AL485+AL492+AL499+AL506+AL513+AL520+AL527</f>
        <v>0</v>
      </c>
      <c r="AM394" s="187">
        <f t="shared" si="1423"/>
        <v>0</v>
      </c>
      <c r="AN394" s="188" t="e">
        <f t="shared" si="1410"/>
        <v>#DIV/0!</v>
      </c>
      <c r="AO394" s="233">
        <f t="shared" ref="AO394:AP394" si="1424">AO401+AO408+AO415+AO422+AO429+AO436+AO443+AO450+AO457+AO464+AO471+AO478+AO485+AO492+AO499+AO506+AO513+AO520+AO527</f>
        <v>0</v>
      </c>
      <c r="AP394" s="187">
        <f t="shared" si="1424"/>
        <v>0</v>
      </c>
      <c r="AQ394" s="188" t="e">
        <f t="shared" si="1411"/>
        <v>#DIV/0!</v>
      </c>
      <c r="AR394" s="189"/>
    </row>
    <row r="395" spans="1:46" s="121" customFormat="1" ht="24.75" customHeight="1">
      <c r="A395" s="283"/>
      <c r="B395" s="306"/>
      <c r="C395" s="282"/>
      <c r="D395" s="185" t="s">
        <v>26</v>
      </c>
      <c r="E395" s="186">
        <f>H395+K395+N395+Q395+T395+W395+Z395+AC395+AF395+AI395+AL395+AO395</f>
        <v>25494.34</v>
      </c>
      <c r="F395" s="187">
        <f t="shared" si="1412"/>
        <v>6619.02</v>
      </c>
      <c r="G395" s="187">
        <f t="shared" si="1399"/>
        <v>25.962703878586385</v>
      </c>
      <c r="H395" s="233">
        <f t="shared" si="1413"/>
        <v>0</v>
      </c>
      <c r="I395" s="187">
        <f t="shared" si="1413"/>
        <v>0</v>
      </c>
      <c r="J395" s="188" t="e">
        <f t="shared" si="1400"/>
        <v>#DIV/0!</v>
      </c>
      <c r="K395" s="233">
        <f t="shared" ref="K395:L395" si="1425">K402+K409+K416+K423+K430+K437+K444+K451+K458+K465+K472+K479+K486+K493+K500+K507+K514+K521+K528</f>
        <v>942.09</v>
      </c>
      <c r="L395" s="187">
        <f t="shared" si="1425"/>
        <v>942.09</v>
      </c>
      <c r="M395" s="188">
        <f t="shared" si="1401"/>
        <v>100</v>
      </c>
      <c r="N395" s="233">
        <f t="shared" ref="N395:O395" si="1426">N402+N409+N416+N423+N430+N437+N444+N451+N458+N465+N472+N479+N486+N493+N500+N507+N514+N521+N528</f>
        <v>3744</v>
      </c>
      <c r="O395" s="187">
        <f t="shared" si="1426"/>
        <v>3744</v>
      </c>
      <c r="P395" s="188">
        <f t="shared" si="1402"/>
        <v>100</v>
      </c>
      <c r="Q395" s="233">
        <f t="shared" ref="Q395:R395" si="1427">Q402+Q409+Q416+Q423+Q430+Q437+Q444+Q451+Q458+Q465+Q472+Q479+Q486+Q493+Q500+Q507+Q514+Q521+Q528</f>
        <v>0</v>
      </c>
      <c r="R395" s="187">
        <f t="shared" si="1427"/>
        <v>0</v>
      </c>
      <c r="S395" s="188" t="e">
        <f t="shared" si="1403"/>
        <v>#DIV/0!</v>
      </c>
      <c r="T395" s="233">
        <f t="shared" ref="T395:U395" si="1428">T402+T409+T416+T423+T430+T437+T444+T451+T458+T465+T472+T479+T486+T493+T500+T507+T514+T521+T528</f>
        <v>1132.93</v>
      </c>
      <c r="U395" s="187">
        <f t="shared" si="1428"/>
        <v>1132.93</v>
      </c>
      <c r="V395" s="188">
        <f t="shared" si="1404"/>
        <v>100</v>
      </c>
      <c r="W395" s="233">
        <f t="shared" ref="W395:X395" si="1429">W402+W409+W416+W423+W430+W437+W444+W451+W458+W465+W472+W479+W486+W493+W500+W507+W514+W521+W528</f>
        <v>800</v>
      </c>
      <c r="X395" s="187">
        <f t="shared" si="1429"/>
        <v>800</v>
      </c>
      <c r="Y395" s="188">
        <f t="shared" si="1405"/>
        <v>100</v>
      </c>
      <c r="Z395" s="233">
        <f t="shared" ref="Z395:AA395" si="1430">Z402+Z409+Z416+Z423+Z430+Z437+Z444+Z451+Z458+Z465+Z472+Z479+Z486+Z493+Z500+Z507+Z514+Z521+Z528</f>
        <v>0</v>
      </c>
      <c r="AA395" s="187">
        <f t="shared" si="1430"/>
        <v>0</v>
      </c>
      <c r="AB395" s="188" t="e">
        <f t="shared" si="1406"/>
        <v>#DIV/0!</v>
      </c>
      <c r="AC395" s="233">
        <f t="shared" ref="AC395:AD395" si="1431">AC402+AC409+AC416+AC423+AC430+AC437+AC444+AC451+AC458+AC465+AC472+AC479+AC486+AC493+AC500+AC507+AC514+AC521+AC528</f>
        <v>0</v>
      </c>
      <c r="AD395" s="187">
        <f t="shared" si="1431"/>
        <v>0</v>
      </c>
      <c r="AE395" s="188" t="e">
        <f t="shared" si="1407"/>
        <v>#DIV/0!</v>
      </c>
      <c r="AF395" s="233">
        <f t="shared" ref="AF395:AG395" si="1432">AF402+AF409+AF416+AF423+AF430+AF437+AF444+AF451+AF458+AF465+AF472+AF479+AF486+AF493+AF500+AF507+AF514+AF521+AF528</f>
        <v>12913.61</v>
      </c>
      <c r="AG395" s="187">
        <f t="shared" si="1432"/>
        <v>0</v>
      </c>
      <c r="AH395" s="188">
        <f t="shared" si="1408"/>
        <v>0</v>
      </c>
      <c r="AI395" s="233">
        <f t="shared" ref="AI395:AJ395" si="1433">AI402+AI409+AI416+AI423+AI430+AI437+AI444+AI451+AI458+AI465+AI472+AI479+AI486+AI493+AI500+AI507+AI514+AI521+AI528</f>
        <v>3956.89</v>
      </c>
      <c r="AJ395" s="187">
        <f t="shared" si="1433"/>
        <v>0</v>
      </c>
      <c r="AK395" s="188">
        <f t="shared" si="1409"/>
        <v>0</v>
      </c>
      <c r="AL395" s="233">
        <f t="shared" ref="AL395:AM395" si="1434">AL402+AL409+AL416+AL423+AL430+AL437+AL444+AL451+AL458+AL465+AL472+AL479+AL486+AL493+AL500+AL507+AL514+AL521+AL528</f>
        <v>0</v>
      </c>
      <c r="AM395" s="187">
        <f t="shared" si="1434"/>
        <v>0</v>
      </c>
      <c r="AN395" s="188" t="e">
        <f t="shared" si="1410"/>
        <v>#DIV/0!</v>
      </c>
      <c r="AO395" s="233">
        <f t="shared" ref="AO395:AP395" si="1435">AO402+AO409+AO416+AO423+AO430+AO437+AO444+AO451+AO458+AO465+AO472+AO479+AO486+AO493+AO500+AO507+AO514+AO521+AO528</f>
        <v>2004.82</v>
      </c>
      <c r="AP395" s="187">
        <f t="shared" si="1435"/>
        <v>0</v>
      </c>
      <c r="AQ395" s="188">
        <f t="shared" si="1411"/>
        <v>0</v>
      </c>
      <c r="AR395" s="189"/>
    </row>
    <row r="396" spans="1:46" s="121" customFormat="1" ht="83.25" customHeight="1">
      <c r="A396" s="283"/>
      <c r="B396" s="306"/>
      <c r="C396" s="282"/>
      <c r="D396" s="185" t="s">
        <v>154</v>
      </c>
      <c r="E396" s="186">
        <f t="shared" ref="E396:E398" si="1436">H396+K396+N396+Q396+T396+W396+Z396+AC396+AF396+AI396+AL396+AO396</f>
        <v>0</v>
      </c>
      <c r="F396" s="187">
        <f t="shared" si="1412"/>
        <v>0</v>
      </c>
      <c r="G396" s="187" t="e">
        <f t="shared" si="1399"/>
        <v>#DIV/0!</v>
      </c>
      <c r="H396" s="233">
        <f t="shared" si="1413"/>
        <v>0</v>
      </c>
      <c r="I396" s="187">
        <f t="shared" si="1413"/>
        <v>0</v>
      </c>
      <c r="J396" s="188" t="e">
        <f t="shared" si="1400"/>
        <v>#DIV/0!</v>
      </c>
      <c r="K396" s="233">
        <f t="shared" ref="K396:L396" si="1437">K403+K410+K417+K424+K431+K438+K445+K452+K459+K466+K473+K480+K487+K494+K501+K508+K515+K522+K529</f>
        <v>0</v>
      </c>
      <c r="L396" s="187">
        <f t="shared" si="1437"/>
        <v>0</v>
      </c>
      <c r="M396" s="188" t="e">
        <f t="shared" si="1401"/>
        <v>#DIV/0!</v>
      </c>
      <c r="N396" s="233">
        <f t="shared" ref="N396:O396" si="1438">N403+N410+N417+N424+N431+N438+N445+N452+N459+N466+N473+N480+N487+N494+N501+N508+N515+N522+N529</f>
        <v>0</v>
      </c>
      <c r="O396" s="187">
        <f t="shared" si="1438"/>
        <v>0</v>
      </c>
      <c r="P396" s="188" t="e">
        <f t="shared" si="1402"/>
        <v>#DIV/0!</v>
      </c>
      <c r="Q396" s="233">
        <f t="shared" ref="Q396:R396" si="1439">Q403+Q410+Q417+Q424+Q431+Q438+Q445+Q452+Q459+Q466+Q473+Q480+Q487+Q494+Q501+Q508+Q515+Q522+Q529</f>
        <v>0</v>
      </c>
      <c r="R396" s="187">
        <f t="shared" si="1439"/>
        <v>0</v>
      </c>
      <c r="S396" s="188" t="e">
        <f t="shared" si="1403"/>
        <v>#DIV/0!</v>
      </c>
      <c r="T396" s="233">
        <f t="shared" ref="T396:U396" si="1440">T403+T410+T417+T424+T431+T438+T445+T452+T459+T466+T473+T480+T487+T494+T501+T508+T515+T522+T529</f>
        <v>0</v>
      </c>
      <c r="U396" s="187">
        <f t="shared" si="1440"/>
        <v>0</v>
      </c>
      <c r="V396" s="188" t="e">
        <f t="shared" si="1404"/>
        <v>#DIV/0!</v>
      </c>
      <c r="W396" s="233">
        <f t="shared" ref="W396:X396" si="1441">W403+W410+W417+W424+W431+W438+W445+W452+W459+W466+W473+W480+W487+W494+W501+W508+W515+W522+W529</f>
        <v>0</v>
      </c>
      <c r="X396" s="187">
        <f t="shared" si="1441"/>
        <v>0</v>
      </c>
      <c r="Y396" s="188" t="e">
        <f t="shared" si="1405"/>
        <v>#DIV/0!</v>
      </c>
      <c r="Z396" s="233">
        <f t="shared" ref="Z396:AA396" si="1442">Z403+Z410+Z417+Z424+Z431+Z438+Z445+Z452+Z459+Z466+Z473+Z480+Z487+Z494+Z501+Z508+Z515+Z522+Z529</f>
        <v>0</v>
      </c>
      <c r="AA396" s="187">
        <f t="shared" si="1442"/>
        <v>0</v>
      </c>
      <c r="AB396" s="188" t="e">
        <f t="shared" si="1406"/>
        <v>#DIV/0!</v>
      </c>
      <c r="AC396" s="233">
        <f t="shared" ref="AC396:AD396" si="1443">AC403+AC410+AC417+AC424+AC431+AC438+AC445+AC452+AC459+AC466+AC473+AC480+AC487+AC494+AC501+AC508+AC515+AC522+AC529</f>
        <v>0</v>
      </c>
      <c r="AD396" s="187">
        <f t="shared" si="1443"/>
        <v>0</v>
      </c>
      <c r="AE396" s="188" t="e">
        <f t="shared" si="1407"/>
        <v>#DIV/0!</v>
      </c>
      <c r="AF396" s="233">
        <f t="shared" ref="AF396:AG396" si="1444">AF403+AF410+AF417+AF424+AF431+AF438+AF445+AF452+AF459+AF466+AF473+AF480+AF487+AF494+AF501+AF508+AF515+AF522+AF529</f>
        <v>0</v>
      </c>
      <c r="AG396" s="187">
        <f t="shared" si="1444"/>
        <v>0</v>
      </c>
      <c r="AH396" s="188" t="e">
        <f t="shared" si="1408"/>
        <v>#DIV/0!</v>
      </c>
      <c r="AI396" s="233">
        <f t="shared" ref="AI396" si="1445">AI403+AI410+AI417+AI424+AI431+AI438+AI445+AI452+AI459+AI466+AI473+AI480+AI487+AI494+AI501+AI508+AI515+AI522+AI529</f>
        <v>0</v>
      </c>
      <c r="AJ396" s="187">
        <f>AJ403+AJ410+AJ417+AJ424+AJ431+AJ438+AJ445+AJ452+AJ459+AJ466+AJ473+AJ480+AJ487+AJ494+AJ501+AJ508+AJ515+AJ522+AJ529</f>
        <v>0</v>
      </c>
      <c r="AK396" s="188" t="e">
        <f t="shared" si="1409"/>
        <v>#DIV/0!</v>
      </c>
      <c r="AL396" s="233">
        <f t="shared" ref="AL396:AM396" si="1446">AL403+AL410+AL417+AL424+AL431+AL438+AL445+AL452+AL459+AL466+AL473+AL480+AL487+AL494+AL501+AL508+AL515+AL522+AL529</f>
        <v>0</v>
      </c>
      <c r="AM396" s="187">
        <f t="shared" si="1446"/>
        <v>0</v>
      </c>
      <c r="AN396" s="188" t="e">
        <f t="shared" si="1410"/>
        <v>#DIV/0!</v>
      </c>
      <c r="AO396" s="233">
        <f t="shared" ref="AO396:AP396" si="1447">AO403+AO410+AO417+AO424+AO431+AO438+AO445+AO452+AO459+AO466+AO473+AO480+AO487+AO494+AO501+AO508+AO515+AO522+AO529</f>
        <v>0</v>
      </c>
      <c r="AP396" s="187">
        <f t="shared" si="1447"/>
        <v>0</v>
      </c>
      <c r="AQ396" s="188" t="e">
        <f t="shared" si="1411"/>
        <v>#DIV/0!</v>
      </c>
      <c r="AR396" s="189"/>
    </row>
    <row r="397" spans="1:46" s="121" customFormat="1" ht="29.25" customHeight="1">
      <c r="A397" s="283"/>
      <c r="B397" s="306"/>
      <c r="C397" s="282"/>
      <c r="D397" s="185" t="s">
        <v>37</v>
      </c>
      <c r="E397" s="186">
        <f t="shared" si="1436"/>
        <v>0</v>
      </c>
      <c r="F397" s="187">
        <f t="shared" si="1412"/>
        <v>0</v>
      </c>
      <c r="G397" s="187" t="e">
        <f t="shared" si="1399"/>
        <v>#DIV/0!</v>
      </c>
      <c r="H397" s="233">
        <f t="shared" si="1413"/>
        <v>0</v>
      </c>
      <c r="I397" s="187">
        <f t="shared" si="1413"/>
        <v>0</v>
      </c>
      <c r="J397" s="188" t="e">
        <f t="shared" si="1400"/>
        <v>#DIV/0!</v>
      </c>
      <c r="K397" s="233">
        <f t="shared" ref="K397:L398" si="1448">K404+K411+K418+K425+K432+K439+K446+K453+K460+K467+K474+K481+K488+K495+K502+K509+K516+K523+K530</f>
        <v>0</v>
      </c>
      <c r="L397" s="187">
        <f t="shared" si="1448"/>
        <v>0</v>
      </c>
      <c r="M397" s="188" t="e">
        <f t="shared" si="1401"/>
        <v>#DIV/0!</v>
      </c>
      <c r="N397" s="233">
        <f t="shared" ref="N397:O397" si="1449">N404+N411+N418+N425+N432+N439+N446+N453+N460+N467+N474+N481+N488+N495+N502+N509+N516+N523+N530</f>
        <v>0</v>
      </c>
      <c r="O397" s="187">
        <f t="shared" si="1449"/>
        <v>0</v>
      </c>
      <c r="P397" s="188" t="e">
        <f t="shared" si="1402"/>
        <v>#DIV/0!</v>
      </c>
      <c r="Q397" s="233">
        <f t="shared" ref="Q397:R398" si="1450">Q404+Q411+Q418+Q425+Q432+Q439+Q446+Q453+Q460+Q467+Q474+Q481+Q488+Q495+Q502+Q509+Q516+Q523+Q530</f>
        <v>0</v>
      </c>
      <c r="R397" s="187">
        <f t="shared" si="1450"/>
        <v>0</v>
      </c>
      <c r="S397" s="188" t="e">
        <f t="shared" si="1403"/>
        <v>#DIV/0!</v>
      </c>
      <c r="T397" s="233">
        <f t="shared" ref="T397:U398" si="1451">T404+T411+T418+T425+T432+T439+T446+T453+T460+T467+T474+T481+T488+T495+T502+T509+T516+T523+T530</f>
        <v>0</v>
      </c>
      <c r="U397" s="187">
        <f t="shared" si="1451"/>
        <v>0</v>
      </c>
      <c r="V397" s="188" t="e">
        <f t="shared" si="1404"/>
        <v>#DIV/0!</v>
      </c>
      <c r="W397" s="233">
        <f t="shared" ref="W397:X398" si="1452">W404+W411+W418+W425+W432+W439+W446+W453+W460+W467+W474+W481+W488+W495+W502+W509+W516+W523+W530</f>
        <v>0</v>
      </c>
      <c r="X397" s="187">
        <f t="shared" si="1452"/>
        <v>0</v>
      </c>
      <c r="Y397" s="188" t="e">
        <f t="shared" si="1405"/>
        <v>#DIV/0!</v>
      </c>
      <c r="Z397" s="233">
        <f t="shared" ref="Z397:AA398" si="1453">Z404+Z411+Z418+Z425+Z432+Z439+Z446+Z453+Z460+Z467+Z474+Z481+Z488+Z495+Z502+Z509+Z516+Z523+Z530</f>
        <v>0</v>
      </c>
      <c r="AA397" s="187">
        <f t="shared" si="1453"/>
        <v>0</v>
      </c>
      <c r="AB397" s="188" t="e">
        <f t="shared" si="1406"/>
        <v>#DIV/0!</v>
      </c>
      <c r="AC397" s="233">
        <f t="shared" ref="AC397:AD397" si="1454">AC404+AC411+AC418+AC425+AC432+AC439+AC446+AC453+AC460+AC467+AC474+AC481+AC488+AC495+AC502+AC509+AC516+AC523+AC530</f>
        <v>0</v>
      </c>
      <c r="AD397" s="187">
        <f t="shared" si="1454"/>
        <v>0</v>
      </c>
      <c r="AE397" s="188" t="e">
        <f t="shared" si="1407"/>
        <v>#DIV/0!</v>
      </c>
      <c r="AF397" s="233">
        <f t="shared" ref="AF397:AG397" si="1455">AF404+AF411+AF418+AF425+AF432+AF439+AF446+AF453+AF460+AF467+AF474+AF481+AF488+AF495+AF502+AF509+AF516+AF523+AF530</f>
        <v>0</v>
      </c>
      <c r="AG397" s="187">
        <f t="shared" si="1455"/>
        <v>0</v>
      </c>
      <c r="AH397" s="188" t="e">
        <f t="shared" si="1408"/>
        <v>#DIV/0!</v>
      </c>
      <c r="AI397" s="233">
        <f t="shared" ref="AI397:AJ397" si="1456">AI404+AI411+AI418+AI425+AI432+AI439+AI446+AI453+AI460+AI467+AI474+AI481+AI488+AI495+AI502+AI509+AI516+AI523+AI530</f>
        <v>0</v>
      </c>
      <c r="AJ397" s="187">
        <f t="shared" si="1456"/>
        <v>0</v>
      </c>
      <c r="AK397" s="188" t="e">
        <f t="shared" si="1409"/>
        <v>#DIV/0!</v>
      </c>
      <c r="AL397" s="233">
        <f t="shared" ref="AL397:AM397" si="1457">AL404+AL411+AL418+AL425+AL432+AL439+AL446+AL453+AL460+AL467+AL474+AL481+AL488+AL495+AL502+AL509+AL516+AL523+AL530</f>
        <v>0</v>
      </c>
      <c r="AM397" s="187">
        <f t="shared" si="1457"/>
        <v>0</v>
      </c>
      <c r="AN397" s="188" t="e">
        <f t="shared" si="1410"/>
        <v>#DIV/0!</v>
      </c>
      <c r="AO397" s="233">
        <f t="shared" ref="AO397:AP397" si="1458">AO404+AO411+AO418+AO425+AO432+AO439+AO446+AO453+AO460+AO467+AO474+AO481+AO488+AO495+AO502+AO509+AO516+AO523+AO530</f>
        <v>0</v>
      </c>
      <c r="AP397" s="187">
        <f t="shared" si="1458"/>
        <v>0</v>
      </c>
      <c r="AQ397" s="188" t="e">
        <f t="shared" si="1411"/>
        <v>#DIV/0!</v>
      </c>
      <c r="AR397" s="189"/>
    </row>
    <row r="398" spans="1:46" s="121" customFormat="1" ht="45">
      <c r="A398" s="283"/>
      <c r="B398" s="306"/>
      <c r="C398" s="282"/>
      <c r="D398" s="185" t="s">
        <v>32</v>
      </c>
      <c r="E398" s="186">
        <f t="shared" si="1436"/>
        <v>0</v>
      </c>
      <c r="F398" s="187">
        <f t="shared" si="1412"/>
        <v>0</v>
      </c>
      <c r="G398" s="187" t="e">
        <f t="shared" si="1399"/>
        <v>#DIV/0!</v>
      </c>
      <c r="H398" s="233">
        <f>H405+H412+H419+H426+H433+H440+H447+H454+H461+H468+H475+H482+H489+H496+H503+H510+H517+H524+H531</f>
        <v>0</v>
      </c>
      <c r="I398" s="187">
        <f t="shared" ref="I398" si="1459">I405+I412+I419+I426+I433+I440+I447+I454+I461+I468+I475+I482+I489+I496+I503+I510+I517+I524+I531</f>
        <v>0</v>
      </c>
      <c r="J398" s="188" t="e">
        <f t="shared" si="1400"/>
        <v>#DIV/0!</v>
      </c>
      <c r="K398" s="233">
        <f>K405+K412+K419+K426+K433+K440+K447+K454+K461+K468+K475+K482+K489+K496+K503+K510+K517+K524+K531</f>
        <v>0</v>
      </c>
      <c r="L398" s="187">
        <f t="shared" si="1448"/>
        <v>0</v>
      </c>
      <c r="M398" s="188" t="e">
        <f t="shared" si="1401"/>
        <v>#DIV/0!</v>
      </c>
      <c r="N398" s="233">
        <f>N405+N412+N419+N426+N433+N440+N447+N454+N461+N468+N475+N482+N489+N496+N503+N510+N517+N524+N531</f>
        <v>0</v>
      </c>
      <c r="O398" s="187">
        <f t="shared" ref="O398" si="1460">O405+O412+O419+O426+O433+O440+O447+O454+O461+O468+O475+O482+O489+O496+O503+O510+O517+O524+O531</f>
        <v>0</v>
      </c>
      <c r="P398" s="188" t="e">
        <f t="shared" si="1402"/>
        <v>#DIV/0!</v>
      </c>
      <c r="Q398" s="233">
        <f>Q405+Q412+Q419+Q426+Q433+Q440+Q447+Q454+Q461+Q468+Q475+Q482+Q489+Q496+Q503+Q510+Q517+Q524+Q531</f>
        <v>0</v>
      </c>
      <c r="R398" s="187">
        <f t="shared" si="1450"/>
        <v>0</v>
      </c>
      <c r="S398" s="188" t="e">
        <f t="shared" si="1403"/>
        <v>#DIV/0!</v>
      </c>
      <c r="T398" s="233">
        <f>T405+T412+T419+T426+T433+T440+T447+T454+T461+T468+T475+T482+T489+T496+T503+T510+T517+T524+T531</f>
        <v>0</v>
      </c>
      <c r="U398" s="187">
        <f t="shared" si="1451"/>
        <v>0</v>
      </c>
      <c r="V398" s="188" t="e">
        <f t="shared" si="1404"/>
        <v>#DIV/0!</v>
      </c>
      <c r="W398" s="233">
        <f>W405+W412+W419+W426+W433+W440+W447+W454+W461+W468+W475+W482+W489+W496+W503+W510+W517+W524+W531</f>
        <v>0</v>
      </c>
      <c r="X398" s="187">
        <f t="shared" si="1452"/>
        <v>0</v>
      </c>
      <c r="Y398" s="188" t="e">
        <f t="shared" si="1405"/>
        <v>#DIV/0!</v>
      </c>
      <c r="Z398" s="233">
        <f>Z405+Z412+Z419+Z426+Z433+Z440+Z447+Z454+Z461+Z468+Z475+Z482+Z489+Z496+Z503+Z510+Z517+Z524+Z531</f>
        <v>0</v>
      </c>
      <c r="AA398" s="187">
        <f t="shared" si="1453"/>
        <v>0</v>
      </c>
      <c r="AB398" s="188" t="e">
        <f t="shared" si="1406"/>
        <v>#DIV/0!</v>
      </c>
      <c r="AC398" s="233">
        <f>AC405+AC412+AC419+AC426+AC433+AC440+AC447+AC454+AC461+AC468+AC475+AC482+AC489+AC496+AC503+AC510+AC517+AC524+AC531</f>
        <v>0</v>
      </c>
      <c r="AD398" s="187">
        <f t="shared" ref="AD398" si="1461">AD405+AD412+AD419+AD426+AD433+AD440+AD447+AD454+AD461+AD468+AD475+AD482+AD489+AD496+AD503+AD510+AD517+AD524+AD531</f>
        <v>0</v>
      </c>
      <c r="AE398" s="188" t="e">
        <f t="shared" si="1407"/>
        <v>#DIV/0!</v>
      </c>
      <c r="AF398" s="233">
        <f>AF405+AF412+AF419+AF426+AF433+AF440+AF447+AF454+AF461+AF468+AF475+AF482+AF489+AF496+AF503+AF510+AF517+AF524+AF531</f>
        <v>0</v>
      </c>
      <c r="AG398" s="187">
        <f t="shared" ref="AG398" si="1462">AG405+AG412+AG419+AG426+AG433+AG440+AG447+AG454+AG461+AG468+AG475+AG482+AG489+AG496+AG503+AG510+AG517+AG524+AG531</f>
        <v>0</v>
      </c>
      <c r="AH398" s="188" t="e">
        <f t="shared" si="1408"/>
        <v>#DIV/0!</v>
      </c>
      <c r="AI398" s="233">
        <f>AI405+AI412+AI419+AI426+AI433+AI440+AI447+AI454+AI461+AI468+AI475+AI482+AI489+AI496+AI503+AI510+AI517+AI524+AI531</f>
        <v>0</v>
      </c>
      <c r="AJ398" s="187">
        <f t="shared" ref="AJ398" si="1463">AJ405+AJ412+AJ419+AJ426+AJ433+AJ440+AJ447+AJ454+AJ461+AJ468+AJ475+AJ482+AJ489+AJ496+AJ503+AJ510+AJ517+AJ524+AJ531</f>
        <v>0</v>
      </c>
      <c r="AK398" s="188" t="e">
        <f t="shared" si="1409"/>
        <v>#DIV/0!</v>
      </c>
      <c r="AL398" s="233">
        <f>AL405+AL412+AL419+AL426+AL433+AL440+AL447+AL454+AL461+AL468+AL475+AL482+AL489+AL496+AL503+AL510+AL517+AL524+AL531</f>
        <v>0</v>
      </c>
      <c r="AM398" s="187">
        <f t="shared" ref="AM398" si="1464">AM405+AM412+AM419+AM426+AM433+AM440+AM447+AM454+AM461+AM468+AM475+AM482+AM489+AM496+AM503+AM510+AM517+AM524+AM531</f>
        <v>0</v>
      </c>
      <c r="AN398" s="188" t="e">
        <f t="shared" si="1410"/>
        <v>#DIV/0!</v>
      </c>
      <c r="AO398" s="233">
        <f>AO405+AO412+AO419+AO426+AO433+AO440+AO447+AO454+AO461+AO468+AO475+AO482+AO489+AO496+AO503+AO510+AO517+AO524+AO531</f>
        <v>0</v>
      </c>
      <c r="AP398" s="187">
        <f t="shared" ref="AP398" si="1465">AP405+AP412+AP419+AP426+AP433+AP440+AP447+AP454+AP461+AP468+AP475+AP482+AP489+AP496+AP503+AP510+AP517+AP524+AP531</f>
        <v>0</v>
      </c>
      <c r="AQ398" s="188" t="e">
        <f t="shared" si="1411"/>
        <v>#DIV/0!</v>
      </c>
      <c r="AR398" s="189"/>
    </row>
    <row r="399" spans="1:46" s="208" customFormat="1" ht="21.75" customHeight="1">
      <c r="A399" s="283" t="s">
        <v>246</v>
      </c>
      <c r="B399" s="301" t="s">
        <v>215</v>
      </c>
      <c r="C399" s="282" t="s">
        <v>68</v>
      </c>
      <c r="D399" s="217" t="s">
        <v>34</v>
      </c>
      <c r="E399" s="210">
        <f>E400+E401+E402+E404+E405</f>
        <v>166.9</v>
      </c>
      <c r="F399" s="206">
        <f>F400+F401+F402+F404+F405</f>
        <v>0</v>
      </c>
      <c r="G399" s="206">
        <f>(F399/E399)*100</f>
        <v>0</v>
      </c>
      <c r="H399" s="233">
        <f>H400+H401+H402+H404+H405</f>
        <v>0</v>
      </c>
      <c r="I399" s="206">
        <f>I400+I401+I402+I404+I405</f>
        <v>0</v>
      </c>
      <c r="J399" s="205" t="e">
        <f>(I399/H399)*100</f>
        <v>#DIV/0!</v>
      </c>
      <c r="K399" s="233">
        <f>K400+K401+K402+K404+K405</f>
        <v>0</v>
      </c>
      <c r="L399" s="206">
        <f>L400+L401+L402+L404+L405</f>
        <v>0</v>
      </c>
      <c r="M399" s="205" t="e">
        <f>(L399/K399)*100</f>
        <v>#DIV/0!</v>
      </c>
      <c r="N399" s="233">
        <f>N400+N401+N402+N404+N405</f>
        <v>0</v>
      </c>
      <c r="O399" s="206">
        <f>O400+O401+O402+O404+O405</f>
        <v>0</v>
      </c>
      <c r="P399" s="205" t="e">
        <f>(O399/N399)*100</f>
        <v>#DIV/0!</v>
      </c>
      <c r="Q399" s="233">
        <f>Q400+Q401+Q402+Q404+Q405</f>
        <v>0</v>
      </c>
      <c r="R399" s="206">
        <f>R400+R401+R402+R404+R405</f>
        <v>0</v>
      </c>
      <c r="S399" s="205" t="e">
        <f>(R399/Q399)*100</f>
        <v>#DIV/0!</v>
      </c>
      <c r="T399" s="233">
        <f>T400+T401+T402+T404+T405</f>
        <v>0</v>
      </c>
      <c r="U399" s="206">
        <f>U400+U401+U402+U404+U405</f>
        <v>0</v>
      </c>
      <c r="V399" s="205" t="e">
        <f>(U399/T399)*100</f>
        <v>#DIV/0!</v>
      </c>
      <c r="W399" s="233">
        <f>W400+W401+W402+W404+W405</f>
        <v>0</v>
      </c>
      <c r="X399" s="206">
        <f>X400+X401+X402+X404+X405</f>
        <v>0</v>
      </c>
      <c r="Y399" s="205" t="e">
        <f>(X399/W399)*100</f>
        <v>#DIV/0!</v>
      </c>
      <c r="Z399" s="233">
        <f>Z400+Z401+Z402+Z404+Z405</f>
        <v>0</v>
      </c>
      <c r="AA399" s="206">
        <f>AA400+AA401+AA402+AA404+AA405</f>
        <v>0</v>
      </c>
      <c r="AB399" s="205" t="e">
        <f>(AA399/Z399)*100</f>
        <v>#DIV/0!</v>
      </c>
      <c r="AC399" s="233">
        <f>AC400+AC401+AC402+AC404+AC405</f>
        <v>0</v>
      </c>
      <c r="AD399" s="206">
        <f>AD400+AD401+AD402+AD404+AD405</f>
        <v>0</v>
      </c>
      <c r="AE399" s="205" t="e">
        <f>(AD399/AC399)*100</f>
        <v>#DIV/0!</v>
      </c>
      <c r="AF399" s="233">
        <f>AF400+AF401+AF402+AF404+AF405</f>
        <v>166.9</v>
      </c>
      <c r="AG399" s="206">
        <f>AG400+AG401+AG402+AG404+AG405</f>
        <v>0</v>
      </c>
      <c r="AH399" s="205">
        <f>(AG399/AF399)*100</f>
        <v>0</v>
      </c>
      <c r="AI399" s="233">
        <f>AI400+AI401+AI402+AI404+AI405</f>
        <v>0</v>
      </c>
      <c r="AJ399" s="206">
        <f>AJ400+AJ401+AJ402+AJ404+AJ405</f>
        <v>0</v>
      </c>
      <c r="AK399" s="205" t="e">
        <f>(AJ399/AI399)*100</f>
        <v>#DIV/0!</v>
      </c>
      <c r="AL399" s="233">
        <f>AL400+AL401+AL402+AL404+AL405</f>
        <v>0</v>
      </c>
      <c r="AM399" s="206">
        <f>AM400+AM401+AM402+AM404+AM405</f>
        <v>0</v>
      </c>
      <c r="AN399" s="205" t="e">
        <f>(AM399/AL399)*100</f>
        <v>#DIV/0!</v>
      </c>
      <c r="AO399" s="233">
        <f>AO400+AO401+AO402+AO404+AO405</f>
        <v>0</v>
      </c>
      <c r="AP399" s="206">
        <f>AP400+AP401+AP402+AP404+AP405</f>
        <v>0</v>
      </c>
      <c r="AQ399" s="205" t="e">
        <f>(AP399/AO399)*100</f>
        <v>#DIV/0!</v>
      </c>
      <c r="AR399" s="216"/>
    </row>
    <row r="400" spans="1:46" customFormat="1" ht="30">
      <c r="A400" s="283"/>
      <c r="B400" s="301"/>
      <c r="C400" s="282"/>
      <c r="D400" s="108" t="s">
        <v>17</v>
      </c>
      <c r="E400" s="173">
        <f>H400+K400+N400+Q400+T400+W400+Z400+AC400+AF400+AI400+AL400+AO400</f>
        <v>0</v>
      </c>
      <c r="F400" s="85">
        <f>I400+L400+O400+R400+U400+X400+AA400+AD400+AG400+AJ400+AM400+AP400</f>
        <v>0</v>
      </c>
      <c r="G400" s="43" t="e">
        <f t="shared" ref="G400:G405" si="1466">(F400/E400)*100</f>
        <v>#DIV/0!</v>
      </c>
      <c r="H400" s="233"/>
      <c r="I400" s="85"/>
      <c r="J400" s="45" t="e">
        <f t="shared" ref="J400:J405" si="1467">(I400/H400)*100</f>
        <v>#DIV/0!</v>
      </c>
      <c r="K400" s="234"/>
      <c r="L400" s="85"/>
      <c r="M400" s="45" t="e">
        <f t="shared" ref="M400:M405" si="1468">(L400/K400)*100</f>
        <v>#DIV/0!</v>
      </c>
      <c r="N400" s="234"/>
      <c r="O400" s="43"/>
      <c r="P400" s="45" t="e">
        <f t="shared" ref="P400:P405" si="1469">(O400/N400)*100</f>
        <v>#DIV/0!</v>
      </c>
      <c r="Q400" s="234"/>
      <c r="R400" s="44"/>
      <c r="S400" s="45" t="e">
        <f t="shared" ref="S400:S405" si="1470">(R400/Q400)*100</f>
        <v>#DIV/0!</v>
      </c>
      <c r="T400" s="234"/>
      <c r="U400" s="44"/>
      <c r="V400" s="45" t="e">
        <f t="shared" ref="V400:V405" si="1471">(U400/T400)*100</f>
        <v>#DIV/0!</v>
      </c>
      <c r="W400" s="234"/>
      <c r="X400" s="44"/>
      <c r="Y400" s="45" t="e">
        <f t="shared" ref="Y400:Y405" si="1472">(X400/W400)*100</f>
        <v>#DIV/0!</v>
      </c>
      <c r="Z400" s="234"/>
      <c r="AA400" s="44"/>
      <c r="AB400" s="45" t="e">
        <f t="shared" ref="AB400:AB405" si="1473">(AA400/Z400)*100</f>
        <v>#DIV/0!</v>
      </c>
      <c r="AC400" s="234"/>
      <c r="AD400" s="44"/>
      <c r="AE400" s="45" t="e">
        <f t="shared" ref="AE400:AE405" si="1474">(AD400/AC400)*100</f>
        <v>#DIV/0!</v>
      </c>
      <c r="AF400" s="234"/>
      <c r="AG400" s="44"/>
      <c r="AH400" s="45" t="e">
        <f t="shared" ref="AH400:AH405" si="1475">(AG400/AF400)*100</f>
        <v>#DIV/0!</v>
      </c>
      <c r="AI400" s="234"/>
      <c r="AJ400" s="44"/>
      <c r="AK400" s="45" t="e">
        <f t="shared" ref="AK400:AK405" si="1476">(AJ400/AI400)*100</f>
        <v>#DIV/0!</v>
      </c>
      <c r="AL400" s="234"/>
      <c r="AM400" s="44"/>
      <c r="AN400" s="45" t="e">
        <f t="shared" ref="AN400:AN405" si="1477">(AM400/AL400)*100</f>
        <v>#DIV/0!</v>
      </c>
      <c r="AO400" s="234"/>
      <c r="AP400" s="44"/>
      <c r="AQ400" s="45" t="e">
        <f t="shared" ref="AQ400:AQ405" si="1478">(AP400/AO400)*100</f>
        <v>#DIV/0!</v>
      </c>
      <c r="AR400" s="12"/>
      <c r="AS400" s="37"/>
      <c r="AT400" s="37"/>
    </row>
    <row r="401" spans="1:46" customFormat="1" ht="45">
      <c r="A401" s="283"/>
      <c r="B401" s="301"/>
      <c r="C401" s="282"/>
      <c r="D401" s="108" t="s">
        <v>18</v>
      </c>
      <c r="E401" s="173">
        <f t="shared" ref="E401:E405" si="1479">H401+K401+N401+Q401+T401+W401+Z401+AC401+AF401+AI401+AL401+AO401</f>
        <v>0</v>
      </c>
      <c r="F401" s="85">
        <f t="shared" ref="F401:F405" si="1480">I401+L401+O401+R401+U401+X401+AA401+AD401+AG401+AJ401+AM401+AP401</f>
        <v>0</v>
      </c>
      <c r="G401" s="43" t="e">
        <f t="shared" si="1466"/>
        <v>#DIV/0!</v>
      </c>
      <c r="H401" s="233"/>
      <c r="I401" s="85"/>
      <c r="J401" s="45" t="e">
        <f t="shared" si="1467"/>
        <v>#DIV/0!</v>
      </c>
      <c r="K401" s="234"/>
      <c r="L401" s="85"/>
      <c r="M401" s="45" t="e">
        <f t="shared" si="1468"/>
        <v>#DIV/0!</v>
      </c>
      <c r="N401" s="234"/>
      <c r="O401" s="43"/>
      <c r="P401" s="45" t="e">
        <f t="shared" si="1469"/>
        <v>#DIV/0!</v>
      </c>
      <c r="Q401" s="234"/>
      <c r="R401" s="44"/>
      <c r="S401" s="45" t="e">
        <f t="shared" si="1470"/>
        <v>#DIV/0!</v>
      </c>
      <c r="T401" s="234"/>
      <c r="U401" s="44"/>
      <c r="V401" s="45" t="e">
        <f t="shared" si="1471"/>
        <v>#DIV/0!</v>
      </c>
      <c r="W401" s="234"/>
      <c r="X401" s="44"/>
      <c r="Y401" s="45" t="e">
        <f t="shared" si="1472"/>
        <v>#DIV/0!</v>
      </c>
      <c r="Z401" s="234"/>
      <c r="AA401" s="44"/>
      <c r="AB401" s="45" t="e">
        <f t="shared" si="1473"/>
        <v>#DIV/0!</v>
      </c>
      <c r="AC401" s="234"/>
      <c r="AD401" s="44"/>
      <c r="AE401" s="45" t="e">
        <f t="shared" si="1474"/>
        <v>#DIV/0!</v>
      </c>
      <c r="AF401" s="234"/>
      <c r="AG401" s="44"/>
      <c r="AH401" s="45" t="e">
        <f t="shared" si="1475"/>
        <v>#DIV/0!</v>
      </c>
      <c r="AI401" s="234"/>
      <c r="AJ401" s="44"/>
      <c r="AK401" s="45" t="e">
        <f t="shared" si="1476"/>
        <v>#DIV/0!</v>
      </c>
      <c r="AL401" s="234"/>
      <c r="AM401" s="44"/>
      <c r="AN401" s="45" t="e">
        <f t="shared" si="1477"/>
        <v>#DIV/0!</v>
      </c>
      <c r="AO401" s="234"/>
      <c r="AP401" s="44"/>
      <c r="AQ401" s="45" t="e">
        <f t="shared" si="1478"/>
        <v>#DIV/0!</v>
      </c>
      <c r="AR401" s="12"/>
      <c r="AS401" s="37"/>
      <c r="AT401" s="37"/>
    </row>
    <row r="402" spans="1:46" customFormat="1" ht="21" customHeight="1">
      <c r="A402" s="283"/>
      <c r="B402" s="301"/>
      <c r="C402" s="282"/>
      <c r="D402" s="108" t="s">
        <v>26</v>
      </c>
      <c r="E402" s="173">
        <f t="shared" si="1479"/>
        <v>166.9</v>
      </c>
      <c r="F402" s="85">
        <f t="shared" si="1480"/>
        <v>0</v>
      </c>
      <c r="G402" s="43">
        <f t="shared" si="1466"/>
        <v>0</v>
      </c>
      <c r="H402" s="233"/>
      <c r="I402" s="85"/>
      <c r="J402" s="45" t="e">
        <f t="shared" si="1467"/>
        <v>#DIV/0!</v>
      </c>
      <c r="K402" s="234"/>
      <c r="L402" s="85"/>
      <c r="M402" s="45" t="e">
        <f t="shared" si="1468"/>
        <v>#DIV/0!</v>
      </c>
      <c r="N402" s="234"/>
      <c r="O402" s="43"/>
      <c r="P402" s="45" t="e">
        <f t="shared" si="1469"/>
        <v>#DIV/0!</v>
      </c>
      <c r="Q402" s="234"/>
      <c r="R402" s="44"/>
      <c r="S402" s="45" t="e">
        <f t="shared" si="1470"/>
        <v>#DIV/0!</v>
      </c>
      <c r="T402" s="234"/>
      <c r="U402" s="44"/>
      <c r="V402" s="45" t="e">
        <f t="shared" si="1471"/>
        <v>#DIV/0!</v>
      </c>
      <c r="W402" s="234"/>
      <c r="X402" s="44"/>
      <c r="Y402" s="45" t="e">
        <f t="shared" si="1472"/>
        <v>#DIV/0!</v>
      </c>
      <c r="Z402" s="234"/>
      <c r="AA402" s="44"/>
      <c r="AB402" s="45" t="e">
        <f t="shared" si="1473"/>
        <v>#DIV/0!</v>
      </c>
      <c r="AC402" s="234"/>
      <c r="AD402" s="44"/>
      <c r="AE402" s="45" t="e">
        <f t="shared" si="1474"/>
        <v>#DIV/0!</v>
      </c>
      <c r="AF402" s="234">
        <v>166.9</v>
      </c>
      <c r="AG402" s="44"/>
      <c r="AH402" s="45">
        <f t="shared" si="1475"/>
        <v>0</v>
      </c>
      <c r="AI402" s="234"/>
      <c r="AJ402" s="44"/>
      <c r="AK402" s="45" t="e">
        <f t="shared" si="1476"/>
        <v>#DIV/0!</v>
      </c>
      <c r="AL402" s="234"/>
      <c r="AM402" s="44"/>
      <c r="AN402" s="45" t="e">
        <f t="shared" si="1477"/>
        <v>#DIV/0!</v>
      </c>
      <c r="AO402" s="234"/>
      <c r="AP402" s="44"/>
      <c r="AQ402" s="45" t="e">
        <f t="shared" si="1478"/>
        <v>#DIV/0!</v>
      </c>
      <c r="AR402" s="12"/>
      <c r="AS402" s="37"/>
      <c r="AT402" s="37"/>
    </row>
    <row r="403" spans="1:46" customFormat="1" ht="79.5" customHeight="1">
      <c r="A403" s="283"/>
      <c r="B403" s="301"/>
      <c r="C403" s="282"/>
      <c r="D403" s="108" t="s">
        <v>154</v>
      </c>
      <c r="E403" s="173">
        <f t="shared" si="1479"/>
        <v>0</v>
      </c>
      <c r="F403" s="85">
        <f t="shared" si="1480"/>
        <v>0</v>
      </c>
      <c r="G403" s="43" t="e">
        <f t="shared" si="1466"/>
        <v>#DIV/0!</v>
      </c>
      <c r="H403" s="233"/>
      <c r="I403" s="85"/>
      <c r="J403" s="45" t="e">
        <f t="shared" si="1467"/>
        <v>#DIV/0!</v>
      </c>
      <c r="K403" s="234"/>
      <c r="L403" s="85"/>
      <c r="M403" s="45" t="e">
        <f t="shared" si="1468"/>
        <v>#DIV/0!</v>
      </c>
      <c r="N403" s="234"/>
      <c r="O403" s="43"/>
      <c r="P403" s="45" t="e">
        <f t="shared" si="1469"/>
        <v>#DIV/0!</v>
      </c>
      <c r="Q403" s="234"/>
      <c r="R403" s="44"/>
      <c r="S403" s="45" t="e">
        <f t="shared" si="1470"/>
        <v>#DIV/0!</v>
      </c>
      <c r="T403" s="234"/>
      <c r="U403" s="44"/>
      <c r="V403" s="45" t="e">
        <f t="shared" si="1471"/>
        <v>#DIV/0!</v>
      </c>
      <c r="W403" s="234"/>
      <c r="X403" s="44"/>
      <c r="Y403" s="45" t="e">
        <f t="shared" si="1472"/>
        <v>#DIV/0!</v>
      </c>
      <c r="Z403" s="234"/>
      <c r="AA403" s="44"/>
      <c r="AB403" s="45" t="e">
        <f t="shared" si="1473"/>
        <v>#DIV/0!</v>
      </c>
      <c r="AC403" s="234"/>
      <c r="AD403" s="44"/>
      <c r="AE403" s="45" t="e">
        <f t="shared" si="1474"/>
        <v>#DIV/0!</v>
      </c>
      <c r="AF403" s="234"/>
      <c r="AG403" s="44"/>
      <c r="AH403" s="45" t="e">
        <f t="shared" si="1475"/>
        <v>#DIV/0!</v>
      </c>
      <c r="AI403" s="234"/>
      <c r="AJ403" s="44"/>
      <c r="AK403" s="45" t="e">
        <f t="shared" si="1476"/>
        <v>#DIV/0!</v>
      </c>
      <c r="AL403" s="234"/>
      <c r="AM403" s="44"/>
      <c r="AN403" s="45" t="e">
        <f t="shared" si="1477"/>
        <v>#DIV/0!</v>
      </c>
      <c r="AO403" s="234"/>
      <c r="AP403" s="44"/>
      <c r="AQ403" s="45" t="e">
        <f t="shared" si="1478"/>
        <v>#DIV/0!</v>
      </c>
      <c r="AR403" s="12"/>
      <c r="AS403" s="37"/>
      <c r="AT403" s="37"/>
    </row>
    <row r="404" spans="1:46" customFormat="1" ht="30.75" customHeight="1">
      <c r="A404" s="283"/>
      <c r="B404" s="301"/>
      <c r="C404" s="282"/>
      <c r="D404" s="108" t="s">
        <v>37</v>
      </c>
      <c r="E404" s="173">
        <f t="shared" si="1479"/>
        <v>0</v>
      </c>
      <c r="F404" s="85">
        <f t="shared" si="1480"/>
        <v>0</v>
      </c>
      <c r="G404" s="43" t="e">
        <f t="shared" si="1466"/>
        <v>#DIV/0!</v>
      </c>
      <c r="H404" s="233"/>
      <c r="I404" s="85"/>
      <c r="J404" s="45" t="e">
        <f t="shared" si="1467"/>
        <v>#DIV/0!</v>
      </c>
      <c r="K404" s="234"/>
      <c r="L404" s="85"/>
      <c r="M404" s="45" t="e">
        <f t="shared" si="1468"/>
        <v>#DIV/0!</v>
      </c>
      <c r="N404" s="234"/>
      <c r="O404" s="43"/>
      <c r="P404" s="45" t="e">
        <f t="shared" si="1469"/>
        <v>#DIV/0!</v>
      </c>
      <c r="Q404" s="234"/>
      <c r="R404" s="44"/>
      <c r="S404" s="45" t="e">
        <f t="shared" si="1470"/>
        <v>#DIV/0!</v>
      </c>
      <c r="T404" s="234"/>
      <c r="U404" s="44"/>
      <c r="V404" s="45" t="e">
        <f t="shared" si="1471"/>
        <v>#DIV/0!</v>
      </c>
      <c r="W404" s="234"/>
      <c r="X404" s="44"/>
      <c r="Y404" s="45" t="e">
        <f t="shared" si="1472"/>
        <v>#DIV/0!</v>
      </c>
      <c r="Z404" s="234"/>
      <c r="AA404" s="44"/>
      <c r="AB404" s="45" t="e">
        <f t="shared" si="1473"/>
        <v>#DIV/0!</v>
      </c>
      <c r="AC404" s="234"/>
      <c r="AD404" s="44"/>
      <c r="AE404" s="45" t="e">
        <f t="shared" si="1474"/>
        <v>#DIV/0!</v>
      </c>
      <c r="AF404" s="234"/>
      <c r="AG404" s="44"/>
      <c r="AH404" s="45" t="e">
        <f t="shared" si="1475"/>
        <v>#DIV/0!</v>
      </c>
      <c r="AI404" s="234"/>
      <c r="AJ404" s="44"/>
      <c r="AK404" s="45" t="e">
        <f t="shared" si="1476"/>
        <v>#DIV/0!</v>
      </c>
      <c r="AL404" s="234"/>
      <c r="AM404" s="44"/>
      <c r="AN404" s="45" t="e">
        <f t="shared" si="1477"/>
        <v>#DIV/0!</v>
      </c>
      <c r="AO404" s="234"/>
      <c r="AP404" s="44"/>
      <c r="AQ404" s="45" t="e">
        <f t="shared" si="1478"/>
        <v>#DIV/0!</v>
      </c>
      <c r="AR404" s="12"/>
      <c r="AS404" s="37"/>
      <c r="AT404" s="37"/>
    </row>
    <row r="405" spans="1:46" customFormat="1" ht="45">
      <c r="A405" s="283"/>
      <c r="B405" s="301"/>
      <c r="C405" s="282"/>
      <c r="D405" s="108" t="s">
        <v>32</v>
      </c>
      <c r="E405" s="173">
        <f t="shared" si="1479"/>
        <v>0</v>
      </c>
      <c r="F405" s="85">
        <f t="shared" si="1480"/>
        <v>0</v>
      </c>
      <c r="G405" s="43" t="e">
        <f t="shared" si="1466"/>
        <v>#DIV/0!</v>
      </c>
      <c r="H405" s="233"/>
      <c r="I405" s="85"/>
      <c r="J405" s="45" t="e">
        <f t="shared" si="1467"/>
        <v>#DIV/0!</v>
      </c>
      <c r="K405" s="234"/>
      <c r="L405" s="85"/>
      <c r="M405" s="45" t="e">
        <f t="shared" si="1468"/>
        <v>#DIV/0!</v>
      </c>
      <c r="N405" s="234"/>
      <c r="O405" s="43"/>
      <c r="P405" s="45" t="e">
        <f t="shared" si="1469"/>
        <v>#DIV/0!</v>
      </c>
      <c r="Q405" s="234"/>
      <c r="R405" s="44"/>
      <c r="S405" s="45" t="e">
        <f t="shared" si="1470"/>
        <v>#DIV/0!</v>
      </c>
      <c r="T405" s="234"/>
      <c r="U405" s="44"/>
      <c r="V405" s="45" t="e">
        <f t="shared" si="1471"/>
        <v>#DIV/0!</v>
      </c>
      <c r="W405" s="234"/>
      <c r="X405" s="44"/>
      <c r="Y405" s="45" t="e">
        <f t="shared" si="1472"/>
        <v>#DIV/0!</v>
      </c>
      <c r="Z405" s="234"/>
      <c r="AA405" s="44"/>
      <c r="AB405" s="45" t="e">
        <f t="shared" si="1473"/>
        <v>#DIV/0!</v>
      </c>
      <c r="AC405" s="234"/>
      <c r="AD405" s="44"/>
      <c r="AE405" s="45" t="e">
        <f t="shared" si="1474"/>
        <v>#DIV/0!</v>
      </c>
      <c r="AF405" s="234"/>
      <c r="AG405" s="44"/>
      <c r="AH405" s="45" t="e">
        <f t="shared" si="1475"/>
        <v>#DIV/0!</v>
      </c>
      <c r="AI405" s="234"/>
      <c r="AJ405" s="44"/>
      <c r="AK405" s="45" t="e">
        <f t="shared" si="1476"/>
        <v>#DIV/0!</v>
      </c>
      <c r="AL405" s="234"/>
      <c r="AM405" s="44"/>
      <c r="AN405" s="45" t="e">
        <f t="shared" si="1477"/>
        <v>#DIV/0!</v>
      </c>
      <c r="AO405" s="234"/>
      <c r="AP405" s="44"/>
      <c r="AQ405" s="45" t="e">
        <f t="shared" si="1478"/>
        <v>#DIV/0!</v>
      </c>
      <c r="AR405" s="12"/>
      <c r="AS405" s="37"/>
      <c r="AT405" s="37"/>
    </row>
    <row r="406" spans="1:46" s="208" customFormat="1" ht="25.5" customHeight="1">
      <c r="A406" s="302" t="s">
        <v>247</v>
      </c>
      <c r="B406" s="301" t="s">
        <v>348</v>
      </c>
      <c r="C406" s="282" t="s">
        <v>68</v>
      </c>
      <c r="D406" s="217" t="s">
        <v>34</v>
      </c>
      <c r="E406" s="210">
        <f>E407+E408+E409+E411+E412</f>
        <v>4429.0200000000004</v>
      </c>
      <c r="F406" s="206">
        <f>F407+F408+F409+F411+F412</f>
        <v>800</v>
      </c>
      <c r="G406" s="206">
        <f>(F406/E406)*100</f>
        <v>18.062686553684561</v>
      </c>
      <c r="H406" s="233">
        <f>H407+H408+H409+H411+H412</f>
        <v>0</v>
      </c>
      <c r="I406" s="206">
        <f>I407+I408+I409+I411+I412</f>
        <v>0</v>
      </c>
      <c r="J406" s="206" t="e">
        <f>(I406/H406)*100</f>
        <v>#DIV/0!</v>
      </c>
      <c r="K406" s="233">
        <f>K407+K408+K409+K411+K412</f>
        <v>0</v>
      </c>
      <c r="L406" s="206">
        <f>L407+L408+L409+L411+L412</f>
        <v>0</v>
      </c>
      <c r="M406" s="205" t="e">
        <f>(L406/K406)*100</f>
        <v>#DIV/0!</v>
      </c>
      <c r="N406" s="233">
        <f>N407+N408+N409+N411+N412</f>
        <v>0</v>
      </c>
      <c r="O406" s="206">
        <f>O407+O408+O409+O411+O412</f>
        <v>0</v>
      </c>
      <c r="P406" s="205" t="e">
        <f>(O406/N406)*100</f>
        <v>#DIV/0!</v>
      </c>
      <c r="Q406" s="233">
        <f>Q407+Q408+Q409+Q411+Q412</f>
        <v>0</v>
      </c>
      <c r="R406" s="206">
        <f>R407+R408+R409+R411+R412</f>
        <v>0</v>
      </c>
      <c r="S406" s="205" t="e">
        <f>(R406/Q406)*100</f>
        <v>#DIV/0!</v>
      </c>
      <c r="T406" s="233">
        <f>T407+T408+T409+T411+T412</f>
        <v>0</v>
      </c>
      <c r="U406" s="206">
        <f>U407+U408+U409+U411+U412</f>
        <v>0</v>
      </c>
      <c r="V406" s="205" t="e">
        <f>(U406/T406)*100</f>
        <v>#DIV/0!</v>
      </c>
      <c r="W406" s="233">
        <f>W407+W408+W409+W411+W412</f>
        <v>800</v>
      </c>
      <c r="X406" s="206">
        <f>X407+X408+X409+X411+X412</f>
        <v>800</v>
      </c>
      <c r="Y406" s="205">
        <f>(X406/W406)*100</f>
        <v>100</v>
      </c>
      <c r="Z406" s="233">
        <f>Z407+Z408+Z409+Z411+Z412</f>
        <v>0</v>
      </c>
      <c r="AA406" s="206">
        <f>AA407+AA408+AA409+AA411+AA412</f>
        <v>0</v>
      </c>
      <c r="AB406" s="205" t="e">
        <f>(AA406/Z406)*100</f>
        <v>#DIV/0!</v>
      </c>
      <c r="AC406" s="233">
        <f>AC407+AC408+AC409+AC411+AC412</f>
        <v>0</v>
      </c>
      <c r="AD406" s="206">
        <f>AD407+AD408+AD409+AD411+AD412</f>
        <v>0</v>
      </c>
      <c r="AE406" s="205" t="e">
        <f>(AD406/AC406)*100</f>
        <v>#DIV/0!</v>
      </c>
      <c r="AF406" s="233">
        <f>AF407+AF408+AF409+AF411+AF412</f>
        <v>281.15000000000009</v>
      </c>
      <c r="AG406" s="206">
        <f>AG407+AG408+AG409+AG411+AG412</f>
        <v>0</v>
      </c>
      <c r="AH406" s="205">
        <f>(AG406/AF406)*100</f>
        <v>0</v>
      </c>
      <c r="AI406" s="233">
        <f>AI407+AI408+AI409+AI411+AI412</f>
        <v>3347.87</v>
      </c>
      <c r="AJ406" s="206">
        <f>AJ407+AJ408+AJ409+AJ411+AJ412</f>
        <v>0</v>
      </c>
      <c r="AK406" s="205">
        <f>(AJ406/AI406)*100</f>
        <v>0</v>
      </c>
      <c r="AL406" s="233">
        <f>AL407+AL408+AL409+AL411+AL412</f>
        <v>0</v>
      </c>
      <c r="AM406" s="206">
        <f>AM407+AM408+AM409+AM411+AM412</f>
        <v>0</v>
      </c>
      <c r="AN406" s="205" t="e">
        <f>(AM406/AL406)*100</f>
        <v>#DIV/0!</v>
      </c>
      <c r="AO406" s="233">
        <f>AO407+AO408+AO409+AO411+AO412</f>
        <v>0</v>
      </c>
      <c r="AP406" s="206">
        <f>AP407+AP408+AP409+AP411+AP412</f>
        <v>0</v>
      </c>
      <c r="AQ406" s="205" t="e">
        <f>(AP406/AO406)*100</f>
        <v>#DIV/0!</v>
      </c>
      <c r="AR406" s="216"/>
    </row>
    <row r="407" spans="1:46" customFormat="1" ht="30">
      <c r="A407" s="302"/>
      <c r="B407" s="301"/>
      <c r="C407" s="282"/>
      <c r="D407" s="93" t="s">
        <v>17</v>
      </c>
      <c r="E407" s="173">
        <f>H407+K407+N407+Q407+T407+W407+Z407+AC407+AF407+AI407+AL407+AO407</f>
        <v>0</v>
      </c>
      <c r="F407" s="85">
        <f>I407+L407+O407+R407+U407+X407+AA407+AD407+AG407+AJ407+AM407+AP407</f>
        <v>0</v>
      </c>
      <c r="G407" s="43" t="e">
        <f t="shared" ref="G407:G412" si="1481">(F407/E407)*100</f>
        <v>#DIV/0!</v>
      </c>
      <c r="H407" s="233"/>
      <c r="I407" s="85"/>
      <c r="J407" s="43" t="e">
        <f t="shared" ref="J407:J412" si="1482">(I407/H407)*100</f>
        <v>#DIV/0!</v>
      </c>
      <c r="K407" s="233"/>
      <c r="L407" s="85"/>
      <c r="M407" s="45" t="e">
        <f t="shared" ref="M407:M412" si="1483">(L407/K407)*100</f>
        <v>#DIV/0!</v>
      </c>
      <c r="N407" s="233"/>
      <c r="O407" s="43"/>
      <c r="P407" s="45" t="e">
        <f t="shared" ref="P407:P412" si="1484">(O407/N407)*100</f>
        <v>#DIV/0!</v>
      </c>
      <c r="Q407" s="233"/>
      <c r="R407" s="85"/>
      <c r="S407" s="45" t="e">
        <f t="shared" ref="S407:S412" si="1485">(R407/Q407)*100</f>
        <v>#DIV/0!</v>
      </c>
      <c r="T407" s="233"/>
      <c r="U407" s="85"/>
      <c r="V407" s="45" t="e">
        <f t="shared" ref="V407:V412" si="1486">(U407/T407)*100</f>
        <v>#DIV/0!</v>
      </c>
      <c r="W407" s="233"/>
      <c r="X407" s="85"/>
      <c r="Y407" s="45" t="e">
        <f t="shared" ref="Y407:Y412" si="1487">(X407/W407)*100</f>
        <v>#DIV/0!</v>
      </c>
      <c r="Z407" s="233"/>
      <c r="AA407" s="85"/>
      <c r="AB407" s="45" t="e">
        <f t="shared" ref="AB407:AB412" si="1488">(AA407/Z407)*100</f>
        <v>#DIV/0!</v>
      </c>
      <c r="AC407" s="233"/>
      <c r="AD407" s="85"/>
      <c r="AE407" s="45" t="e">
        <f t="shared" ref="AE407:AE412" si="1489">(AD407/AC407)*100</f>
        <v>#DIV/0!</v>
      </c>
      <c r="AF407" s="233"/>
      <c r="AG407" s="85"/>
      <c r="AH407" s="45" t="e">
        <f t="shared" ref="AH407:AH412" si="1490">(AG407/AF407)*100</f>
        <v>#DIV/0!</v>
      </c>
      <c r="AI407" s="233"/>
      <c r="AJ407" s="85"/>
      <c r="AK407" s="45" t="e">
        <f t="shared" ref="AK407:AK412" si="1491">(AJ407/AI407)*100</f>
        <v>#DIV/0!</v>
      </c>
      <c r="AL407" s="233"/>
      <c r="AM407" s="85"/>
      <c r="AN407" s="45" t="e">
        <f t="shared" ref="AN407:AN412" si="1492">(AM407/AL407)*100</f>
        <v>#DIV/0!</v>
      </c>
      <c r="AO407" s="233"/>
      <c r="AP407" s="85"/>
      <c r="AQ407" s="45" t="e">
        <f t="shared" ref="AQ407:AQ412" si="1493">(AP407/AO407)*100</f>
        <v>#DIV/0!</v>
      </c>
      <c r="AR407" s="12"/>
      <c r="AS407" s="37"/>
      <c r="AT407" s="37"/>
    </row>
    <row r="408" spans="1:46" customFormat="1" ht="45">
      <c r="A408" s="302"/>
      <c r="B408" s="301"/>
      <c r="C408" s="282"/>
      <c r="D408" s="93" t="s">
        <v>18</v>
      </c>
      <c r="E408" s="173">
        <f t="shared" ref="E408:E412" si="1494">H408+K408+N408+Q408+T408+W408+Z408+AC408+AF408+AI408+AL408+AO408</f>
        <v>0</v>
      </c>
      <c r="F408" s="85">
        <f t="shared" ref="F408:F412" si="1495">I408+L408+O408+R408+U408+X408+AA408+AD408+AG408+AJ408+AM408+AP408</f>
        <v>0</v>
      </c>
      <c r="G408" s="43" t="e">
        <f t="shared" si="1481"/>
        <v>#DIV/0!</v>
      </c>
      <c r="H408" s="233"/>
      <c r="I408" s="85"/>
      <c r="J408" s="43" t="e">
        <f t="shared" si="1482"/>
        <v>#DIV/0!</v>
      </c>
      <c r="K408" s="233"/>
      <c r="L408" s="85"/>
      <c r="M408" s="45" t="e">
        <f t="shared" si="1483"/>
        <v>#DIV/0!</v>
      </c>
      <c r="N408" s="233"/>
      <c r="O408" s="43"/>
      <c r="P408" s="45" t="e">
        <f t="shared" si="1484"/>
        <v>#DIV/0!</v>
      </c>
      <c r="Q408" s="233"/>
      <c r="R408" s="85"/>
      <c r="S408" s="45" t="e">
        <f t="shared" si="1485"/>
        <v>#DIV/0!</v>
      </c>
      <c r="T408" s="233"/>
      <c r="U408" s="85"/>
      <c r="V408" s="45" t="e">
        <f t="shared" si="1486"/>
        <v>#DIV/0!</v>
      </c>
      <c r="W408" s="233"/>
      <c r="X408" s="85"/>
      <c r="Y408" s="45" t="e">
        <f t="shared" si="1487"/>
        <v>#DIV/0!</v>
      </c>
      <c r="Z408" s="233"/>
      <c r="AA408" s="85"/>
      <c r="AB408" s="45" t="e">
        <f t="shared" si="1488"/>
        <v>#DIV/0!</v>
      </c>
      <c r="AC408" s="233"/>
      <c r="AD408" s="85"/>
      <c r="AE408" s="45" t="e">
        <f t="shared" si="1489"/>
        <v>#DIV/0!</v>
      </c>
      <c r="AF408" s="233"/>
      <c r="AG408" s="85"/>
      <c r="AH408" s="45" t="e">
        <f t="shared" si="1490"/>
        <v>#DIV/0!</v>
      </c>
      <c r="AI408" s="233"/>
      <c r="AJ408" s="85"/>
      <c r="AK408" s="45" t="e">
        <f t="shared" si="1491"/>
        <v>#DIV/0!</v>
      </c>
      <c r="AL408" s="233"/>
      <c r="AM408" s="85"/>
      <c r="AN408" s="45" t="e">
        <f t="shared" si="1492"/>
        <v>#DIV/0!</v>
      </c>
      <c r="AO408" s="233"/>
      <c r="AP408" s="85"/>
      <c r="AQ408" s="45" t="e">
        <f t="shared" si="1493"/>
        <v>#DIV/0!</v>
      </c>
      <c r="AR408" s="12"/>
      <c r="AS408" s="37"/>
      <c r="AT408" s="37"/>
    </row>
    <row r="409" spans="1:46" customFormat="1" ht="28.5" customHeight="1">
      <c r="A409" s="302"/>
      <c r="B409" s="301"/>
      <c r="C409" s="282"/>
      <c r="D409" s="93" t="s">
        <v>26</v>
      </c>
      <c r="E409" s="173">
        <f t="shared" si="1494"/>
        <v>4429.0200000000004</v>
      </c>
      <c r="F409" s="85">
        <f t="shared" si="1495"/>
        <v>800</v>
      </c>
      <c r="G409" s="43">
        <f t="shared" si="1481"/>
        <v>18.062686553684561</v>
      </c>
      <c r="H409" s="233"/>
      <c r="I409" s="85"/>
      <c r="J409" s="43" t="e">
        <f t="shared" si="1482"/>
        <v>#DIV/0!</v>
      </c>
      <c r="K409" s="233"/>
      <c r="L409" s="85"/>
      <c r="M409" s="45" t="e">
        <f t="shared" si="1483"/>
        <v>#DIV/0!</v>
      </c>
      <c r="N409" s="233"/>
      <c r="O409" s="43"/>
      <c r="P409" s="45" t="e">
        <f t="shared" si="1484"/>
        <v>#DIV/0!</v>
      </c>
      <c r="Q409" s="233"/>
      <c r="R409" s="85"/>
      <c r="S409" s="45" t="e">
        <f t="shared" si="1485"/>
        <v>#DIV/0!</v>
      </c>
      <c r="T409" s="233"/>
      <c r="U409" s="85"/>
      <c r="V409" s="45" t="e">
        <f t="shared" si="1486"/>
        <v>#DIV/0!</v>
      </c>
      <c r="W409" s="233">
        <v>800</v>
      </c>
      <c r="X409" s="85">
        <v>800</v>
      </c>
      <c r="Y409" s="45">
        <f t="shared" si="1487"/>
        <v>100</v>
      </c>
      <c r="Z409" s="233"/>
      <c r="AA409" s="85"/>
      <c r="AB409" s="45" t="e">
        <f t="shared" si="1488"/>
        <v>#DIV/0!</v>
      </c>
      <c r="AC409" s="233"/>
      <c r="AD409" s="85"/>
      <c r="AE409" s="45" t="e">
        <f t="shared" si="1489"/>
        <v>#DIV/0!</v>
      </c>
      <c r="AF409" s="233">
        <f>1081.15-800</f>
        <v>281.15000000000009</v>
      </c>
      <c r="AG409" s="85"/>
      <c r="AH409" s="45">
        <f t="shared" si="1490"/>
        <v>0</v>
      </c>
      <c r="AI409" s="233">
        <v>3347.87</v>
      </c>
      <c r="AJ409" s="85"/>
      <c r="AK409" s="45">
        <f t="shared" si="1491"/>
        <v>0</v>
      </c>
      <c r="AL409" s="233"/>
      <c r="AM409" s="85"/>
      <c r="AN409" s="45" t="e">
        <f t="shared" si="1492"/>
        <v>#DIV/0!</v>
      </c>
      <c r="AO409" s="233"/>
      <c r="AP409" s="85"/>
      <c r="AQ409" s="45" t="e">
        <f t="shared" si="1493"/>
        <v>#DIV/0!</v>
      </c>
      <c r="AR409" s="12"/>
      <c r="AS409" s="37"/>
      <c r="AT409" s="37"/>
    </row>
    <row r="410" spans="1:46" customFormat="1" ht="87" customHeight="1">
      <c r="A410" s="302"/>
      <c r="B410" s="301"/>
      <c r="C410" s="282"/>
      <c r="D410" s="93" t="s">
        <v>154</v>
      </c>
      <c r="E410" s="173">
        <f t="shared" si="1494"/>
        <v>0</v>
      </c>
      <c r="F410" s="85">
        <f t="shared" si="1495"/>
        <v>0</v>
      </c>
      <c r="G410" s="43" t="e">
        <f t="shared" si="1481"/>
        <v>#DIV/0!</v>
      </c>
      <c r="H410" s="233"/>
      <c r="I410" s="85"/>
      <c r="J410" s="43" t="e">
        <f t="shared" si="1482"/>
        <v>#DIV/0!</v>
      </c>
      <c r="K410" s="233"/>
      <c r="L410" s="85"/>
      <c r="M410" s="45" t="e">
        <f t="shared" si="1483"/>
        <v>#DIV/0!</v>
      </c>
      <c r="N410" s="233"/>
      <c r="O410" s="43"/>
      <c r="P410" s="45" t="e">
        <f t="shared" si="1484"/>
        <v>#DIV/0!</v>
      </c>
      <c r="Q410" s="233"/>
      <c r="R410" s="85"/>
      <c r="S410" s="45" t="e">
        <f t="shared" si="1485"/>
        <v>#DIV/0!</v>
      </c>
      <c r="T410" s="233"/>
      <c r="U410" s="85"/>
      <c r="V410" s="45" t="e">
        <f t="shared" si="1486"/>
        <v>#DIV/0!</v>
      </c>
      <c r="W410" s="233"/>
      <c r="X410" s="85"/>
      <c r="Y410" s="45" t="e">
        <f t="shared" si="1487"/>
        <v>#DIV/0!</v>
      </c>
      <c r="Z410" s="233"/>
      <c r="AA410" s="85"/>
      <c r="AB410" s="45" t="e">
        <f t="shared" si="1488"/>
        <v>#DIV/0!</v>
      </c>
      <c r="AC410" s="233"/>
      <c r="AD410" s="85"/>
      <c r="AE410" s="45" t="e">
        <f t="shared" si="1489"/>
        <v>#DIV/0!</v>
      </c>
      <c r="AF410" s="233"/>
      <c r="AG410" s="85"/>
      <c r="AH410" s="45" t="e">
        <f t="shared" si="1490"/>
        <v>#DIV/0!</v>
      </c>
      <c r="AI410" s="233"/>
      <c r="AJ410" s="85"/>
      <c r="AK410" s="45" t="e">
        <f t="shared" si="1491"/>
        <v>#DIV/0!</v>
      </c>
      <c r="AL410" s="233"/>
      <c r="AM410" s="85"/>
      <c r="AN410" s="45" t="e">
        <f t="shared" si="1492"/>
        <v>#DIV/0!</v>
      </c>
      <c r="AO410" s="233"/>
      <c r="AP410" s="85"/>
      <c r="AQ410" s="45" t="e">
        <f t="shared" si="1493"/>
        <v>#DIV/0!</v>
      </c>
      <c r="AR410" s="12"/>
      <c r="AS410" s="37"/>
      <c r="AT410" s="37"/>
    </row>
    <row r="411" spans="1:46" customFormat="1" ht="36" customHeight="1">
      <c r="A411" s="302"/>
      <c r="B411" s="301"/>
      <c r="C411" s="282"/>
      <c r="D411" s="93" t="s">
        <v>37</v>
      </c>
      <c r="E411" s="173">
        <f t="shared" si="1494"/>
        <v>0</v>
      </c>
      <c r="F411" s="85">
        <f t="shared" si="1495"/>
        <v>0</v>
      </c>
      <c r="G411" s="43" t="e">
        <f t="shared" si="1481"/>
        <v>#DIV/0!</v>
      </c>
      <c r="H411" s="233"/>
      <c r="I411" s="85"/>
      <c r="J411" s="43" t="e">
        <f t="shared" si="1482"/>
        <v>#DIV/0!</v>
      </c>
      <c r="K411" s="233"/>
      <c r="L411" s="85"/>
      <c r="M411" s="45" t="e">
        <f t="shared" si="1483"/>
        <v>#DIV/0!</v>
      </c>
      <c r="N411" s="233"/>
      <c r="O411" s="43"/>
      <c r="P411" s="45" t="e">
        <f t="shared" si="1484"/>
        <v>#DIV/0!</v>
      </c>
      <c r="Q411" s="233"/>
      <c r="R411" s="85"/>
      <c r="S411" s="45" t="e">
        <f t="shared" si="1485"/>
        <v>#DIV/0!</v>
      </c>
      <c r="T411" s="233"/>
      <c r="U411" s="85"/>
      <c r="V411" s="45" t="e">
        <f t="shared" si="1486"/>
        <v>#DIV/0!</v>
      </c>
      <c r="W411" s="233"/>
      <c r="X411" s="85"/>
      <c r="Y411" s="45" t="e">
        <f t="shared" si="1487"/>
        <v>#DIV/0!</v>
      </c>
      <c r="Z411" s="233"/>
      <c r="AA411" s="85"/>
      <c r="AB411" s="45" t="e">
        <f t="shared" si="1488"/>
        <v>#DIV/0!</v>
      </c>
      <c r="AC411" s="233"/>
      <c r="AD411" s="85"/>
      <c r="AE411" s="45" t="e">
        <f t="shared" si="1489"/>
        <v>#DIV/0!</v>
      </c>
      <c r="AF411" s="233"/>
      <c r="AG411" s="85"/>
      <c r="AH411" s="45" t="e">
        <f t="shared" si="1490"/>
        <v>#DIV/0!</v>
      </c>
      <c r="AI411" s="233"/>
      <c r="AJ411" s="85"/>
      <c r="AK411" s="45" t="e">
        <f t="shared" si="1491"/>
        <v>#DIV/0!</v>
      </c>
      <c r="AL411" s="233"/>
      <c r="AM411" s="85"/>
      <c r="AN411" s="45" t="e">
        <f t="shared" si="1492"/>
        <v>#DIV/0!</v>
      </c>
      <c r="AO411" s="233"/>
      <c r="AP411" s="85"/>
      <c r="AQ411" s="45" t="e">
        <f t="shared" si="1493"/>
        <v>#DIV/0!</v>
      </c>
      <c r="AR411" s="12"/>
      <c r="AS411" s="37"/>
      <c r="AT411" s="37"/>
    </row>
    <row r="412" spans="1:46" customFormat="1" ht="45">
      <c r="A412" s="302"/>
      <c r="B412" s="301"/>
      <c r="C412" s="282"/>
      <c r="D412" s="93" t="s">
        <v>32</v>
      </c>
      <c r="E412" s="173">
        <f t="shared" si="1494"/>
        <v>0</v>
      </c>
      <c r="F412" s="85">
        <f t="shared" si="1495"/>
        <v>0</v>
      </c>
      <c r="G412" s="43" t="e">
        <f t="shared" si="1481"/>
        <v>#DIV/0!</v>
      </c>
      <c r="H412" s="233"/>
      <c r="I412" s="85"/>
      <c r="J412" s="43" t="e">
        <f t="shared" si="1482"/>
        <v>#DIV/0!</v>
      </c>
      <c r="K412" s="233"/>
      <c r="L412" s="85"/>
      <c r="M412" s="45" t="e">
        <f t="shared" si="1483"/>
        <v>#DIV/0!</v>
      </c>
      <c r="N412" s="233"/>
      <c r="O412" s="43"/>
      <c r="P412" s="45" t="e">
        <f t="shared" si="1484"/>
        <v>#DIV/0!</v>
      </c>
      <c r="Q412" s="233"/>
      <c r="R412" s="85"/>
      <c r="S412" s="45" t="e">
        <f t="shared" si="1485"/>
        <v>#DIV/0!</v>
      </c>
      <c r="T412" s="233"/>
      <c r="U412" s="85"/>
      <c r="V412" s="45" t="e">
        <f t="shared" si="1486"/>
        <v>#DIV/0!</v>
      </c>
      <c r="W412" s="233"/>
      <c r="X412" s="85"/>
      <c r="Y412" s="45" t="e">
        <f t="shared" si="1487"/>
        <v>#DIV/0!</v>
      </c>
      <c r="Z412" s="233"/>
      <c r="AA412" s="85"/>
      <c r="AB412" s="45" t="e">
        <f t="shared" si="1488"/>
        <v>#DIV/0!</v>
      </c>
      <c r="AC412" s="233"/>
      <c r="AD412" s="85"/>
      <c r="AE412" s="45" t="e">
        <f t="shared" si="1489"/>
        <v>#DIV/0!</v>
      </c>
      <c r="AF412" s="233"/>
      <c r="AG412" s="85"/>
      <c r="AH412" s="45" t="e">
        <f t="shared" si="1490"/>
        <v>#DIV/0!</v>
      </c>
      <c r="AI412" s="233"/>
      <c r="AJ412" s="85"/>
      <c r="AK412" s="45" t="e">
        <f t="shared" si="1491"/>
        <v>#DIV/0!</v>
      </c>
      <c r="AL412" s="233"/>
      <c r="AM412" s="85"/>
      <c r="AN412" s="45" t="e">
        <f t="shared" si="1492"/>
        <v>#DIV/0!</v>
      </c>
      <c r="AO412" s="233"/>
      <c r="AP412" s="85"/>
      <c r="AQ412" s="45" t="e">
        <f t="shared" si="1493"/>
        <v>#DIV/0!</v>
      </c>
      <c r="AR412" s="12"/>
      <c r="AS412" s="37"/>
      <c r="AT412" s="37"/>
    </row>
    <row r="413" spans="1:46" s="208" customFormat="1" ht="28.5" customHeight="1">
      <c r="A413" s="283" t="s">
        <v>248</v>
      </c>
      <c r="B413" s="301" t="s">
        <v>349</v>
      </c>
      <c r="C413" s="282" t="s">
        <v>68</v>
      </c>
      <c r="D413" s="217" t="s">
        <v>34</v>
      </c>
      <c r="E413" s="210">
        <f>E414+E415+E416+E418+E419</f>
        <v>400</v>
      </c>
      <c r="F413" s="206">
        <f>F414+F415+F416+F418+F419</f>
        <v>0</v>
      </c>
      <c r="G413" s="206">
        <f>(F413/E413)*100</f>
        <v>0</v>
      </c>
      <c r="H413" s="233">
        <f>H414+H415+H416+H418+H419</f>
        <v>0</v>
      </c>
      <c r="I413" s="206">
        <f>I414+I415+I416+I418+I419</f>
        <v>0</v>
      </c>
      <c r="J413" s="205" t="e">
        <f>(I413/H413)*100</f>
        <v>#DIV/0!</v>
      </c>
      <c r="K413" s="233">
        <f>K414+K415+K416+K418+K419</f>
        <v>0</v>
      </c>
      <c r="L413" s="206">
        <f>L414+L415+L416+L418+L419</f>
        <v>0</v>
      </c>
      <c r="M413" s="205" t="e">
        <f>(L413/K413)*100</f>
        <v>#DIV/0!</v>
      </c>
      <c r="N413" s="233">
        <f>N414+N415+N416+N418+N419</f>
        <v>0</v>
      </c>
      <c r="O413" s="206">
        <f>O414+O415+O416+O418+O419</f>
        <v>0</v>
      </c>
      <c r="P413" s="205" t="e">
        <f>(O413/N413)*100</f>
        <v>#DIV/0!</v>
      </c>
      <c r="Q413" s="233">
        <f>Q414+Q415+Q416+Q418+Q419</f>
        <v>0</v>
      </c>
      <c r="R413" s="206">
        <f>R414+R415+R416+R418+R419</f>
        <v>0</v>
      </c>
      <c r="S413" s="205" t="e">
        <f>(R413/Q413)*100</f>
        <v>#DIV/0!</v>
      </c>
      <c r="T413" s="233">
        <f>T414+T415+T416+T418+T419</f>
        <v>0</v>
      </c>
      <c r="U413" s="205">
        <f>SUM(U414:U419)</f>
        <v>0</v>
      </c>
      <c r="V413" s="205" t="e">
        <f>(U413/T413)*100</f>
        <v>#DIV/0!</v>
      </c>
      <c r="W413" s="233">
        <f>W414+W415+W416+W418+W419</f>
        <v>0</v>
      </c>
      <c r="X413" s="205">
        <f>SUM(X414:X419)</f>
        <v>0</v>
      </c>
      <c r="Y413" s="205" t="e">
        <f>(X413/W413)*100</f>
        <v>#DIV/0!</v>
      </c>
      <c r="Z413" s="233">
        <f>Z414+Z415+Z416+Z418+Z419</f>
        <v>0</v>
      </c>
      <c r="AA413" s="205">
        <f>SUM(AA414:AA419)</f>
        <v>0</v>
      </c>
      <c r="AB413" s="205" t="e">
        <f>(AA413/Z413)*100</f>
        <v>#DIV/0!</v>
      </c>
      <c r="AC413" s="233">
        <f>AC414+AC415+AC416+AC418+AC419</f>
        <v>0</v>
      </c>
      <c r="AD413" s="205">
        <f>SUM(AD414:AD419)</f>
        <v>0</v>
      </c>
      <c r="AE413" s="205" t="e">
        <f>(AD413/AC413)*100</f>
        <v>#DIV/0!</v>
      </c>
      <c r="AF413" s="233">
        <f>AF414+AF415+AF416+AF418+AF419</f>
        <v>400</v>
      </c>
      <c r="AG413" s="205">
        <f>SUM(AG414:AG419)</f>
        <v>0</v>
      </c>
      <c r="AH413" s="205">
        <f>(AG413/AF413)*100</f>
        <v>0</v>
      </c>
      <c r="AI413" s="233">
        <f>AI414+AI415+AI416+AI418+AI419</f>
        <v>0</v>
      </c>
      <c r="AJ413" s="205">
        <f>SUM(AJ414:AJ419)</f>
        <v>0</v>
      </c>
      <c r="AK413" s="205" t="e">
        <f>(AJ413/AI413)*100</f>
        <v>#DIV/0!</v>
      </c>
      <c r="AL413" s="233">
        <f>AL414+AL415+AL416+AL418+AL419</f>
        <v>0</v>
      </c>
      <c r="AM413" s="205">
        <f>SUM(AM414:AM419)</f>
        <v>0</v>
      </c>
      <c r="AN413" s="205" t="e">
        <f>(AM413/AL413)*100</f>
        <v>#DIV/0!</v>
      </c>
      <c r="AO413" s="233">
        <f>AO414+AO415+AO416+AO418+AO419</f>
        <v>0</v>
      </c>
      <c r="AP413" s="205">
        <f>SUM(AP414:AP419)</f>
        <v>0</v>
      </c>
      <c r="AQ413" s="205" t="e">
        <f>(AP413/AO413)*100</f>
        <v>#DIV/0!</v>
      </c>
      <c r="AR413" s="216"/>
    </row>
    <row r="414" spans="1:46" customFormat="1" ht="30">
      <c r="A414" s="283"/>
      <c r="B414" s="301"/>
      <c r="C414" s="282"/>
      <c r="D414" s="93" t="s">
        <v>17</v>
      </c>
      <c r="E414" s="173">
        <f>H414+K414+N414+Q414+T414+W414+Z414+AC414+AF414+AI414+AL414+AO414</f>
        <v>0</v>
      </c>
      <c r="F414" s="85">
        <f>I414+L414+O414+R414+U414+X414+AA414+AD414+AG414+AJ414+AM414+AP414</f>
        <v>0</v>
      </c>
      <c r="G414" s="43" t="e">
        <f t="shared" ref="G414:G419" si="1496">(F414/E414)*100</f>
        <v>#DIV/0!</v>
      </c>
      <c r="H414" s="233"/>
      <c r="I414" s="85"/>
      <c r="J414" s="45" t="e">
        <f t="shared" ref="J414:J419" si="1497">(I414/H414)*100</f>
        <v>#DIV/0!</v>
      </c>
      <c r="K414" s="233"/>
      <c r="L414" s="85"/>
      <c r="M414" s="45" t="e">
        <f t="shared" ref="M414:M419" si="1498">(L414/K414)*100</f>
        <v>#DIV/0!</v>
      </c>
      <c r="N414" s="233"/>
      <c r="O414" s="43"/>
      <c r="P414" s="45" t="e">
        <f t="shared" ref="P414:P419" si="1499">(O414/N414)*100</f>
        <v>#DIV/0!</v>
      </c>
      <c r="Q414" s="233"/>
      <c r="R414" s="85"/>
      <c r="S414" s="45" t="e">
        <f t="shared" ref="S414:S419" si="1500">(R414/Q414)*100</f>
        <v>#DIV/0!</v>
      </c>
      <c r="T414" s="234"/>
      <c r="U414" s="44"/>
      <c r="V414" s="45" t="e">
        <f t="shared" ref="V414:V419" si="1501">(U414/T414)*100</f>
        <v>#DIV/0!</v>
      </c>
      <c r="W414" s="234"/>
      <c r="X414" s="44"/>
      <c r="Y414" s="45" t="e">
        <f t="shared" ref="Y414:Y419" si="1502">(X414/W414)*100</f>
        <v>#DIV/0!</v>
      </c>
      <c r="Z414" s="234"/>
      <c r="AA414" s="44"/>
      <c r="AB414" s="45" t="e">
        <f t="shared" ref="AB414:AB419" si="1503">(AA414/Z414)*100</f>
        <v>#DIV/0!</v>
      </c>
      <c r="AC414" s="234"/>
      <c r="AD414" s="44"/>
      <c r="AE414" s="45" t="e">
        <f t="shared" ref="AE414:AE419" si="1504">(AD414/AC414)*100</f>
        <v>#DIV/0!</v>
      </c>
      <c r="AF414" s="234"/>
      <c r="AG414" s="44"/>
      <c r="AH414" s="45" t="e">
        <f t="shared" ref="AH414:AH419" si="1505">(AG414/AF414)*100</f>
        <v>#DIV/0!</v>
      </c>
      <c r="AI414" s="234"/>
      <c r="AJ414" s="44"/>
      <c r="AK414" s="45" t="e">
        <f t="shared" ref="AK414:AK419" si="1506">(AJ414/AI414)*100</f>
        <v>#DIV/0!</v>
      </c>
      <c r="AL414" s="234"/>
      <c r="AM414" s="44"/>
      <c r="AN414" s="45" t="e">
        <f t="shared" ref="AN414:AN419" si="1507">(AM414/AL414)*100</f>
        <v>#DIV/0!</v>
      </c>
      <c r="AO414" s="234"/>
      <c r="AP414" s="44"/>
      <c r="AQ414" s="45" t="e">
        <f t="shared" ref="AQ414:AQ419" si="1508">(AP414/AO414)*100</f>
        <v>#DIV/0!</v>
      </c>
      <c r="AR414" s="12"/>
      <c r="AS414" s="37"/>
      <c r="AT414" s="37"/>
    </row>
    <row r="415" spans="1:46" customFormat="1" ht="45">
      <c r="A415" s="283"/>
      <c r="B415" s="301"/>
      <c r="C415" s="282"/>
      <c r="D415" s="93" t="s">
        <v>18</v>
      </c>
      <c r="E415" s="173">
        <f t="shared" ref="E415:E419" si="1509">H415+K415+N415+Q415+T415+W415+Z415+AC415+AF415+AI415+AL415+AO415</f>
        <v>0</v>
      </c>
      <c r="F415" s="85">
        <f t="shared" ref="F415:F419" si="1510">I415+L415+O415+R415+U415+X415+AA415+AD415+AG415+AJ415+AM415+AP415</f>
        <v>0</v>
      </c>
      <c r="G415" s="43" t="e">
        <f t="shared" si="1496"/>
        <v>#DIV/0!</v>
      </c>
      <c r="H415" s="233"/>
      <c r="I415" s="85"/>
      <c r="J415" s="45" t="e">
        <f t="shared" si="1497"/>
        <v>#DIV/0!</v>
      </c>
      <c r="K415" s="233"/>
      <c r="L415" s="85"/>
      <c r="M415" s="45" t="e">
        <f t="shared" si="1498"/>
        <v>#DIV/0!</v>
      </c>
      <c r="N415" s="233"/>
      <c r="O415" s="43"/>
      <c r="P415" s="45" t="e">
        <f t="shared" si="1499"/>
        <v>#DIV/0!</v>
      </c>
      <c r="Q415" s="233"/>
      <c r="R415" s="85"/>
      <c r="S415" s="45" t="e">
        <f t="shared" si="1500"/>
        <v>#DIV/0!</v>
      </c>
      <c r="T415" s="234"/>
      <c r="U415" s="44"/>
      <c r="V415" s="45" t="e">
        <f t="shared" si="1501"/>
        <v>#DIV/0!</v>
      </c>
      <c r="W415" s="234"/>
      <c r="X415" s="44"/>
      <c r="Y415" s="45" t="e">
        <f t="shared" si="1502"/>
        <v>#DIV/0!</v>
      </c>
      <c r="Z415" s="234"/>
      <c r="AA415" s="44"/>
      <c r="AB415" s="45" t="e">
        <f t="shared" si="1503"/>
        <v>#DIV/0!</v>
      </c>
      <c r="AC415" s="234"/>
      <c r="AD415" s="44"/>
      <c r="AE415" s="45" t="e">
        <f t="shared" si="1504"/>
        <v>#DIV/0!</v>
      </c>
      <c r="AF415" s="234"/>
      <c r="AG415" s="44"/>
      <c r="AH415" s="45" t="e">
        <f t="shared" si="1505"/>
        <v>#DIV/0!</v>
      </c>
      <c r="AI415" s="234"/>
      <c r="AJ415" s="44"/>
      <c r="AK415" s="45" t="e">
        <f t="shared" si="1506"/>
        <v>#DIV/0!</v>
      </c>
      <c r="AL415" s="234"/>
      <c r="AM415" s="44"/>
      <c r="AN415" s="45" t="e">
        <f t="shared" si="1507"/>
        <v>#DIV/0!</v>
      </c>
      <c r="AO415" s="234"/>
      <c r="AP415" s="44"/>
      <c r="AQ415" s="45" t="e">
        <f t="shared" si="1508"/>
        <v>#DIV/0!</v>
      </c>
      <c r="AR415" s="12"/>
      <c r="AS415" s="37"/>
      <c r="AT415" s="37"/>
    </row>
    <row r="416" spans="1:46" customFormat="1" ht="34.5" customHeight="1">
      <c r="A416" s="283"/>
      <c r="B416" s="301"/>
      <c r="C416" s="282"/>
      <c r="D416" s="93" t="s">
        <v>26</v>
      </c>
      <c r="E416" s="173">
        <f t="shared" si="1509"/>
        <v>400</v>
      </c>
      <c r="F416" s="85">
        <f t="shared" si="1510"/>
        <v>0</v>
      </c>
      <c r="G416" s="43">
        <f t="shared" si="1496"/>
        <v>0</v>
      </c>
      <c r="H416" s="233"/>
      <c r="I416" s="85"/>
      <c r="J416" s="45" t="e">
        <f t="shared" si="1497"/>
        <v>#DIV/0!</v>
      </c>
      <c r="K416" s="233"/>
      <c r="L416" s="85"/>
      <c r="M416" s="45" t="e">
        <f t="shared" si="1498"/>
        <v>#DIV/0!</v>
      </c>
      <c r="N416" s="233"/>
      <c r="O416" s="43"/>
      <c r="P416" s="45" t="e">
        <f t="shared" si="1499"/>
        <v>#DIV/0!</v>
      </c>
      <c r="Q416" s="233"/>
      <c r="R416" s="85"/>
      <c r="S416" s="45" t="e">
        <f t="shared" si="1500"/>
        <v>#DIV/0!</v>
      </c>
      <c r="T416" s="234"/>
      <c r="U416" s="44"/>
      <c r="V416" s="45" t="e">
        <f t="shared" si="1501"/>
        <v>#DIV/0!</v>
      </c>
      <c r="W416" s="234"/>
      <c r="X416" s="44"/>
      <c r="Y416" s="45" t="e">
        <f t="shared" si="1502"/>
        <v>#DIV/0!</v>
      </c>
      <c r="Z416" s="234"/>
      <c r="AA416" s="44"/>
      <c r="AB416" s="45" t="e">
        <f t="shared" si="1503"/>
        <v>#DIV/0!</v>
      </c>
      <c r="AC416" s="234"/>
      <c r="AD416" s="44"/>
      <c r="AE416" s="45" t="e">
        <f t="shared" si="1504"/>
        <v>#DIV/0!</v>
      </c>
      <c r="AF416" s="234">
        <v>400</v>
      </c>
      <c r="AG416" s="44"/>
      <c r="AH416" s="45">
        <f t="shared" si="1505"/>
        <v>0</v>
      </c>
      <c r="AI416" s="234"/>
      <c r="AJ416" s="44"/>
      <c r="AK416" s="45" t="e">
        <f t="shared" si="1506"/>
        <v>#DIV/0!</v>
      </c>
      <c r="AL416" s="234"/>
      <c r="AM416" s="44"/>
      <c r="AN416" s="45" t="e">
        <f t="shared" si="1507"/>
        <v>#DIV/0!</v>
      </c>
      <c r="AO416" s="234"/>
      <c r="AP416" s="44"/>
      <c r="AQ416" s="45" t="e">
        <f t="shared" si="1508"/>
        <v>#DIV/0!</v>
      </c>
      <c r="AR416" s="12"/>
      <c r="AS416" s="37"/>
      <c r="AT416" s="37"/>
    </row>
    <row r="417" spans="1:46" customFormat="1" ht="87" customHeight="1">
      <c r="A417" s="283"/>
      <c r="B417" s="301"/>
      <c r="C417" s="282"/>
      <c r="D417" s="93" t="s">
        <v>154</v>
      </c>
      <c r="E417" s="173">
        <f t="shared" si="1509"/>
        <v>0</v>
      </c>
      <c r="F417" s="85">
        <f t="shared" si="1510"/>
        <v>0</v>
      </c>
      <c r="G417" s="43" t="e">
        <f t="shared" si="1496"/>
        <v>#DIV/0!</v>
      </c>
      <c r="H417" s="233"/>
      <c r="I417" s="85"/>
      <c r="J417" s="45" t="e">
        <f t="shared" si="1497"/>
        <v>#DIV/0!</v>
      </c>
      <c r="K417" s="233"/>
      <c r="L417" s="85"/>
      <c r="M417" s="45" t="e">
        <f t="shared" si="1498"/>
        <v>#DIV/0!</v>
      </c>
      <c r="N417" s="233"/>
      <c r="O417" s="43"/>
      <c r="P417" s="45" t="e">
        <f t="shared" si="1499"/>
        <v>#DIV/0!</v>
      </c>
      <c r="Q417" s="233"/>
      <c r="R417" s="85"/>
      <c r="S417" s="45" t="e">
        <f t="shared" si="1500"/>
        <v>#DIV/0!</v>
      </c>
      <c r="T417" s="234"/>
      <c r="U417" s="44"/>
      <c r="V417" s="45" t="e">
        <f t="shared" si="1501"/>
        <v>#DIV/0!</v>
      </c>
      <c r="W417" s="234"/>
      <c r="X417" s="44"/>
      <c r="Y417" s="45" t="e">
        <f t="shared" si="1502"/>
        <v>#DIV/0!</v>
      </c>
      <c r="Z417" s="234"/>
      <c r="AA417" s="44"/>
      <c r="AB417" s="45" t="e">
        <f t="shared" si="1503"/>
        <v>#DIV/0!</v>
      </c>
      <c r="AC417" s="234"/>
      <c r="AD417" s="44"/>
      <c r="AE417" s="45" t="e">
        <f t="shared" si="1504"/>
        <v>#DIV/0!</v>
      </c>
      <c r="AF417" s="234"/>
      <c r="AG417" s="44"/>
      <c r="AH417" s="45" t="e">
        <f t="shared" si="1505"/>
        <v>#DIV/0!</v>
      </c>
      <c r="AI417" s="234"/>
      <c r="AJ417" s="44"/>
      <c r="AK417" s="45" t="e">
        <f t="shared" si="1506"/>
        <v>#DIV/0!</v>
      </c>
      <c r="AL417" s="234"/>
      <c r="AM417" s="44"/>
      <c r="AN417" s="45" t="e">
        <f t="shared" si="1507"/>
        <v>#DIV/0!</v>
      </c>
      <c r="AO417" s="234"/>
      <c r="AP417" s="44"/>
      <c r="AQ417" s="45" t="e">
        <f t="shared" si="1508"/>
        <v>#DIV/0!</v>
      </c>
      <c r="AR417" s="12"/>
      <c r="AS417" s="37"/>
      <c r="AT417" s="37"/>
    </row>
    <row r="418" spans="1:46" customFormat="1" ht="29.25" customHeight="1">
      <c r="A418" s="283"/>
      <c r="B418" s="301"/>
      <c r="C418" s="282"/>
      <c r="D418" s="93" t="s">
        <v>37</v>
      </c>
      <c r="E418" s="173">
        <f t="shared" si="1509"/>
        <v>0</v>
      </c>
      <c r="F418" s="85">
        <f t="shared" si="1510"/>
        <v>0</v>
      </c>
      <c r="G418" s="43" t="e">
        <f t="shared" si="1496"/>
        <v>#DIV/0!</v>
      </c>
      <c r="H418" s="233"/>
      <c r="I418" s="85"/>
      <c r="J418" s="45" t="e">
        <f t="shared" si="1497"/>
        <v>#DIV/0!</v>
      </c>
      <c r="K418" s="233"/>
      <c r="L418" s="85"/>
      <c r="M418" s="45" t="e">
        <f t="shared" si="1498"/>
        <v>#DIV/0!</v>
      </c>
      <c r="N418" s="233"/>
      <c r="O418" s="43"/>
      <c r="P418" s="45" t="e">
        <f t="shared" si="1499"/>
        <v>#DIV/0!</v>
      </c>
      <c r="Q418" s="233"/>
      <c r="R418" s="85"/>
      <c r="S418" s="45" t="e">
        <f t="shared" si="1500"/>
        <v>#DIV/0!</v>
      </c>
      <c r="T418" s="234"/>
      <c r="U418" s="44"/>
      <c r="V418" s="45" t="e">
        <f t="shared" si="1501"/>
        <v>#DIV/0!</v>
      </c>
      <c r="W418" s="234"/>
      <c r="X418" s="44"/>
      <c r="Y418" s="45" t="e">
        <f t="shared" si="1502"/>
        <v>#DIV/0!</v>
      </c>
      <c r="Z418" s="234"/>
      <c r="AA418" s="44"/>
      <c r="AB418" s="45" t="e">
        <f t="shared" si="1503"/>
        <v>#DIV/0!</v>
      </c>
      <c r="AC418" s="234"/>
      <c r="AD418" s="44"/>
      <c r="AE418" s="45" t="e">
        <f t="shared" si="1504"/>
        <v>#DIV/0!</v>
      </c>
      <c r="AF418" s="234"/>
      <c r="AG418" s="44"/>
      <c r="AH418" s="45" t="e">
        <f t="shared" si="1505"/>
        <v>#DIV/0!</v>
      </c>
      <c r="AI418" s="234"/>
      <c r="AJ418" s="44"/>
      <c r="AK418" s="45" t="e">
        <f t="shared" si="1506"/>
        <v>#DIV/0!</v>
      </c>
      <c r="AL418" s="234"/>
      <c r="AM418" s="44"/>
      <c r="AN418" s="45" t="e">
        <f t="shared" si="1507"/>
        <v>#DIV/0!</v>
      </c>
      <c r="AO418" s="234"/>
      <c r="AP418" s="44"/>
      <c r="AQ418" s="45" t="e">
        <f t="shared" si="1508"/>
        <v>#DIV/0!</v>
      </c>
      <c r="AR418" s="12"/>
      <c r="AS418" s="37"/>
      <c r="AT418" s="37"/>
    </row>
    <row r="419" spans="1:46" customFormat="1" ht="45">
      <c r="A419" s="283"/>
      <c r="B419" s="301"/>
      <c r="C419" s="282"/>
      <c r="D419" s="93" t="s">
        <v>32</v>
      </c>
      <c r="E419" s="173">
        <f t="shared" si="1509"/>
        <v>0</v>
      </c>
      <c r="F419" s="85">
        <f t="shared" si="1510"/>
        <v>0</v>
      </c>
      <c r="G419" s="43" t="e">
        <f t="shared" si="1496"/>
        <v>#DIV/0!</v>
      </c>
      <c r="H419" s="233"/>
      <c r="I419" s="85"/>
      <c r="J419" s="45" t="e">
        <f t="shared" si="1497"/>
        <v>#DIV/0!</v>
      </c>
      <c r="K419" s="233"/>
      <c r="L419" s="85"/>
      <c r="M419" s="45" t="e">
        <f t="shared" si="1498"/>
        <v>#DIV/0!</v>
      </c>
      <c r="N419" s="233"/>
      <c r="O419" s="43"/>
      <c r="P419" s="45" t="e">
        <f t="shared" si="1499"/>
        <v>#DIV/0!</v>
      </c>
      <c r="Q419" s="233"/>
      <c r="R419" s="85"/>
      <c r="S419" s="45" t="e">
        <f t="shared" si="1500"/>
        <v>#DIV/0!</v>
      </c>
      <c r="T419" s="234"/>
      <c r="U419" s="44"/>
      <c r="V419" s="45" t="e">
        <f t="shared" si="1501"/>
        <v>#DIV/0!</v>
      </c>
      <c r="W419" s="234"/>
      <c r="X419" s="44"/>
      <c r="Y419" s="45" t="e">
        <f t="shared" si="1502"/>
        <v>#DIV/0!</v>
      </c>
      <c r="Z419" s="234"/>
      <c r="AA419" s="44"/>
      <c r="AB419" s="45" t="e">
        <f t="shared" si="1503"/>
        <v>#DIV/0!</v>
      </c>
      <c r="AC419" s="234"/>
      <c r="AD419" s="44"/>
      <c r="AE419" s="45" t="e">
        <f t="shared" si="1504"/>
        <v>#DIV/0!</v>
      </c>
      <c r="AF419" s="234"/>
      <c r="AG419" s="44"/>
      <c r="AH419" s="45" t="e">
        <f t="shared" si="1505"/>
        <v>#DIV/0!</v>
      </c>
      <c r="AI419" s="234"/>
      <c r="AJ419" s="44"/>
      <c r="AK419" s="45" t="e">
        <f t="shared" si="1506"/>
        <v>#DIV/0!</v>
      </c>
      <c r="AL419" s="234"/>
      <c r="AM419" s="44"/>
      <c r="AN419" s="45" t="e">
        <f t="shared" si="1507"/>
        <v>#DIV/0!</v>
      </c>
      <c r="AO419" s="234"/>
      <c r="AP419" s="44"/>
      <c r="AQ419" s="45" t="e">
        <f t="shared" si="1508"/>
        <v>#DIV/0!</v>
      </c>
      <c r="AR419" s="12"/>
      <c r="AS419" s="37"/>
      <c r="AT419" s="37"/>
    </row>
    <row r="420" spans="1:46" s="208" customFormat="1" ht="28.5" customHeight="1">
      <c r="A420" s="283" t="s">
        <v>249</v>
      </c>
      <c r="B420" s="301" t="s">
        <v>350</v>
      </c>
      <c r="C420" s="282" t="s">
        <v>68</v>
      </c>
      <c r="D420" s="217" t="s">
        <v>34</v>
      </c>
      <c r="E420" s="210">
        <f>E421+E422+E423+E425+E426</f>
        <v>303.97000000000003</v>
      </c>
      <c r="F420" s="206">
        <f>F421+F422+F423+F425+F426</f>
        <v>0</v>
      </c>
      <c r="G420" s="206">
        <f>(F420/E420)*100</f>
        <v>0</v>
      </c>
      <c r="H420" s="234">
        <f>H421+H422+H423+H425+H426</f>
        <v>0</v>
      </c>
      <c r="I420" s="205">
        <f>I421+I422+I423+I425+I426</f>
        <v>0</v>
      </c>
      <c r="J420" s="205" t="e">
        <f>(I420/H420)*100</f>
        <v>#DIV/0!</v>
      </c>
      <c r="K420" s="234">
        <f>K421+K422+K423+K425+K426</f>
        <v>0</v>
      </c>
      <c r="L420" s="206">
        <f>L421+L422+L423+L425+L426</f>
        <v>0</v>
      </c>
      <c r="M420" s="205" t="e">
        <f>(L420/K420)*100</f>
        <v>#DIV/0!</v>
      </c>
      <c r="N420" s="234">
        <f>N421+N422+N423+N425+N426</f>
        <v>0</v>
      </c>
      <c r="O420" s="206">
        <f>O421+O422+O423+O425+O426</f>
        <v>0</v>
      </c>
      <c r="P420" s="205" t="e">
        <f>(O420/N420)*100</f>
        <v>#DIV/0!</v>
      </c>
      <c r="Q420" s="234">
        <f>Q421+Q422+Q423+Q425+Q426</f>
        <v>0</v>
      </c>
      <c r="R420" s="205">
        <f>R421+R422+R423+R425+R426</f>
        <v>0</v>
      </c>
      <c r="S420" s="205" t="e">
        <f>(R420/Q420)*100</f>
        <v>#DIV/0!</v>
      </c>
      <c r="T420" s="234">
        <f>T421+T422+T423+T425+T426</f>
        <v>0</v>
      </c>
      <c r="U420" s="205">
        <f>U421+U422+U423+U425+U426</f>
        <v>0</v>
      </c>
      <c r="V420" s="205" t="e">
        <f>(U420/T420)*100</f>
        <v>#DIV/0!</v>
      </c>
      <c r="W420" s="234">
        <f>W421+W422+W423+W425+W426</f>
        <v>0</v>
      </c>
      <c r="X420" s="205">
        <f>X421+X422+X423+X425+X426</f>
        <v>0</v>
      </c>
      <c r="Y420" s="205" t="e">
        <f>(X420/W420)*100</f>
        <v>#DIV/0!</v>
      </c>
      <c r="Z420" s="234">
        <f>Z421+Z422+Z423+Z425+Z426</f>
        <v>0</v>
      </c>
      <c r="AA420" s="205">
        <f>AA421+AA422+AA423+AA425+AA426</f>
        <v>0</v>
      </c>
      <c r="AB420" s="205" t="e">
        <f>(AA420/Z420)*100</f>
        <v>#DIV/0!</v>
      </c>
      <c r="AC420" s="234">
        <f>AC421+AC422+AC423+AC425+AC426</f>
        <v>0</v>
      </c>
      <c r="AD420" s="205">
        <f>AD421+AD422+AD423+AD425+AD426</f>
        <v>0</v>
      </c>
      <c r="AE420" s="205" t="e">
        <f>(AD420/AC420)*100</f>
        <v>#DIV/0!</v>
      </c>
      <c r="AF420" s="234">
        <f>AF421+AF422+AF423+AF425+AF426</f>
        <v>303.97000000000003</v>
      </c>
      <c r="AG420" s="205">
        <f>AG421+AG422+AG423+AG425+AG426</f>
        <v>0</v>
      </c>
      <c r="AH420" s="205">
        <f>(AG420/AF420)*100</f>
        <v>0</v>
      </c>
      <c r="AI420" s="234">
        <f>AI421+AI422+AI423+AI425+AI426</f>
        <v>0</v>
      </c>
      <c r="AJ420" s="205">
        <f>AJ421+AJ422+AJ423+AJ425+AJ426</f>
        <v>0</v>
      </c>
      <c r="AK420" s="205" t="e">
        <f>(AJ420/AI420)*100</f>
        <v>#DIV/0!</v>
      </c>
      <c r="AL420" s="234">
        <f>AL421+AL422+AL423+AL425+AL426</f>
        <v>0</v>
      </c>
      <c r="AM420" s="205">
        <f>AM421+AM422+AM423+AM425+AM426</f>
        <v>0</v>
      </c>
      <c r="AN420" s="205" t="e">
        <f>(AM420/AL420)*100</f>
        <v>#DIV/0!</v>
      </c>
      <c r="AO420" s="234">
        <f>AO421+AO422+AO423+AO425+AO426</f>
        <v>0</v>
      </c>
      <c r="AP420" s="205">
        <f>AP421+AP422+AP423+AP425+AP426</f>
        <v>0</v>
      </c>
      <c r="AQ420" s="205" t="e">
        <f>(AP420/AO420)*100</f>
        <v>#DIV/0!</v>
      </c>
      <c r="AR420" s="216"/>
    </row>
    <row r="421" spans="1:46" customFormat="1" ht="30">
      <c r="A421" s="283"/>
      <c r="B421" s="301"/>
      <c r="C421" s="282"/>
      <c r="D421" s="108" t="s">
        <v>17</v>
      </c>
      <c r="E421" s="173">
        <f>H421+K421+N421+Q421+T421+W421+Z421+AC421+AF421+AI421+AL421+AO421</f>
        <v>0</v>
      </c>
      <c r="F421" s="85">
        <f>I421+L421+O421+R421+U421+X421+AA421+AD421+AG421+AJ421+AM421+AP421</f>
        <v>0</v>
      </c>
      <c r="G421" s="43" t="e">
        <f t="shared" ref="G421:G426" si="1511">(F421/E421)*100</f>
        <v>#DIV/0!</v>
      </c>
      <c r="H421" s="234"/>
      <c r="I421" s="44"/>
      <c r="J421" s="45" t="e">
        <f t="shared" ref="J421:J426" si="1512">(I421/H421)*100</f>
        <v>#DIV/0!</v>
      </c>
      <c r="K421" s="234"/>
      <c r="L421" s="85"/>
      <c r="M421" s="45" t="e">
        <f t="shared" ref="M421:M426" si="1513">(L421/K421)*100</f>
        <v>#DIV/0!</v>
      </c>
      <c r="N421" s="234"/>
      <c r="O421" s="43"/>
      <c r="P421" s="45" t="e">
        <f t="shared" ref="P421:P426" si="1514">(O421/N421)*100</f>
        <v>#DIV/0!</v>
      </c>
      <c r="Q421" s="234"/>
      <c r="R421" s="44"/>
      <c r="S421" s="45" t="e">
        <f t="shared" ref="S421:S426" si="1515">(R421/Q421)*100</f>
        <v>#DIV/0!</v>
      </c>
      <c r="T421" s="234"/>
      <c r="U421" s="44"/>
      <c r="V421" s="45" t="e">
        <f t="shared" ref="V421:V426" si="1516">(U421/T421)*100</f>
        <v>#DIV/0!</v>
      </c>
      <c r="W421" s="234"/>
      <c r="X421" s="44"/>
      <c r="Y421" s="45" t="e">
        <f t="shared" ref="Y421:Y426" si="1517">(X421/W421)*100</f>
        <v>#DIV/0!</v>
      </c>
      <c r="Z421" s="234"/>
      <c r="AA421" s="44"/>
      <c r="AB421" s="45" t="e">
        <f t="shared" ref="AB421:AB426" si="1518">(AA421/Z421)*100</f>
        <v>#DIV/0!</v>
      </c>
      <c r="AC421" s="234"/>
      <c r="AD421" s="44"/>
      <c r="AE421" s="45" t="e">
        <f t="shared" ref="AE421:AE426" si="1519">(AD421/AC421)*100</f>
        <v>#DIV/0!</v>
      </c>
      <c r="AF421" s="234"/>
      <c r="AG421" s="44"/>
      <c r="AH421" s="45" t="e">
        <f t="shared" ref="AH421:AH426" si="1520">(AG421/AF421)*100</f>
        <v>#DIV/0!</v>
      </c>
      <c r="AI421" s="234"/>
      <c r="AJ421" s="44"/>
      <c r="AK421" s="45" t="e">
        <f t="shared" ref="AK421:AK426" si="1521">(AJ421/AI421)*100</f>
        <v>#DIV/0!</v>
      </c>
      <c r="AL421" s="234"/>
      <c r="AM421" s="44"/>
      <c r="AN421" s="45" t="e">
        <f t="shared" ref="AN421:AN426" si="1522">(AM421/AL421)*100</f>
        <v>#DIV/0!</v>
      </c>
      <c r="AO421" s="234"/>
      <c r="AP421" s="44"/>
      <c r="AQ421" s="45" t="e">
        <f t="shared" ref="AQ421:AQ426" si="1523">(AP421/AO421)*100</f>
        <v>#DIV/0!</v>
      </c>
      <c r="AR421" s="12"/>
      <c r="AS421" s="37"/>
      <c r="AT421" s="37"/>
    </row>
    <row r="422" spans="1:46" customFormat="1" ht="45">
      <c r="A422" s="283"/>
      <c r="B422" s="301"/>
      <c r="C422" s="282"/>
      <c r="D422" s="108" t="s">
        <v>18</v>
      </c>
      <c r="E422" s="173">
        <f t="shared" ref="E422:E426" si="1524">H422+K422+N422+Q422+T422+W422+Z422+AC422+AF422+AI422+AL422+AO422</f>
        <v>0</v>
      </c>
      <c r="F422" s="85">
        <f t="shared" ref="F422:F426" si="1525">I422+L422+O422+R422+U422+X422+AA422+AD422+AG422+AJ422+AM422+AP422</f>
        <v>0</v>
      </c>
      <c r="G422" s="43" t="e">
        <f t="shared" si="1511"/>
        <v>#DIV/0!</v>
      </c>
      <c r="H422" s="234"/>
      <c r="I422" s="44"/>
      <c r="J422" s="45" t="e">
        <f t="shared" si="1512"/>
        <v>#DIV/0!</v>
      </c>
      <c r="K422" s="234"/>
      <c r="L422" s="85"/>
      <c r="M422" s="45" t="e">
        <f t="shared" si="1513"/>
        <v>#DIV/0!</v>
      </c>
      <c r="N422" s="234"/>
      <c r="O422" s="43"/>
      <c r="P422" s="45" t="e">
        <f t="shared" si="1514"/>
        <v>#DIV/0!</v>
      </c>
      <c r="Q422" s="234"/>
      <c r="R422" s="44"/>
      <c r="S422" s="45" t="e">
        <f t="shared" si="1515"/>
        <v>#DIV/0!</v>
      </c>
      <c r="T422" s="234"/>
      <c r="U422" s="44"/>
      <c r="V422" s="45" t="e">
        <f t="shared" si="1516"/>
        <v>#DIV/0!</v>
      </c>
      <c r="W422" s="234"/>
      <c r="X422" s="44"/>
      <c r="Y422" s="45" t="e">
        <f t="shared" si="1517"/>
        <v>#DIV/0!</v>
      </c>
      <c r="Z422" s="234"/>
      <c r="AA422" s="44"/>
      <c r="AB422" s="45" t="e">
        <f t="shared" si="1518"/>
        <v>#DIV/0!</v>
      </c>
      <c r="AC422" s="234"/>
      <c r="AD422" s="44"/>
      <c r="AE422" s="45" t="e">
        <f t="shared" si="1519"/>
        <v>#DIV/0!</v>
      </c>
      <c r="AF422" s="234"/>
      <c r="AG422" s="44"/>
      <c r="AH422" s="45" t="e">
        <f t="shared" si="1520"/>
        <v>#DIV/0!</v>
      </c>
      <c r="AI422" s="234"/>
      <c r="AJ422" s="44"/>
      <c r="AK422" s="45" t="e">
        <f t="shared" si="1521"/>
        <v>#DIV/0!</v>
      </c>
      <c r="AL422" s="234"/>
      <c r="AM422" s="44"/>
      <c r="AN422" s="45" t="e">
        <f t="shared" si="1522"/>
        <v>#DIV/0!</v>
      </c>
      <c r="AO422" s="234"/>
      <c r="AP422" s="44"/>
      <c r="AQ422" s="45" t="e">
        <f t="shared" si="1523"/>
        <v>#DIV/0!</v>
      </c>
      <c r="AR422" s="12"/>
      <c r="AS422" s="37"/>
      <c r="AT422" s="37"/>
    </row>
    <row r="423" spans="1:46" customFormat="1" ht="25.5" customHeight="1">
      <c r="A423" s="283"/>
      <c r="B423" s="301"/>
      <c r="C423" s="282"/>
      <c r="D423" s="108" t="s">
        <v>26</v>
      </c>
      <c r="E423" s="173">
        <f t="shared" si="1524"/>
        <v>303.97000000000003</v>
      </c>
      <c r="F423" s="85">
        <f t="shared" si="1525"/>
        <v>0</v>
      </c>
      <c r="G423" s="43">
        <f t="shared" si="1511"/>
        <v>0</v>
      </c>
      <c r="H423" s="234"/>
      <c r="I423" s="44"/>
      <c r="J423" s="45" t="e">
        <f t="shared" si="1512"/>
        <v>#DIV/0!</v>
      </c>
      <c r="K423" s="234"/>
      <c r="L423" s="85"/>
      <c r="M423" s="45" t="e">
        <f t="shared" si="1513"/>
        <v>#DIV/0!</v>
      </c>
      <c r="N423" s="234"/>
      <c r="O423" s="43"/>
      <c r="P423" s="45" t="e">
        <f t="shared" si="1514"/>
        <v>#DIV/0!</v>
      </c>
      <c r="Q423" s="234"/>
      <c r="R423" s="44"/>
      <c r="S423" s="45" t="e">
        <f t="shared" si="1515"/>
        <v>#DIV/0!</v>
      </c>
      <c r="T423" s="234"/>
      <c r="U423" s="44"/>
      <c r="V423" s="45" t="e">
        <f t="shared" si="1516"/>
        <v>#DIV/0!</v>
      </c>
      <c r="W423" s="234"/>
      <c r="X423" s="44"/>
      <c r="Y423" s="45" t="e">
        <f t="shared" si="1517"/>
        <v>#DIV/0!</v>
      </c>
      <c r="Z423" s="234"/>
      <c r="AA423" s="44"/>
      <c r="AB423" s="45" t="e">
        <f t="shared" si="1518"/>
        <v>#DIV/0!</v>
      </c>
      <c r="AC423" s="234"/>
      <c r="AD423" s="44"/>
      <c r="AE423" s="45" t="e">
        <f t="shared" si="1519"/>
        <v>#DIV/0!</v>
      </c>
      <c r="AF423" s="234">
        <f>410.98-107.01</f>
        <v>303.97000000000003</v>
      </c>
      <c r="AG423" s="44"/>
      <c r="AH423" s="45">
        <f t="shared" si="1520"/>
        <v>0</v>
      </c>
      <c r="AI423" s="234"/>
      <c r="AJ423" s="44"/>
      <c r="AK423" s="45" t="e">
        <f t="shared" si="1521"/>
        <v>#DIV/0!</v>
      </c>
      <c r="AL423" s="234"/>
      <c r="AM423" s="44"/>
      <c r="AN423" s="45" t="e">
        <f t="shared" si="1522"/>
        <v>#DIV/0!</v>
      </c>
      <c r="AO423" s="234"/>
      <c r="AP423" s="44"/>
      <c r="AQ423" s="45" t="e">
        <f t="shared" si="1523"/>
        <v>#DIV/0!</v>
      </c>
      <c r="AR423" s="12"/>
      <c r="AS423" s="37"/>
      <c r="AT423" s="37"/>
    </row>
    <row r="424" spans="1:46" customFormat="1" ht="87" customHeight="1">
      <c r="A424" s="283"/>
      <c r="B424" s="301"/>
      <c r="C424" s="282"/>
      <c r="D424" s="108" t="s">
        <v>154</v>
      </c>
      <c r="E424" s="173">
        <f t="shared" si="1524"/>
        <v>0</v>
      </c>
      <c r="F424" s="85">
        <f t="shared" si="1525"/>
        <v>0</v>
      </c>
      <c r="G424" s="43" t="e">
        <f t="shared" si="1511"/>
        <v>#DIV/0!</v>
      </c>
      <c r="H424" s="234"/>
      <c r="I424" s="44"/>
      <c r="J424" s="45" t="e">
        <f t="shared" si="1512"/>
        <v>#DIV/0!</v>
      </c>
      <c r="K424" s="234"/>
      <c r="L424" s="85"/>
      <c r="M424" s="45" t="e">
        <f t="shared" si="1513"/>
        <v>#DIV/0!</v>
      </c>
      <c r="N424" s="234"/>
      <c r="O424" s="43"/>
      <c r="P424" s="45" t="e">
        <f t="shared" si="1514"/>
        <v>#DIV/0!</v>
      </c>
      <c r="Q424" s="234"/>
      <c r="R424" s="44"/>
      <c r="S424" s="45" t="e">
        <f t="shared" si="1515"/>
        <v>#DIV/0!</v>
      </c>
      <c r="T424" s="234"/>
      <c r="U424" s="44"/>
      <c r="V424" s="45" t="e">
        <f t="shared" si="1516"/>
        <v>#DIV/0!</v>
      </c>
      <c r="W424" s="234"/>
      <c r="X424" s="44"/>
      <c r="Y424" s="45" t="e">
        <f t="shared" si="1517"/>
        <v>#DIV/0!</v>
      </c>
      <c r="Z424" s="234"/>
      <c r="AA424" s="44"/>
      <c r="AB424" s="45" t="e">
        <f t="shared" si="1518"/>
        <v>#DIV/0!</v>
      </c>
      <c r="AC424" s="234"/>
      <c r="AD424" s="44"/>
      <c r="AE424" s="45" t="e">
        <f t="shared" si="1519"/>
        <v>#DIV/0!</v>
      </c>
      <c r="AF424" s="234"/>
      <c r="AG424" s="44"/>
      <c r="AH424" s="45" t="e">
        <f t="shared" si="1520"/>
        <v>#DIV/0!</v>
      </c>
      <c r="AI424" s="234"/>
      <c r="AJ424" s="44"/>
      <c r="AK424" s="45" t="e">
        <f t="shared" si="1521"/>
        <v>#DIV/0!</v>
      </c>
      <c r="AL424" s="234"/>
      <c r="AM424" s="44"/>
      <c r="AN424" s="45" t="e">
        <f t="shared" si="1522"/>
        <v>#DIV/0!</v>
      </c>
      <c r="AO424" s="234"/>
      <c r="AP424" s="44"/>
      <c r="AQ424" s="45" t="e">
        <f t="shared" si="1523"/>
        <v>#DIV/0!</v>
      </c>
      <c r="AR424" s="12"/>
      <c r="AS424" s="37"/>
      <c r="AT424" s="37"/>
    </row>
    <row r="425" spans="1:46" customFormat="1" ht="29.25" customHeight="1">
      <c r="A425" s="283"/>
      <c r="B425" s="301"/>
      <c r="C425" s="282"/>
      <c r="D425" s="108" t="s">
        <v>37</v>
      </c>
      <c r="E425" s="173">
        <f t="shared" si="1524"/>
        <v>0</v>
      </c>
      <c r="F425" s="85">
        <f t="shared" si="1525"/>
        <v>0</v>
      </c>
      <c r="G425" s="43" t="e">
        <f t="shared" si="1511"/>
        <v>#DIV/0!</v>
      </c>
      <c r="H425" s="234"/>
      <c r="I425" s="44"/>
      <c r="J425" s="45" t="e">
        <f t="shared" si="1512"/>
        <v>#DIV/0!</v>
      </c>
      <c r="K425" s="234"/>
      <c r="L425" s="85"/>
      <c r="M425" s="45" t="e">
        <f t="shared" si="1513"/>
        <v>#DIV/0!</v>
      </c>
      <c r="N425" s="234"/>
      <c r="O425" s="43"/>
      <c r="P425" s="45" t="e">
        <f t="shared" si="1514"/>
        <v>#DIV/0!</v>
      </c>
      <c r="Q425" s="234"/>
      <c r="R425" s="44"/>
      <c r="S425" s="45" t="e">
        <f t="shared" si="1515"/>
        <v>#DIV/0!</v>
      </c>
      <c r="T425" s="234"/>
      <c r="U425" s="44"/>
      <c r="V425" s="45" t="e">
        <f t="shared" si="1516"/>
        <v>#DIV/0!</v>
      </c>
      <c r="W425" s="234"/>
      <c r="X425" s="44"/>
      <c r="Y425" s="45" t="e">
        <f t="shared" si="1517"/>
        <v>#DIV/0!</v>
      </c>
      <c r="Z425" s="234"/>
      <c r="AA425" s="44"/>
      <c r="AB425" s="45" t="e">
        <f t="shared" si="1518"/>
        <v>#DIV/0!</v>
      </c>
      <c r="AC425" s="234"/>
      <c r="AD425" s="44"/>
      <c r="AE425" s="45" t="e">
        <f t="shared" si="1519"/>
        <v>#DIV/0!</v>
      </c>
      <c r="AF425" s="234"/>
      <c r="AG425" s="44"/>
      <c r="AH425" s="45" t="e">
        <f t="shared" si="1520"/>
        <v>#DIV/0!</v>
      </c>
      <c r="AI425" s="234"/>
      <c r="AJ425" s="44"/>
      <c r="AK425" s="45" t="e">
        <f t="shared" si="1521"/>
        <v>#DIV/0!</v>
      </c>
      <c r="AL425" s="234"/>
      <c r="AM425" s="44"/>
      <c r="AN425" s="45" t="e">
        <f t="shared" si="1522"/>
        <v>#DIV/0!</v>
      </c>
      <c r="AO425" s="234"/>
      <c r="AP425" s="44"/>
      <c r="AQ425" s="45" t="e">
        <f t="shared" si="1523"/>
        <v>#DIV/0!</v>
      </c>
      <c r="AR425" s="12"/>
      <c r="AS425" s="37"/>
      <c r="AT425" s="37"/>
    </row>
    <row r="426" spans="1:46" customFormat="1" ht="45">
      <c r="A426" s="283"/>
      <c r="B426" s="301"/>
      <c r="C426" s="282"/>
      <c r="D426" s="108" t="s">
        <v>32</v>
      </c>
      <c r="E426" s="173">
        <f t="shared" si="1524"/>
        <v>0</v>
      </c>
      <c r="F426" s="85">
        <f t="shared" si="1525"/>
        <v>0</v>
      </c>
      <c r="G426" s="43" t="e">
        <f t="shared" si="1511"/>
        <v>#DIV/0!</v>
      </c>
      <c r="H426" s="234"/>
      <c r="I426" s="44"/>
      <c r="J426" s="45" t="e">
        <f t="shared" si="1512"/>
        <v>#DIV/0!</v>
      </c>
      <c r="K426" s="234"/>
      <c r="L426" s="85"/>
      <c r="M426" s="45" t="e">
        <f t="shared" si="1513"/>
        <v>#DIV/0!</v>
      </c>
      <c r="N426" s="234"/>
      <c r="O426" s="43"/>
      <c r="P426" s="45" t="e">
        <f t="shared" si="1514"/>
        <v>#DIV/0!</v>
      </c>
      <c r="Q426" s="234"/>
      <c r="R426" s="44"/>
      <c r="S426" s="45" t="e">
        <f t="shared" si="1515"/>
        <v>#DIV/0!</v>
      </c>
      <c r="T426" s="234"/>
      <c r="U426" s="44"/>
      <c r="V426" s="45" t="e">
        <f t="shared" si="1516"/>
        <v>#DIV/0!</v>
      </c>
      <c r="W426" s="234"/>
      <c r="X426" s="44"/>
      <c r="Y426" s="45" t="e">
        <f t="shared" si="1517"/>
        <v>#DIV/0!</v>
      </c>
      <c r="Z426" s="234"/>
      <c r="AA426" s="44"/>
      <c r="AB426" s="45" t="e">
        <f t="shared" si="1518"/>
        <v>#DIV/0!</v>
      </c>
      <c r="AC426" s="234"/>
      <c r="AD426" s="44"/>
      <c r="AE426" s="45" t="e">
        <f t="shared" si="1519"/>
        <v>#DIV/0!</v>
      </c>
      <c r="AF426" s="234"/>
      <c r="AG426" s="44"/>
      <c r="AH426" s="45" t="e">
        <f t="shared" si="1520"/>
        <v>#DIV/0!</v>
      </c>
      <c r="AI426" s="234"/>
      <c r="AJ426" s="44"/>
      <c r="AK426" s="45" t="e">
        <f t="shared" si="1521"/>
        <v>#DIV/0!</v>
      </c>
      <c r="AL426" s="234"/>
      <c r="AM426" s="44"/>
      <c r="AN426" s="45" t="e">
        <f t="shared" si="1522"/>
        <v>#DIV/0!</v>
      </c>
      <c r="AO426" s="234"/>
      <c r="AP426" s="44"/>
      <c r="AQ426" s="45" t="e">
        <f t="shared" si="1523"/>
        <v>#DIV/0!</v>
      </c>
      <c r="AR426" s="12"/>
      <c r="AS426" s="37"/>
      <c r="AT426" s="37"/>
    </row>
    <row r="427" spans="1:46" s="208" customFormat="1" ht="21.75" customHeight="1">
      <c r="A427" s="283" t="s">
        <v>250</v>
      </c>
      <c r="B427" s="301" t="s">
        <v>351</v>
      </c>
      <c r="C427" s="282" t="s">
        <v>68</v>
      </c>
      <c r="D427" s="215" t="s">
        <v>34</v>
      </c>
      <c r="E427" s="204">
        <f>E428+E429+E430+E432+E433</f>
        <v>2382.81</v>
      </c>
      <c r="F427" s="205">
        <f>F428+F429+F430+F432+F433</f>
        <v>0</v>
      </c>
      <c r="G427" s="205">
        <f>(F427/E427)*100</f>
        <v>0</v>
      </c>
      <c r="H427" s="234">
        <f>H428+H429+H430+H432+H433</f>
        <v>0</v>
      </c>
      <c r="I427" s="205">
        <f>I428+I429+I430+I432+I433</f>
        <v>0</v>
      </c>
      <c r="J427" s="205" t="e">
        <f>(I427/H427)*100</f>
        <v>#DIV/0!</v>
      </c>
      <c r="K427" s="234">
        <f>K428+K429+K430+K432+K433</f>
        <v>0</v>
      </c>
      <c r="L427" s="206">
        <f>L428+L429+L430+L432+L433</f>
        <v>0</v>
      </c>
      <c r="M427" s="205" t="e">
        <f>(L427/K427)*100</f>
        <v>#DIV/0!</v>
      </c>
      <c r="N427" s="234">
        <f>N428+N429+N430+N432+N433</f>
        <v>0</v>
      </c>
      <c r="O427" s="206">
        <f>O428+O429+O430+O432+O433</f>
        <v>0</v>
      </c>
      <c r="P427" s="205" t="e">
        <f>(O427/N427)*100</f>
        <v>#DIV/0!</v>
      </c>
      <c r="Q427" s="234">
        <f>Q428+Q429+Q430+Q432+Q433</f>
        <v>0</v>
      </c>
      <c r="R427" s="205">
        <f>R428+R429+R430+R432+R433</f>
        <v>0</v>
      </c>
      <c r="S427" s="205" t="e">
        <f>(R427/Q427)*100</f>
        <v>#DIV/0!</v>
      </c>
      <c r="T427" s="234">
        <f>T428+T429+T430+T432+T433</f>
        <v>0</v>
      </c>
      <c r="U427" s="205">
        <f>U428+U429+U430+U432+U433</f>
        <v>0</v>
      </c>
      <c r="V427" s="205" t="e">
        <f>(U427/T427)*100</f>
        <v>#DIV/0!</v>
      </c>
      <c r="W427" s="234">
        <f>W428+W429+W430+W432+W433</f>
        <v>0</v>
      </c>
      <c r="X427" s="205">
        <f>X428+X429+X430+X432+X433</f>
        <v>0</v>
      </c>
      <c r="Y427" s="205" t="e">
        <f>(X427/W427)*100</f>
        <v>#DIV/0!</v>
      </c>
      <c r="Z427" s="234">
        <f>Z428+Z429+Z430+Z432+Z433</f>
        <v>0</v>
      </c>
      <c r="AA427" s="205">
        <f>AA428+AA429+AA430+AA432+AA433</f>
        <v>0</v>
      </c>
      <c r="AB427" s="205" t="e">
        <f>(AA427/Z427)*100</f>
        <v>#DIV/0!</v>
      </c>
      <c r="AC427" s="234">
        <f>AC428+AC429+AC430+AC432+AC433</f>
        <v>0</v>
      </c>
      <c r="AD427" s="205">
        <f>AD428+AD429+AD430+AD432+AD433</f>
        <v>0</v>
      </c>
      <c r="AE427" s="205" t="e">
        <f>(AD427/AC427)*100</f>
        <v>#DIV/0!</v>
      </c>
      <c r="AF427" s="234">
        <f>AF428+AF429+AF430+AF432+AF433</f>
        <v>2382.81</v>
      </c>
      <c r="AG427" s="205">
        <f>AG428+AG429+AG430+AG432+AG433</f>
        <v>0</v>
      </c>
      <c r="AH427" s="205">
        <f>(AG427/AF427)*100</f>
        <v>0</v>
      </c>
      <c r="AI427" s="234">
        <f>AI428+AI429+AI430+AI432+AI433</f>
        <v>0</v>
      </c>
      <c r="AJ427" s="205">
        <f>AJ428+AJ429+AJ430+AJ432+AJ433</f>
        <v>0</v>
      </c>
      <c r="AK427" s="205" t="e">
        <f>(AJ427/AI427)*100</f>
        <v>#DIV/0!</v>
      </c>
      <c r="AL427" s="234">
        <f>AL428+AL429+AL430+AL432+AL433</f>
        <v>0</v>
      </c>
      <c r="AM427" s="205">
        <f>AM428+AM429+AM430+AM432+AM433</f>
        <v>0</v>
      </c>
      <c r="AN427" s="205" t="e">
        <f>(AM427/AL427)*100</f>
        <v>#DIV/0!</v>
      </c>
      <c r="AO427" s="234">
        <f>AO428+AO429+AO430+AO432+AO433</f>
        <v>0</v>
      </c>
      <c r="AP427" s="205">
        <f>AP428+AP429+AP430+AP432+AP433</f>
        <v>0</v>
      </c>
      <c r="AQ427" s="205" t="e">
        <f>(AP427/AO427)*100</f>
        <v>#DIV/0!</v>
      </c>
      <c r="AR427" s="216"/>
    </row>
    <row r="428" spans="1:46" customFormat="1" ht="30">
      <c r="A428" s="283"/>
      <c r="B428" s="301"/>
      <c r="C428" s="282"/>
      <c r="D428" s="23" t="s">
        <v>17</v>
      </c>
      <c r="E428" s="174">
        <f>H428+K428+N428+Q428+T428+W428+Z428+AC428+AF428+AI428+AL428+AO428</f>
        <v>0</v>
      </c>
      <c r="F428" s="44">
        <f>I428+L428+O428+R428+U428+X428+AA428+AD428+AG428+AJ428+AM428+AP428</f>
        <v>0</v>
      </c>
      <c r="G428" s="45" t="e">
        <f t="shared" ref="G428:G433" si="1526">(F428/E428)*100</f>
        <v>#DIV/0!</v>
      </c>
      <c r="H428" s="234"/>
      <c r="I428" s="44"/>
      <c r="J428" s="45" t="e">
        <f t="shared" ref="J428:J433" si="1527">(I428/H428)*100</f>
        <v>#DIV/0!</v>
      </c>
      <c r="K428" s="234"/>
      <c r="L428" s="85"/>
      <c r="M428" s="45" t="e">
        <f t="shared" ref="M428:M433" si="1528">(L428/K428)*100</f>
        <v>#DIV/0!</v>
      </c>
      <c r="N428" s="234"/>
      <c r="O428" s="43"/>
      <c r="P428" s="45" t="e">
        <f t="shared" ref="P428:P433" si="1529">(O428/N428)*100</f>
        <v>#DIV/0!</v>
      </c>
      <c r="Q428" s="234"/>
      <c r="R428" s="44"/>
      <c r="S428" s="45" t="e">
        <f t="shared" ref="S428:S433" si="1530">(R428/Q428)*100</f>
        <v>#DIV/0!</v>
      </c>
      <c r="T428" s="234"/>
      <c r="U428" s="44"/>
      <c r="V428" s="45" t="e">
        <f t="shared" ref="V428:V433" si="1531">(U428/T428)*100</f>
        <v>#DIV/0!</v>
      </c>
      <c r="W428" s="234"/>
      <c r="X428" s="44"/>
      <c r="Y428" s="45" t="e">
        <f t="shared" ref="Y428:Y433" si="1532">(X428/W428)*100</f>
        <v>#DIV/0!</v>
      </c>
      <c r="Z428" s="234"/>
      <c r="AA428" s="44"/>
      <c r="AB428" s="45" t="e">
        <f t="shared" ref="AB428:AB433" si="1533">(AA428/Z428)*100</f>
        <v>#DIV/0!</v>
      </c>
      <c r="AC428" s="234"/>
      <c r="AD428" s="44"/>
      <c r="AE428" s="45" t="e">
        <f t="shared" ref="AE428:AE433" si="1534">(AD428/AC428)*100</f>
        <v>#DIV/0!</v>
      </c>
      <c r="AF428" s="234"/>
      <c r="AG428" s="44"/>
      <c r="AH428" s="45" t="e">
        <f t="shared" ref="AH428:AH433" si="1535">(AG428/AF428)*100</f>
        <v>#DIV/0!</v>
      </c>
      <c r="AI428" s="234"/>
      <c r="AJ428" s="44"/>
      <c r="AK428" s="45" t="e">
        <f t="shared" ref="AK428:AK433" si="1536">(AJ428/AI428)*100</f>
        <v>#DIV/0!</v>
      </c>
      <c r="AL428" s="234"/>
      <c r="AM428" s="44"/>
      <c r="AN428" s="45" t="e">
        <f t="shared" ref="AN428:AN433" si="1537">(AM428/AL428)*100</f>
        <v>#DIV/0!</v>
      </c>
      <c r="AO428" s="234"/>
      <c r="AP428" s="44"/>
      <c r="AQ428" s="45" t="e">
        <f t="shared" ref="AQ428:AQ433" si="1538">(AP428/AO428)*100</f>
        <v>#DIV/0!</v>
      </c>
      <c r="AR428" s="12"/>
      <c r="AS428" s="37"/>
      <c r="AT428" s="37"/>
    </row>
    <row r="429" spans="1:46" customFormat="1" ht="45">
      <c r="A429" s="283"/>
      <c r="B429" s="301"/>
      <c r="C429" s="282"/>
      <c r="D429" s="23" t="s">
        <v>18</v>
      </c>
      <c r="E429" s="174">
        <f t="shared" ref="E429:E433" si="1539">H429+K429+N429+Q429+T429+W429+Z429+AC429+AF429+AI429+AL429+AO429</f>
        <v>0</v>
      </c>
      <c r="F429" s="44">
        <f t="shared" ref="F429:F433" si="1540">I429+L429+O429+R429+U429+X429+AA429+AD429+AG429+AJ429+AM429+AP429</f>
        <v>0</v>
      </c>
      <c r="G429" s="45" t="e">
        <f t="shared" si="1526"/>
        <v>#DIV/0!</v>
      </c>
      <c r="H429" s="234"/>
      <c r="I429" s="44"/>
      <c r="J429" s="45" t="e">
        <f t="shared" si="1527"/>
        <v>#DIV/0!</v>
      </c>
      <c r="K429" s="234"/>
      <c r="L429" s="85"/>
      <c r="M429" s="45" t="e">
        <f t="shared" si="1528"/>
        <v>#DIV/0!</v>
      </c>
      <c r="N429" s="234"/>
      <c r="O429" s="43"/>
      <c r="P429" s="45" t="e">
        <f t="shared" si="1529"/>
        <v>#DIV/0!</v>
      </c>
      <c r="Q429" s="234"/>
      <c r="R429" s="44"/>
      <c r="S429" s="45" t="e">
        <f t="shared" si="1530"/>
        <v>#DIV/0!</v>
      </c>
      <c r="T429" s="234"/>
      <c r="U429" s="44"/>
      <c r="V429" s="45" t="e">
        <f t="shared" si="1531"/>
        <v>#DIV/0!</v>
      </c>
      <c r="W429" s="234"/>
      <c r="X429" s="44"/>
      <c r="Y429" s="45" t="e">
        <f t="shared" si="1532"/>
        <v>#DIV/0!</v>
      </c>
      <c r="Z429" s="234"/>
      <c r="AA429" s="44"/>
      <c r="AB429" s="45" t="e">
        <f t="shared" si="1533"/>
        <v>#DIV/0!</v>
      </c>
      <c r="AC429" s="234"/>
      <c r="AD429" s="44"/>
      <c r="AE429" s="45" t="e">
        <f t="shared" si="1534"/>
        <v>#DIV/0!</v>
      </c>
      <c r="AF429" s="234"/>
      <c r="AG429" s="44"/>
      <c r="AH429" s="45" t="e">
        <f t="shared" si="1535"/>
        <v>#DIV/0!</v>
      </c>
      <c r="AI429" s="234"/>
      <c r="AJ429" s="44"/>
      <c r="AK429" s="45" t="e">
        <f t="shared" si="1536"/>
        <v>#DIV/0!</v>
      </c>
      <c r="AL429" s="234"/>
      <c r="AM429" s="44"/>
      <c r="AN429" s="45" t="e">
        <f t="shared" si="1537"/>
        <v>#DIV/0!</v>
      </c>
      <c r="AO429" s="234"/>
      <c r="AP429" s="44"/>
      <c r="AQ429" s="45" t="e">
        <f t="shared" si="1538"/>
        <v>#DIV/0!</v>
      </c>
      <c r="AR429" s="12"/>
      <c r="AS429" s="37"/>
      <c r="AT429" s="37"/>
    </row>
    <row r="430" spans="1:46" customFormat="1" ht="25.5" customHeight="1">
      <c r="A430" s="283"/>
      <c r="B430" s="301"/>
      <c r="C430" s="282"/>
      <c r="D430" s="23" t="s">
        <v>26</v>
      </c>
      <c r="E430" s="174">
        <f t="shared" si="1539"/>
        <v>2382.81</v>
      </c>
      <c r="F430" s="44">
        <f t="shared" si="1540"/>
        <v>0</v>
      </c>
      <c r="G430" s="45">
        <f t="shared" si="1526"/>
        <v>0</v>
      </c>
      <c r="H430" s="234"/>
      <c r="I430" s="44"/>
      <c r="J430" s="45" t="e">
        <f t="shared" si="1527"/>
        <v>#DIV/0!</v>
      </c>
      <c r="K430" s="234"/>
      <c r="L430" s="85"/>
      <c r="M430" s="45" t="e">
        <f t="shared" si="1528"/>
        <v>#DIV/0!</v>
      </c>
      <c r="N430" s="234"/>
      <c r="O430" s="43"/>
      <c r="P430" s="45" t="e">
        <f t="shared" si="1529"/>
        <v>#DIV/0!</v>
      </c>
      <c r="Q430" s="234"/>
      <c r="R430" s="44"/>
      <c r="S430" s="45" t="e">
        <f t="shared" si="1530"/>
        <v>#DIV/0!</v>
      </c>
      <c r="T430" s="234"/>
      <c r="U430" s="44"/>
      <c r="V430" s="45" t="e">
        <f t="shared" si="1531"/>
        <v>#DIV/0!</v>
      </c>
      <c r="W430" s="234"/>
      <c r="X430" s="44"/>
      <c r="Y430" s="45" t="e">
        <f t="shared" si="1532"/>
        <v>#DIV/0!</v>
      </c>
      <c r="Z430" s="234"/>
      <c r="AA430" s="44"/>
      <c r="AB430" s="45" t="e">
        <f t="shared" si="1533"/>
        <v>#DIV/0!</v>
      </c>
      <c r="AC430" s="234"/>
      <c r="AD430" s="44"/>
      <c r="AE430" s="45" t="e">
        <f t="shared" si="1534"/>
        <v>#DIV/0!</v>
      </c>
      <c r="AF430" s="234">
        <v>2382.81</v>
      </c>
      <c r="AG430" s="44"/>
      <c r="AH430" s="45">
        <f t="shared" si="1535"/>
        <v>0</v>
      </c>
      <c r="AI430" s="234"/>
      <c r="AJ430" s="44"/>
      <c r="AK430" s="45" t="e">
        <f t="shared" si="1536"/>
        <v>#DIV/0!</v>
      </c>
      <c r="AL430" s="234"/>
      <c r="AM430" s="44"/>
      <c r="AN430" s="45" t="e">
        <f t="shared" si="1537"/>
        <v>#DIV/0!</v>
      </c>
      <c r="AO430" s="234"/>
      <c r="AP430" s="44"/>
      <c r="AQ430" s="45" t="e">
        <f t="shared" si="1538"/>
        <v>#DIV/0!</v>
      </c>
      <c r="AR430" s="12"/>
      <c r="AS430" s="37"/>
      <c r="AT430" s="37"/>
    </row>
    <row r="431" spans="1:46" customFormat="1" ht="75.75" customHeight="1">
      <c r="A431" s="283"/>
      <c r="B431" s="301"/>
      <c r="C431" s="282"/>
      <c r="D431" s="38" t="s">
        <v>154</v>
      </c>
      <c r="E431" s="174">
        <f t="shared" si="1539"/>
        <v>0</v>
      </c>
      <c r="F431" s="44">
        <f t="shared" si="1540"/>
        <v>0</v>
      </c>
      <c r="G431" s="45" t="e">
        <f t="shared" si="1526"/>
        <v>#DIV/0!</v>
      </c>
      <c r="H431" s="234"/>
      <c r="I431" s="44"/>
      <c r="J431" s="45" t="e">
        <f t="shared" si="1527"/>
        <v>#DIV/0!</v>
      </c>
      <c r="K431" s="234"/>
      <c r="L431" s="85"/>
      <c r="M431" s="45" t="e">
        <f t="shared" si="1528"/>
        <v>#DIV/0!</v>
      </c>
      <c r="N431" s="234"/>
      <c r="O431" s="43"/>
      <c r="P431" s="45" t="e">
        <f t="shared" si="1529"/>
        <v>#DIV/0!</v>
      </c>
      <c r="Q431" s="234"/>
      <c r="R431" s="44"/>
      <c r="S431" s="45" t="e">
        <f t="shared" si="1530"/>
        <v>#DIV/0!</v>
      </c>
      <c r="T431" s="234"/>
      <c r="U431" s="44"/>
      <c r="V431" s="45" t="e">
        <f t="shared" si="1531"/>
        <v>#DIV/0!</v>
      </c>
      <c r="W431" s="234"/>
      <c r="X431" s="44"/>
      <c r="Y431" s="45" t="e">
        <f t="shared" si="1532"/>
        <v>#DIV/0!</v>
      </c>
      <c r="Z431" s="234"/>
      <c r="AA431" s="44"/>
      <c r="AB431" s="45" t="e">
        <f t="shared" si="1533"/>
        <v>#DIV/0!</v>
      </c>
      <c r="AC431" s="234"/>
      <c r="AD431" s="44"/>
      <c r="AE431" s="45" t="e">
        <f t="shared" si="1534"/>
        <v>#DIV/0!</v>
      </c>
      <c r="AF431" s="234"/>
      <c r="AG431" s="44"/>
      <c r="AH431" s="45" t="e">
        <f t="shared" si="1535"/>
        <v>#DIV/0!</v>
      </c>
      <c r="AI431" s="234"/>
      <c r="AJ431" s="44"/>
      <c r="AK431" s="45" t="e">
        <f t="shared" si="1536"/>
        <v>#DIV/0!</v>
      </c>
      <c r="AL431" s="234"/>
      <c r="AM431" s="44"/>
      <c r="AN431" s="45" t="e">
        <f t="shared" si="1537"/>
        <v>#DIV/0!</v>
      </c>
      <c r="AO431" s="234"/>
      <c r="AP431" s="44"/>
      <c r="AQ431" s="45" t="e">
        <f t="shared" si="1538"/>
        <v>#DIV/0!</v>
      </c>
      <c r="AR431" s="12"/>
      <c r="AS431" s="37"/>
      <c r="AT431" s="37"/>
    </row>
    <row r="432" spans="1:46" customFormat="1" ht="30" customHeight="1">
      <c r="A432" s="283"/>
      <c r="B432" s="301"/>
      <c r="C432" s="282"/>
      <c r="D432" s="23" t="s">
        <v>37</v>
      </c>
      <c r="E432" s="174">
        <f t="shared" si="1539"/>
        <v>0</v>
      </c>
      <c r="F432" s="44">
        <f t="shared" si="1540"/>
        <v>0</v>
      </c>
      <c r="G432" s="45" t="e">
        <f t="shared" si="1526"/>
        <v>#DIV/0!</v>
      </c>
      <c r="H432" s="234"/>
      <c r="I432" s="44"/>
      <c r="J432" s="45" t="e">
        <f t="shared" si="1527"/>
        <v>#DIV/0!</v>
      </c>
      <c r="K432" s="234"/>
      <c r="L432" s="85"/>
      <c r="M432" s="45" t="e">
        <f t="shared" si="1528"/>
        <v>#DIV/0!</v>
      </c>
      <c r="N432" s="234"/>
      <c r="O432" s="43"/>
      <c r="P432" s="45" t="e">
        <f t="shared" si="1529"/>
        <v>#DIV/0!</v>
      </c>
      <c r="Q432" s="234"/>
      <c r="R432" s="44"/>
      <c r="S432" s="45" t="e">
        <f t="shared" si="1530"/>
        <v>#DIV/0!</v>
      </c>
      <c r="T432" s="234"/>
      <c r="U432" s="44"/>
      <c r="V432" s="45" t="e">
        <f t="shared" si="1531"/>
        <v>#DIV/0!</v>
      </c>
      <c r="W432" s="234"/>
      <c r="X432" s="44"/>
      <c r="Y432" s="45" t="e">
        <f t="shared" si="1532"/>
        <v>#DIV/0!</v>
      </c>
      <c r="Z432" s="234"/>
      <c r="AA432" s="44"/>
      <c r="AB432" s="45" t="e">
        <f t="shared" si="1533"/>
        <v>#DIV/0!</v>
      </c>
      <c r="AC432" s="234"/>
      <c r="AD432" s="44"/>
      <c r="AE432" s="45" t="e">
        <f t="shared" si="1534"/>
        <v>#DIV/0!</v>
      </c>
      <c r="AF432" s="234"/>
      <c r="AG432" s="44"/>
      <c r="AH432" s="45" t="e">
        <f t="shared" si="1535"/>
        <v>#DIV/0!</v>
      </c>
      <c r="AI432" s="234"/>
      <c r="AJ432" s="44"/>
      <c r="AK432" s="45" t="e">
        <f t="shared" si="1536"/>
        <v>#DIV/0!</v>
      </c>
      <c r="AL432" s="234"/>
      <c r="AM432" s="44"/>
      <c r="AN432" s="45" t="e">
        <f t="shared" si="1537"/>
        <v>#DIV/0!</v>
      </c>
      <c r="AO432" s="234"/>
      <c r="AP432" s="44"/>
      <c r="AQ432" s="45" t="e">
        <f t="shared" si="1538"/>
        <v>#DIV/0!</v>
      </c>
      <c r="AR432" s="12"/>
      <c r="AS432" s="37"/>
      <c r="AT432" s="37"/>
    </row>
    <row r="433" spans="1:46" customFormat="1" ht="45">
      <c r="A433" s="283"/>
      <c r="B433" s="301"/>
      <c r="C433" s="282"/>
      <c r="D433" s="23" t="s">
        <v>32</v>
      </c>
      <c r="E433" s="174">
        <f t="shared" si="1539"/>
        <v>0</v>
      </c>
      <c r="F433" s="44">
        <f t="shared" si="1540"/>
        <v>0</v>
      </c>
      <c r="G433" s="45" t="e">
        <f t="shared" si="1526"/>
        <v>#DIV/0!</v>
      </c>
      <c r="H433" s="234"/>
      <c r="I433" s="44"/>
      <c r="J433" s="45" t="e">
        <f t="shared" si="1527"/>
        <v>#DIV/0!</v>
      </c>
      <c r="K433" s="234"/>
      <c r="L433" s="85"/>
      <c r="M433" s="45" t="e">
        <f t="shared" si="1528"/>
        <v>#DIV/0!</v>
      </c>
      <c r="N433" s="234"/>
      <c r="O433" s="43"/>
      <c r="P433" s="45" t="e">
        <f t="shared" si="1529"/>
        <v>#DIV/0!</v>
      </c>
      <c r="Q433" s="234"/>
      <c r="R433" s="44"/>
      <c r="S433" s="45" t="e">
        <f t="shared" si="1530"/>
        <v>#DIV/0!</v>
      </c>
      <c r="T433" s="234"/>
      <c r="U433" s="44"/>
      <c r="V433" s="45" t="e">
        <f t="shared" si="1531"/>
        <v>#DIV/0!</v>
      </c>
      <c r="W433" s="234"/>
      <c r="X433" s="44"/>
      <c r="Y433" s="45" t="e">
        <f t="shared" si="1532"/>
        <v>#DIV/0!</v>
      </c>
      <c r="Z433" s="234"/>
      <c r="AA433" s="44"/>
      <c r="AB433" s="45" t="e">
        <f t="shared" si="1533"/>
        <v>#DIV/0!</v>
      </c>
      <c r="AC433" s="234"/>
      <c r="AD433" s="44"/>
      <c r="AE433" s="45" t="e">
        <f t="shared" si="1534"/>
        <v>#DIV/0!</v>
      </c>
      <c r="AF433" s="234"/>
      <c r="AG433" s="44"/>
      <c r="AH433" s="45" t="e">
        <f t="shared" si="1535"/>
        <v>#DIV/0!</v>
      </c>
      <c r="AI433" s="234"/>
      <c r="AJ433" s="44"/>
      <c r="AK433" s="45" t="e">
        <f t="shared" si="1536"/>
        <v>#DIV/0!</v>
      </c>
      <c r="AL433" s="234"/>
      <c r="AM433" s="44"/>
      <c r="AN433" s="45" t="e">
        <f t="shared" si="1537"/>
        <v>#DIV/0!</v>
      </c>
      <c r="AO433" s="234"/>
      <c r="AP433" s="44"/>
      <c r="AQ433" s="45" t="e">
        <f t="shared" si="1538"/>
        <v>#DIV/0!</v>
      </c>
      <c r="AR433" s="12"/>
      <c r="AS433" s="37"/>
      <c r="AT433" s="37"/>
    </row>
    <row r="434" spans="1:46" s="208" customFormat="1" ht="21.75" customHeight="1">
      <c r="A434" s="283" t="s">
        <v>251</v>
      </c>
      <c r="B434" s="301" t="s">
        <v>218</v>
      </c>
      <c r="C434" s="282" t="s">
        <v>68</v>
      </c>
      <c r="D434" s="217" t="s">
        <v>34</v>
      </c>
      <c r="E434" s="210">
        <f>E435+E436+E437+E439+E440</f>
        <v>1075.95</v>
      </c>
      <c r="F434" s="205">
        <f>F435+F436+F437+F439+F440</f>
        <v>0</v>
      </c>
      <c r="G434" s="205">
        <f>(F434/E434)*100</f>
        <v>0</v>
      </c>
      <c r="H434" s="234">
        <f>H435+H436+H437+H439+H440</f>
        <v>0</v>
      </c>
      <c r="I434" s="205">
        <f>I435+I436+I437+I439+I440</f>
        <v>0</v>
      </c>
      <c r="J434" s="205" t="e">
        <f>(I434/H434)*100</f>
        <v>#DIV/0!</v>
      </c>
      <c r="K434" s="234">
        <f>K435+K436+K437+K439+K440</f>
        <v>0</v>
      </c>
      <c r="L434" s="206">
        <f>L435+L436+L437+L439+L440</f>
        <v>0</v>
      </c>
      <c r="M434" s="205" t="e">
        <f>(L434/K434)*100</f>
        <v>#DIV/0!</v>
      </c>
      <c r="N434" s="234">
        <f>N435+N436+N437+N439+N440</f>
        <v>0</v>
      </c>
      <c r="O434" s="206">
        <f>O435+O436+O437+O439+O440</f>
        <v>0</v>
      </c>
      <c r="P434" s="205" t="e">
        <f>(O434/N434)*100</f>
        <v>#DIV/0!</v>
      </c>
      <c r="Q434" s="234">
        <f>Q435+Q436+Q437+Q439+Q440</f>
        <v>0</v>
      </c>
      <c r="R434" s="205">
        <f>R435+R436+R437+R439+R440</f>
        <v>0</v>
      </c>
      <c r="S434" s="205" t="e">
        <f>(R434/Q434)*100</f>
        <v>#DIV/0!</v>
      </c>
      <c r="T434" s="234">
        <f>T435+T436+T437+T439+T440</f>
        <v>0</v>
      </c>
      <c r="U434" s="205">
        <f>U435+U436+U437+U439+U440</f>
        <v>0</v>
      </c>
      <c r="V434" s="205" t="e">
        <f>(U434/T434)*100</f>
        <v>#DIV/0!</v>
      </c>
      <c r="W434" s="234">
        <f>W435+W436+W437+W439+W440</f>
        <v>0</v>
      </c>
      <c r="X434" s="205">
        <f>X435+X436+X437+X439+X440</f>
        <v>0</v>
      </c>
      <c r="Y434" s="205" t="e">
        <f>(X434/W434)*100</f>
        <v>#DIV/0!</v>
      </c>
      <c r="Z434" s="234">
        <f>Z435+Z436+Z437+Z439+Z440</f>
        <v>0</v>
      </c>
      <c r="AA434" s="205">
        <f>AA435+AA436+AA437+AA439+AA440</f>
        <v>0</v>
      </c>
      <c r="AB434" s="205" t="e">
        <f>(AA434/Z434)*100</f>
        <v>#DIV/0!</v>
      </c>
      <c r="AC434" s="234">
        <f>AC435+AC436+AC437+AC439+AC440</f>
        <v>0</v>
      </c>
      <c r="AD434" s="205">
        <f>AD435+AD436+AD437+AD439+AD440</f>
        <v>0</v>
      </c>
      <c r="AE434" s="205" t="e">
        <f>(AD434/AC434)*100</f>
        <v>#DIV/0!</v>
      </c>
      <c r="AF434" s="234">
        <f>AF435+AF436+AF437+AF439+AF440</f>
        <v>1075.95</v>
      </c>
      <c r="AG434" s="205">
        <f>AG435+AG436+AG437+AG439+AG440</f>
        <v>0</v>
      </c>
      <c r="AH434" s="205">
        <f>(AG434/AF434)*100</f>
        <v>0</v>
      </c>
      <c r="AI434" s="234">
        <f>AI435+AI436+AI437+AI439+AI440</f>
        <v>0</v>
      </c>
      <c r="AJ434" s="205">
        <f>AJ435+AJ436+AJ437+AJ439+AJ440</f>
        <v>0</v>
      </c>
      <c r="AK434" s="205" t="e">
        <f>(AJ434/AI434)*100</f>
        <v>#DIV/0!</v>
      </c>
      <c r="AL434" s="234">
        <f>AL435+AL436+AL437+AL439+AL440</f>
        <v>0</v>
      </c>
      <c r="AM434" s="205">
        <f>AM435+AM436+AM437+AM439+AM440</f>
        <v>0</v>
      </c>
      <c r="AN434" s="205" t="e">
        <f>(AM434/AL434)*100</f>
        <v>#DIV/0!</v>
      </c>
      <c r="AO434" s="234">
        <f>AO435+AO436+AO437+AO439+AO440</f>
        <v>0</v>
      </c>
      <c r="AP434" s="205">
        <f>AP435+AP436+AP437+AP439+AP440</f>
        <v>0</v>
      </c>
      <c r="AQ434" s="205" t="e">
        <f>(AP434/AO434)*100</f>
        <v>#DIV/0!</v>
      </c>
      <c r="AR434" s="216"/>
    </row>
    <row r="435" spans="1:46" customFormat="1" ht="30">
      <c r="A435" s="283"/>
      <c r="B435" s="301"/>
      <c r="C435" s="282"/>
      <c r="D435" s="93" t="s">
        <v>17</v>
      </c>
      <c r="E435" s="173">
        <f>H435+K435+N435+Q435+T435+W435+Z435+AC435+AF435+AI435+AL435+AO435</f>
        <v>0</v>
      </c>
      <c r="F435" s="44">
        <f>I435+L435+O435+R435+U435+X435+AA435+AD435+AG435+AJ435+AM435+AP435</f>
        <v>0</v>
      </c>
      <c r="G435" s="45" t="e">
        <f t="shared" ref="G435:G440" si="1541">(F435/E435)*100</f>
        <v>#DIV/0!</v>
      </c>
      <c r="H435" s="234"/>
      <c r="I435" s="44"/>
      <c r="J435" s="45" t="e">
        <f t="shared" ref="J435:J440" si="1542">(I435/H435)*100</f>
        <v>#DIV/0!</v>
      </c>
      <c r="K435" s="234"/>
      <c r="L435" s="85"/>
      <c r="M435" s="45" t="e">
        <f t="shared" ref="M435:M440" si="1543">(L435/K435)*100</f>
        <v>#DIV/0!</v>
      </c>
      <c r="N435" s="234"/>
      <c r="O435" s="43"/>
      <c r="P435" s="45" t="e">
        <f t="shared" ref="P435:P440" si="1544">(O435/N435)*100</f>
        <v>#DIV/0!</v>
      </c>
      <c r="Q435" s="234"/>
      <c r="R435" s="44"/>
      <c r="S435" s="45" t="e">
        <f t="shared" ref="S435:S440" si="1545">(R435/Q435)*100</f>
        <v>#DIV/0!</v>
      </c>
      <c r="T435" s="234"/>
      <c r="U435" s="44"/>
      <c r="V435" s="45" t="e">
        <f t="shared" ref="V435:V440" si="1546">(U435/T435)*100</f>
        <v>#DIV/0!</v>
      </c>
      <c r="W435" s="234"/>
      <c r="X435" s="44"/>
      <c r="Y435" s="45" t="e">
        <f t="shared" ref="Y435:Y440" si="1547">(X435/W435)*100</f>
        <v>#DIV/0!</v>
      </c>
      <c r="Z435" s="234"/>
      <c r="AA435" s="44"/>
      <c r="AB435" s="45" t="e">
        <f t="shared" ref="AB435:AB440" si="1548">(AA435/Z435)*100</f>
        <v>#DIV/0!</v>
      </c>
      <c r="AC435" s="234"/>
      <c r="AD435" s="44"/>
      <c r="AE435" s="45" t="e">
        <f t="shared" ref="AE435:AE440" si="1549">(AD435/AC435)*100</f>
        <v>#DIV/0!</v>
      </c>
      <c r="AF435" s="234"/>
      <c r="AG435" s="44"/>
      <c r="AH435" s="45" t="e">
        <f t="shared" ref="AH435:AH440" si="1550">(AG435/AF435)*100</f>
        <v>#DIV/0!</v>
      </c>
      <c r="AI435" s="234"/>
      <c r="AJ435" s="44"/>
      <c r="AK435" s="45" t="e">
        <f t="shared" ref="AK435:AK440" si="1551">(AJ435/AI435)*100</f>
        <v>#DIV/0!</v>
      </c>
      <c r="AL435" s="234"/>
      <c r="AM435" s="44"/>
      <c r="AN435" s="45" t="e">
        <f t="shared" ref="AN435:AN440" si="1552">(AM435/AL435)*100</f>
        <v>#DIV/0!</v>
      </c>
      <c r="AO435" s="234"/>
      <c r="AP435" s="44"/>
      <c r="AQ435" s="45" t="e">
        <f t="shared" ref="AQ435:AQ440" si="1553">(AP435/AO435)*100</f>
        <v>#DIV/0!</v>
      </c>
      <c r="AR435" s="12"/>
      <c r="AS435" s="37"/>
      <c r="AT435" s="37"/>
    </row>
    <row r="436" spans="1:46" customFormat="1" ht="45">
      <c r="A436" s="283"/>
      <c r="B436" s="301"/>
      <c r="C436" s="282"/>
      <c r="D436" s="93" t="s">
        <v>18</v>
      </c>
      <c r="E436" s="173">
        <f t="shared" ref="E436:E440" si="1554">H436+K436+N436+Q436+T436+W436+Z436+AC436+AF436+AI436+AL436+AO436</f>
        <v>0</v>
      </c>
      <c r="F436" s="44">
        <f t="shared" ref="F436:F440" si="1555">I436+L436+O436+R436+U436+X436+AA436+AD436+AG436+AJ436+AM436+AP436</f>
        <v>0</v>
      </c>
      <c r="G436" s="45" t="e">
        <f t="shared" si="1541"/>
        <v>#DIV/0!</v>
      </c>
      <c r="H436" s="234"/>
      <c r="I436" s="44"/>
      <c r="J436" s="45" t="e">
        <f t="shared" si="1542"/>
        <v>#DIV/0!</v>
      </c>
      <c r="K436" s="234"/>
      <c r="L436" s="85"/>
      <c r="M436" s="45" t="e">
        <f t="shared" si="1543"/>
        <v>#DIV/0!</v>
      </c>
      <c r="N436" s="234"/>
      <c r="O436" s="43"/>
      <c r="P436" s="45" t="e">
        <f t="shared" si="1544"/>
        <v>#DIV/0!</v>
      </c>
      <c r="Q436" s="234"/>
      <c r="R436" s="44"/>
      <c r="S436" s="45" t="e">
        <f t="shared" si="1545"/>
        <v>#DIV/0!</v>
      </c>
      <c r="T436" s="234"/>
      <c r="U436" s="44"/>
      <c r="V436" s="45" t="e">
        <f t="shared" si="1546"/>
        <v>#DIV/0!</v>
      </c>
      <c r="W436" s="234"/>
      <c r="X436" s="44"/>
      <c r="Y436" s="45" t="e">
        <f t="shared" si="1547"/>
        <v>#DIV/0!</v>
      </c>
      <c r="Z436" s="234"/>
      <c r="AA436" s="44"/>
      <c r="AB436" s="45" t="e">
        <f t="shared" si="1548"/>
        <v>#DIV/0!</v>
      </c>
      <c r="AC436" s="234"/>
      <c r="AD436" s="44"/>
      <c r="AE436" s="45" t="e">
        <f t="shared" si="1549"/>
        <v>#DIV/0!</v>
      </c>
      <c r="AF436" s="234"/>
      <c r="AG436" s="44"/>
      <c r="AH436" s="45" t="e">
        <f t="shared" si="1550"/>
        <v>#DIV/0!</v>
      </c>
      <c r="AI436" s="234"/>
      <c r="AJ436" s="44"/>
      <c r="AK436" s="45" t="e">
        <f t="shared" si="1551"/>
        <v>#DIV/0!</v>
      </c>
      <c r="AL436" s="234"/>
      <c r="AM436" s="44"/>
      <c r="AN436" s="45" t="e">
        <f t="shared" si="1552"/>
        <v>#DIV/0!</v>
      </c>
      <c r="AO436" s="234"/>
      <c r="AP436" s="44"/>
      <c r="AQ436" s="45" t="e">
        <f t="shared" si="1553"/>
        <v>#DIV/0!</v>
      </c>
      <c r="AR436" s="12"/>
      <c r="AS436" s="37"/>
      <c r="AT436" s="37"/>
    </row>
    <row r="437" spans="1:46" customFormat="1" ht="23.25" customHeight="1">
      <c r="A437" s="283"/>
      <c r="B437" s="301"/>
      <c r="C437" s="282"/>
      <c r="D437" s="93" t="s">
        <v>26</v>
      </c>
      <c r="E437" s="173">
        <f t="shared" si="1554"/>
        <v>1075.95</v>
      </c>
      <c r="F437" s="44">
        <f t="shared" si="1555"/>
        <v>0</v>
      </c>
      <c r="G437" s="45">
        <f t="shared" si="1541"/>
        <v>0</v>
      </c>
      <c r="H437" s="234"/>
      <c r="I437" s="44"/>
      <c r="J437" s="45" t="e">
        <f t="shared" si="1542"/>
        <v>#DIV/0!</v>
      </c>
      <c r="K437" s="234"/>
      <c r="L437" s="85"/>
      <c r="M437" s="45" t="e">
        <f t="shared" si="1543"/>
        <v>#DIV/0!</v>
      </c>
      <c r="N437" s="234"/>
      <c r="O437" s="43"/>
      <c r="P437" s="45" t="e">
        <f t="shared" si="1544"/>
        <v>#DIV/0!</v>
      </c>
      <c r="Q437" s="234"/>
      <c r="R437" s="44"/>
      <c r="S437" s="45" t="e">
        <f t="shared" si="1545"/>
        <v>#DIV/0!</v>
      </c>
      <c r="T437" s="234"/>
      <c r="U437" s="44"/>
      <c r="V437" s="45" t="e">
        <f t="shared" si="1546"/>
        <v>#DIV/0!</v>
      </c>
      <c r="W437" s="234"/>
      <c r="X437" s="44"/>
      <c r="Y437" s="45" t="e">
        <f t="shared" si="1547"/>
        <v>#DIV/0!</v>
      </c>
      <c r="Z437" s="234"/>
      <c r="AA437" s="44"/>
      <c r="AB437" s="45" t="e">
        <f t="shared" si="1548"/>
        <v>#DIV/0!</v>
      </c>
      <c r="AC437" s="234"/>
      <c r="AD437" s="44"/>
      <c r="AE437" s="45" t="e">
        <f t="shared" si="1549"/>
        <v>#DIV/0!</v>
      </c>
      <c r="AF437" s="234">
        <v>1075.95</v>
      </c>
      <c r="AG437" s="44"/>
      <c r="AH437" s="45">
        <f t="shared" si="1550"/>
        <v>0</v>
      </c>
      <c r="AI437" s="234"/>
      <c r="AJ437" s="44"/>
      <c r="AK437" s="45" t="e">
        <f t="shared" si="1551"/>
        <v>#DIV/0!</v>
      </c>
      <c r="AL437" s="234"/>
      <c r="AM437" s="44"/>
      <c r="AN437" s="45" t="e">
        <f t="shared" si="1552"/>
        <v>#DIV/0!</v>
      </c>
      <c r="AO437" s="234"/>
      <c r="AP437" s="44"/>
      <c r="AQ437" s="45" t="e">
        <f t="shared" si="1553"/>
        <v>#DIV/0!</v>
      </c>
      <c r="AR437" s="12"/>
      <c r="AS437" s="37"/>
      <c r="AT437" s="37"/>
    </row>
    <row r="438" spans="1:46" customFormat="1" ht="81" customHeight="1">
      <c r="A438" s="283"/>
      <c r="B438" s="301"/>
      <c r="C438" s="282"/>
      <c r="D438" s="93" t="s">
        <v>154</v>
      </c>
      <c r="E438" s="173">
        <f t="shared" si="1554"/>
        <v>0</v>
      </c>
      <c r="F438" s="44">
        <f t="shared" si="1555"/>
        <v>0</v>
      </c>
      <c r="G438" s="45" t="e">
        <f t="shared" si="1541"/>
        <v>#DIV/0!</v>
      </c>
      <c r="H438" s="234"/>
      <c r="I438" s="44"/>
      <c r="J438" s="45" t="e">
        <f t="shared" si="1542"/>
        <v>#DIV/0!</v>
      </c>
      <c r="K438" s="234"/>
      <c r="L438" s="85"/>
      <c r="M438" s="45" t="e">
        <f t="shared" si="1543"/>
        <v>#DIV/0!</v>
      </c>
      <c r="N438" s="234"/>
      <c r="O438" s="43"/>
      <c r="P438" s="45" t="e">
        <f t="shared" si="1544"/>
        <v>#DIV/0!</v>
      </c>
      <c r="Q438" s="234"/>
      <c r="R438" s="44"/>
      <c r="S438" s="45" t="e">
        <f t="shared" si="1545"/>
        <v>#DIV/0!</v>
      </c>
      <c r="T438" s="234"/>
      <c r="U438" s="44"/>
      <c r="V438" s="45" t="e">
        <f t="shared" si="1546"/>
        <v>#DIV/0!</v>
      </c>
      <c r="W438" s="234"/>
      <c r="X438" s="44"/>
      <c r="Y438" s="45" t="e">
        <f t="shared" si="1547"/>
        <v>#DIV/0!</v>
      </c>
      <c r="Z438" s="234"/>
      <c r="AA438" s="44"/>
      <c r="AB438" s="45" t="e">
        <f t="shared" si="1548"/>
        <v>#DIV/0!</v>
      </c>
      <c r="AC438" s="234"/>
      <c r="AD438" s="44"/>
      <c r="AE438" s="45" t="e">
        <f t="shared" si="1549"/>
        <v>#DIV/0!</v>
      </c>
      <c r="AF438" s="234"/>
      <c r="AG438" s="44"/>
      <c r="AH438" s="45" t="e">
        <f t="shared" si="1550"/>
        <v>#DIV/0!</v>
      </c>
      <c r="AI438" s="234"/>
      <c r="AJ438" s="44"/>
      <c r="AK438" s="45" t="e">
        <f t="shared" si="1551"/>
        <v>#DIV/0!</v>
      </c>
      <c r="AL438" s="234"/>
      <c r="AM438" s="44"/>
      <c r="AN438" s="45" t="e">
        <f t="shared" si="1552"/>
        <v>#DIV/0!</v>
      </c>
      <c r="AO438" s="234"/>
      <c r="AP438" s="44"/>
      <c r="AQ438" s="45" t="e">
        <f t="shared" si="1553"/>
        <v>#DIV/0!</v>
      </c>
      <c r="AR438" s="12"/>
      <c r="AS438" s="37"/>
      <c r="AT438" s="37"/>
    </row>
    <row r="439" spans="1:46" customFormat="1" ht="36.75" customHeight="1">
      <c r="A439" s="283"/>
      <c r="B439" s="301"/>
      <c r="C439" s="282"/>
      <c r="D439" s="93" t="s">
        <v>37</v>
      </c>
      <c r="E439" s="173">
        <f t="shared" si="1554"/>
        <v>0</v>
      </c>
      <c r="F439" s="44">
        <f t="shared" si="1555"/>
        <v>0</v>
      </c>
      <c r="G439" s="45" t="e">
        <f t="shared" si="1541"/>
        <v>#DIV/0!</v>
      </c>
      <c r="H439" s="234"/>
      <c r="I439" s="44"/>
      <c r="J439" s="45" t="e">
        <f t="shared" si="1542"/>
        <v>#DIV/0!</v>
      </c>
      <c r="K439" s="234"/>
      <c r="L439" s="85"/>
      <c r="M439" s="45" t="e">
        <f t="shared" si="1543"/>
        <v>#DIV/0!</v>
      </c>
      <c r="N439" s="234"/>
      <c r="O439" s="43"/>
      <c r="P439" s="45" t="e">
        <f t="shared" si="1544"/>
        <v>#DIV/0!</v>
      </c>
      <c r="Q439" s="234"/>
      <c r="R439" s="44"/>
      <c r="S439" s="45" t="e">
        <f t="shared" si="1545"/>
        <v>#DIV/0!</v>
      </c>
      <c r="T439" s="234"/>
      <c r="U439" s="44"/>
      <c r="V439" s="45" t="e">
        <f t="shared" si="1546"/>
        <v>#DIV/0!</v>
      </c>
      <c r="W439" s="234"/>
      <c r="X439" s="44"/>
      <c r="Y439" s="45" t="e">
        <f t="shared" si="1547"/>
        <v>#DIV/0!</v>
      </c>
      <c r="Z439" s="234"/>
      <c r="AA439" s="44"/>
      <c r="AB439" s="45" t="e">
        <f t="shared" si="1548"/>
        <v>#DIV/0!</v>
      </c>
      <c r="AC439" s="234"/>
      <c r="AD439" s="44"/>
      <c r="AE439" s="45" t="e">
        <f t="shared" si="1549"/>
        <v>#DIV/0!</v>
      </c>
      <c r="AF439" s="234"/>
      <c r="AG439" s="44"/>
      <c r="AH439" s="45" t="e">
        <f t="shared" si="1550"/>
        <v>#DIV/0!</v>
      </c>
      <c r="AI439" s="234"/>
      <c r="AJ439" s="44"/>
      <c r="AK439" s="45" t="e">
        <f t="shared" si="1551"/>
        <v>#DIV/0!</v>
      </c>
      <c r="AL439" s="234"/>
      <c r="AM439" s="44"/>
      <c r="AN439" s="45" t="e">
        <f t="shared" si="1552"/>
        <v>#DIV/0!</v>
      </c>
      <c r="AO439" s="234"/>
      <c r="AP439" s="44"/>
      <c r="AQ439" s="45" t="e">
        <f t="shared" si="1553"/>
        <v>#DIV/0!</v>
      </c>
      <c r="AR439" s="12"/>
      <c r="AS439" s="37"/>
      <c r="AT439" s="37"/>
    </row>
    <row r="440" spans="1:46" customFormat="1" ht="45">
      <c r="A440" s="283"/>
      <c r="B440" s="301"/>
      <c r="C440" s="282"/>
      <c r="D440" s="93" t="s">
        <v>32</v>
      </c>
      <c r="E440" s="173">
        <f t="shared" si="1554"/>
        <v>0</v>
      </c>
      <c r="F440" s="44">
        <f t="shared" si="1555"/>
        <v>0</v>
      </c>
      <c r="G440" s="45" t="e">
        <f t="shared" si="1541"/>
        <v>#DIV/0!</v>
      </c>
      <c r="H440" s="234"/>
      <c r="I440" s="44"/>
      <c r="J440" s="45" t="e">
        <f t="shared" si="1542"/>
        <v>#DIV/0!</v>
      </c>
      <c r="K440" s="234"/>
      <c r="L440" s="85"/>
      <c r="M440" s="45" t="e">
        <f t="shared" si="1543"/>
        <v>#DIV/0!</v>
      </c>
      <c r="N440" s="234"/>
      <c r="O440" s="43"/>
      <c r="P440" s="45" t="e">
        <f t="shared" si="1544"/>
        <v>#DIV/0!</v>
      </c>
      <c r="Q440" s="234"/>
      <c r="R440" s="44"/>
      <c r="S440" s="45" t="e">
        <f t="shared" si="1545"/>
        <v>#DIV/0!</v>
      </c>
      <c r="T440" s="234"/>
      <c r="U440" s="44"/>
      <c r="V440" s="45" t="e">
        <f t="shared" si="1546"/>
        <v>#DIV/0!</v>
      </c>
      <c r="W440" s="234"/>
      <c r="X440" s="44"/>
      <c r="Y440" s="45" t="e">
        <f t="shared" si="1547"/>
        <v>#DIV/0!</v>
      </c>
      <c r="Z440" s="234"/>
      <c r="AA440" s="44"/>
      <c r="AB440" s="45" t="e">
        <f t="shared" si="1548"/>
        <v>#DIV/0!</v>
      </c>
      <c r="AC440" s="234"/>
      <c r="AD440" s="44"/>
      <c r="AE440" s="45" t="e">
        <f t="shared" si="1549"/>
        <v>#DIV/0!</v>
      </c>
      <c r="AF440" s="234"/>
      <c r="AG440" s="44"/>
      <c r="AH440" s="45" t="e">
        <f t="shared" si="1550"/>
        <v>#DIV/0!</v>
      </c>
      <c r="AI440" s="234"/>
      <c r="AJ440" s="44"/>
      <c r="AK440" s="45" t="e">
        <f t="shared" si="1551"/>
        <v>#DIV/0!</v>
      </c>
      <c r="AL440" s="234"/>
      <c r="AM440" s="44"/>
      <c r="AN440" s="45" t="e">
        <f t="shared" si="1552"/>
        <v>#DIV/0!</v>
      </c>
      <c r="AO440" s="234"/>
      <c r="AP440" s="44"/>
      <c r="AQ440" s="45" t="e">
        <f t="shared" si="1553"/>
        <v>#DIV/0!</v>
      </c>
      <c r="AR440" s="12"/>
      <c r="AS440" s="37"/>
      <c r="AT440" s="37"/>
    </row>
    <row r="441" spans="1:46" s="208" customFormat="1" ht="21.75" customHeight="1">
      <c r="A441" s="283" t="s">
        <v>252</v>
      </c>
      <c r="B441" s="301" t="s">
        <v>164</v>
      </c>
      <c r="C441" s="282" t="s">
        <v>68</v>
      </c>
      <c r="D441" s="217" t="s">
        <v>34</v>
      </c>
      <c r="E441" s="204">
        <f>E442+E443+E444+E446+E447</f>
        <v>719.63</v>
      </c>
      <c r="F441" s="205">
        <f>F442+F443+F444+F446+F447</f>
        <v>0</v>
      </c>
      <c r="G441" s="205">
        <f>(F441/E441)*100</f>
        <v>0</v>
      </c>
      <c r="H441" s="234">
        <f>H442+H443+H444+H446+H447</f>
        <v>0</v>
      </c>
      <c r="I441" s="205">
        <f>I442+I443+I444+I446+I447</f>
        <v>0</v>
      </c>
      <c r="J441" s="205" t="e">
        <f>(I441/H441)*100</f>
        <v>#DIV/0!</v>
      </c>
      <c r="K441" s="234">
        <f>K442+K443+K444+K446+K447</f>
        <v>0</v>
      </c>
      <c r="L441" s="206">
        <f>L442+L443+L444+L446+L447</f>
        <v>0</v>
      </c>
      <c r="M441" s="205" t="e">
        <f>(L441/K441)*100</f>
        <v>#DIV/0!</v>
      </c>
      <c r="N441" s="234">
        <f>N442+N443+N444+N446+N447</f>
        <v>0</v>
      </c>
      <c r="O441" s="206">
        <f>O442+O443+O444+O446+O447</f>
        <v>0</v>
      </c>
      <c r="P441" s="205" t="e">
        <f>(O441/N441)*100</f>
        <v>#DIV/0!</v>
      </c>
      <c r="Q441" s="234">
        <f>Q442+Q443+Q444+Q446+Q447</f>
        <v>0</v>
      </c>
      <c r="R441" s="205">
        <f>R442+R443+R444+R446+R447</f>
        <v>0</v>
      </c>
      <c r="S441" s="205" t="e">
        <f>(R441/Q441)*100</f>
        <v>#DIV/0!</v>
      </c>
      <c r="T441" s="234">
        <f>T442+T443+T444+T446+T447</f>
        <v>0</v>
      </c>
      <c r="U441" s="205">
        <f>U442+U443+U444+U446+U447</f>
        <v>0</v>
      </c>
      <c r="V441" s="205" t="e">
        <f>(U441/T441)*100</f>
        <v>#DIV/0!</v>
      </c>
      <c r="W441" s="234">
        <f>W442+W443+W444+W446+W447</f>
        <v>0</v>
      </c>
      <c r="X441" s="205">
        <f>X442+X443+X444+X446+X447</f>
        <v>0</v>
      </c>
      <c r="Y441" s="205" t="e">
        <f>(X441/W441)*100</f>
        <v>#DIV/0!</v>
      </c>
      <c r="Z441" s="234">
        <f>Z442+Z443+Z444+Z446+Z447</f>
        <v>0</v>
      </c>
      <c r="AA441" s="205">
        <f>AA442+AA443+AA444+AA446+AA447</f>
        <v>0</v>
      </c>
      <c r="AB441" s="205" t="e">
        <f>(AA441/Z441)*100</f>
        <v>#DIV/0!</v>
      </c>
      <c r="AC441" s="234">
        <f>AC442+AC443+AC444+AC446+AC447</f>
        <v>0</v>
      </c>
      <c r="AD441" s="205">
        <f>AD442+AD443+AD444+AD446+AD447</f>
        <v>0</v>
      </c>
      <c r="AE441" s="205" t="e">
        <f>(AD441/AC441)*100</f>
        <v>#DIV/0!</v>
      </c>
      <c r="AF441" s="234">
        <f>AF442+AF443+AF444+AF446+AF447</f>
        <v>719.63</v>
      </c>
      <c r="AG441" s="205">
        <f>AG442+AG443+AG444+AG446+AG447</f>
        <v>0</v>
      </c>
      <c r="AH441" s="205">
        <f>(AG441/AF441)*100</f>
        <v>0</v>
      </c>
      <c r="AI441" s="234">
        <f>AI442+AI443+AI444+AI446+AI447</f>
        <v>0</v>
      </c>
      <c r="AJ441" s="205">
        <f>AJ442+AJ443+AJ444+AJ446+AJ447</f>
        <v>0</v>
      </c>
      <c r="AK441" s="205" t="e">
        <f>(AJ441/AI441)*100</f>
        <v>#DIV/0!</v>
      </c>
      <c r="AL441" s="234">
        <f>AL442+AL443+AL444+AL446+AL447</f>
        <v>0</v>
      </c>
      <c r="AM441" s="205">
        <f>AM442+AM443+AM444+AM446+AM447</f>
        <v>0</v>
      </c>
      <c r="AN441" s="205" t="e">
        <f>(AM441/AL441)*100</f>
        <v>#DIV/0!</v>
      </c>
      <c r="AO441" s="234">
        <f>AO442+AO443+AO444+AO446+AO447</f>
        <v>0</v>
      </c>
      <c r="AP441" s="205">
        <f>AP442+AP443+AP444+AP446+AP447</f>
        <v>0</v>
      </c>
      <c r="AQ441" s="205" t="e">
        <f>(AP441/AO441)*100</f>
        <v>#DIV/0!</v>
      </c>
      <c r="AR441" s="216"/>
    </row>
    <row r="442" spans="1:46" customFormat="1" ht="30">
      <c r="A442" s="283"/>
      <c r="B442" s="301"/>
      <c r="C442" s="282"/>
      <c r="D442" s="93" t="s">
        <v>17</v>
      </c>
      <c r="E442" s="174">
        <f>H442+K442+N442+Q442+T442+W442+Z442+AC442+AF442+AI442+AL442+AO442</f>
        <v>0</v>
      </c>
      <c r="F442" s="44">
        <f>I442+L442+O442+R442+U442+X442+AA442+AD442+AG442+AJ442+AM442+AP442</f>
        <v>0</v>
      </c>
      <c r="G442" s="45" t="e">
        <f t="shared" ref="G442:G447" si="1556">(F442/E442)*100</f>
        <v>#DIV/0!</v>
      </c>
      <c r="H442" s="234"/>
      <c r="I442" s="44"/>
      <c r="J442" s="45" t="e">
        <f t="shared" ref="J442:J447" si="1557">(I442/H442)*100</f>
        <v>#DIV/0!</v>
      </c>
      <c r="K442" s="234"/>
      <c r="L442" s="85"/>
      <c r="M442" s="45" t="e">
        <f t="shared" ref="M442:M447" si="1558">(L442/K442)*100</f>
        <v>#DIV/0!</v>
      </c>
      <c r="N442" s="234"/>
      <c r="O442" s="43"/>
      <c r="P442" s="45" t="e">
        <f t="shared" ref="P442:P447" si="1559">(O442/N442)*100</f>
        <v>#DIV/0!</v>
      </c>
      <c r="Q442" s="234"/>
      <c r="R442" s="44"/>
      <c r="S442" s="45" t="e">
        <f t="shared" ref="S442:S447" si="1560">(R442/Q442)*100</f>
        <v>#DIV/0!</v>
      </c>
      <c r="T442" s="234"/>
      <c r="U442" s="44"/>
      <c r="V442" s="45" t="e">
        <f t="shared" ref="V442:V447" si="1561">(U442/T442)*100</f>
        <v>#DIV/0!</v>
      </c>
      <c r="W442" s="234"/>
      <c r="X442" s="44"/>
      <c r="Y442" s="45" t="e">
        <f t="shared" ref="Y442:Y447" si="1562">(X442/W442)*100</f>
        <v>#DIV/0!</v>
      </c>
      <c r="Z442" s="234"/>
      <c r="AA442" s="44"/>
      <c r="AB442" s="45" t="e">
        <f t="shared" ref="AB442:AB447" si="1563">(AA442/Z442)*100</f>
        <v>#DIV/0!</v>
      </c>
      <c r="AC442" s="234"/>
      <c r="AD442" s="44"/>
      <c r="AE442" s="45" t="e">
        <f t="shared" ref="AE442:AE447" si="1564">(AD442/AC442)*100</f>
        <v>#DIV/0!</v>
      </c>
      <c r="AF442" s="234"/>
      <c r="AG442" s="44"/>
      <c r="AH442" s="45" t="e">
        <f t="shared" ref="AH442:AH447" si="1565">(AG442/AF442)*100</f>
        <v>#DIV/0!</v>
      </c>
      <c r="AI442" s="234"/>
      <c r="AJ442" s="44"/>
      <c r="AK442" s="45" t="e">
        <f t="shared" ref="AK442:AK447" si="1566">(AJ442/AI442)*100</f>
        <v>#DIV/0!</v>
      </c>
      <c r="AL442" s="234"/>
      <c r="AM442" s="44"/>
      <c r="AN442" s="45" t="e">
        <f t="shared" ref="AN442:AN447" si="1567">(AM442/AL442)*100</f>
        <v>#DIV/0!</v>
      </c>
      <c r="AO442" s="234"/>
      <c r="AP442" s="44"/>
      <c r="AQ442" s="45" t="e">
        <f t="shared" ref="AQ442:AQ447" si="1568">(AP442/AO442)*100</f>
        <v>#DIV/0!</v>
      </c>
      <c r="AR442" s="12"/>
      <c r="AS442" s="37"/>
      <c r="AT442" s="37"/>
    </row>
    <row r="443" spans="1:46" customFormat="1" ht="45">
      <c r="A443" s="283"/>
      <c r="B443" s="301"/>
      <c r="C443" s="282"/>
      <c r="D443" s="93" t="s">
        <v>18</v>
      </c>
      <c r="E443" s="174">
        <f t="shared" ref="E443:E447" si="1569">H443+K443+N443+Q443+T443+W443+Z443+AC443+AF443+AI443+AL443+AO443</f>
        <v>0</v>
      </c>
      <c r="F443" s="44">
        <f t="shared" ref="F443:F447" si="1570">I443+L443+O443+R443+U443+X443+AA443+AD443+AG443+AJ443+AM443+AP443</f>
        <v>0</v>
      </c>
      <c r="G443" s="45" t="e">
        <f t="shared" si="1556"/>
        <v>#DIV/0!</v>
      </c>
      <c r="H443" s="234"/>
      <c r="I443" s="44"/>
      <c r="J443" s="45" t="e">
        <f t="shared" si="1557"/>
        <v>#DIV/0!</v>
      </c>
      <c r="K443" s="234"/>
      <c r="L443" s="85"/>
      <c r="M443" s="45" t="e">
        <f t="shared" si="1558"/>
        <v>#DIV/0!</v>
      </c>
      <c r="N443" s="234"/>
      <c r="O443" s="43"/>
      <c r="P443" s="45" t="e">
        <f t="shared" si="1559"/>
        <v>#DIV/0!</v>
      </c>
      <c r="Q443" s="234"/>
      <c r="R443" s="44"/>
      <c r="S443" s="45" t="e">
        <f t="shared" si="1560"/>
        <v>#DIV/0!</v>
      </c>
      <c r="T443" s="234"/>
      <c r="U443" s="44"/>
      <c r="V443" s="45" t="e">
        <f t="shared" si="1561"/>
        <v>#DIV/0!</v>
      </c>
      <c r="W443" s="234"/>
      <c r="X443" s="44"/>
      <c r="Y443" s="45" t="e">
        <f t="shared" si="1562"/>
        <v>#DIV/0!</v>
      </c>
      <c r="Z443" s="234"/>
      <c r="AA443" s="44"/>
      <c r="AB443" s="45" t="e">
        <f t="shared" si="1563"/>
        <v>#DIV/0!</v>
      </c>
      <c r="AC443" s="234"/>
      <c r="AD443" s="44"/>
      <c r="AE443" s="45" t="e">
        <f t="shared" si="1564"/>
        <v>#DIV/0!</v>
      </c>
      <c r="AF443" s="234"/>
      <c r="AG443" s="44"/>
      <c r="AH443" s="45" t="e">
        <f t="shared" si="1565"/>
        <v>#DIV/0!</v>
      </c>
      <c r="AI443" s="234"/>
      <c r="AJ443" s="44"/>
      <c r="AK443" s="45" t="e">
        <f t="shared" si="1566"/>
        <v>#DIV/0!</v>
      </c>
      <c r="AL443" s="234"/>
      <c r="AM443" s="44"/>
      <c r="AN443" s="45" t="e">
        <f t="shared" si="1567"/>
        <v>#DIV/0!</v>
      </c>
      <c r="AO443" s="234"/>
      <c r="AP443" s="44"/>
      <c r="AQ443" s="45" t="e">
        <f t="shared" si="1568"/>
        <v>#DIV/0!</v>
      </c>
      <c r="AR443" s="12"/>
      <c r="AS443" s="37"/>
      <c r="AT443" s="37"/>
    </row>
    <row r="444" spans="1:46" customFormat="1" ht="34.5" customHeight="1">
      <c r="A444" s="283"/>
      <c r="B444" s="301"/>
      <c r="C444" s="282"/>
      <c r="D444" s="93" t="s">
        <v>26</v>
      </c>
      <c r="E444" s="174">
        <f t="shared" si="1569"/>
        <v>719.63</v>
      </c>
      <c r="F444" s="44">
        <f t="shared" si="1570"/>
        <v>0</v>
      </c>
      <c r="G444" s="45">
        <f t="shared" si="1556"/>
        <v>0</v>
      </c>
      <c r="H444" s="234"/>
      <c r="I444" s="44"/>
      <c r="J444" s="45" t="e">
        <f t="shared" si="1557"/>
        <v>#DIV/0!</v>
      </c>
      <c r="K444" s="234"/>
      <c r="L444" s="85"/>
      <c r="M444" s="45" t="e">
        <f t="shared" si="1558"/>
        <v>#DIV/0!</v>
      </c>
      <c r="N444" s="234"/>
      <c r="O444" s="43"/>
      <c r="P444" s="45" t="e">
        <f t="shared" si="1559"/>
        <v>#DIV/0!</v>
      </c>
      <c r="Q444" s="234"/>
      <c r="R444" s="44"/>
      <c r="S444" s="45" t="e">
        <f t="shared" si="1560"/>
        <v>#DIV/0!</v>
      </c>
      <c r="T444" s="234"/>
      <c r="U444" s="44"/>
      <c r="V444" s="45" t="e">
        <f t="shared" si="1561"/>
        <v>#DIV/0!</v>
      </c>
      <c r="W444" s="234"/>
      <c r="X444" s="44"/>
      <c r="Y444" s="45" t="e">
        <f t="shared" si="1562"/>
        <v>#DIV/0!</v>
      </c>
      <c r="Z444" s="234"/>
      <c r="AA444" s="44"/>
      <c r="AB444" s="45" t="e">
        <f t="shared" si="1563"/>
        <v>#DIV/0!</v>
      </c>
      <c r="AC444" s="234"/>
      <c r="AD444" s="44"/>
      <c r="AE444" s="45" t="e">
        <f t="shared" si="1564"/>
        <v>#DIV/0!</v>
      </c>
      <c r="AF444" s="234">
        <f>744.15-24.52</f>
        <v>719.63</v>
      </c>
      <c r="AG444" s="44"/>
      <c r="AH444" s="45">
        <f t="shared" si="1565"/>
        <v>0</v>
      </c>
      <c r="AI444" s="234"/>
      <c r="AJ444" s="44"/>
      <c r="AK444" s="45" t="e">
        <f t="shared" si="1566"/>
        <v>#DIV/0!</v>
      </c>
      <c r="AL444" s="234"/>
      <c r="AM444" s="44"/>
      <c r="AN444" s="45" t="e">
        <f t="shared" si="1567"/>
        <v>#DIV/0!</v>
      </c>
      <c r="AO444" s="234"/>
      <c r="AP444" s="44"/>
      <c r="AQ444" s="45" t="e">
        <f t="shared" si="1568"/>
        <v>#DIV/0!</v>
      </c>
      <c r="AR444" s="12"/>
      <c r="AS444" s="37"/>
      <c r="AT444" s="37"/>
    </row>
    <row r="445" spans="1:46" customFormat="1" ht="81.75" customHeight="1">
      <c r="A445" s="283"/>
      <c r="B445" s="301"/>
      <c r="C445" s="282"/>
      <c r="D445" s="93" t="s">
        <v>154</v>
      </c>
      <c r="E445" s="174">
        <f t="shared" si="1569"/>
        <v>0</v>
      </c>
      <c r="F445" s="44">
        <f t="shared" si="1570"/>
        <v>0</v>
      </c>
      <c r="G445" s="45" t="e">
        <f t="shared" si="1556"/>
        <v>#DIV/0!</v>
      </c>
      <c r="H445" s="234"/>
      <c r="I445" s="44"/>
      <c r="J445" s="45" t="e">
        <f t="shared" si="1557"/>
        <v>#DIV/0!</v>
      </c>
      <c r="K445" s="234"/>
      <c r="L445" s="85"/>
      <c r="M445" s="45" t="e">
        <f t="shared" si="1558"/>
        <v>#DIV/0!</v>
      </c>
      <c r="N445" s="234"/>
      <c r="O445" s="43"/>
      <c r="P445" s="45" t="e">
        <f t="shared" si="1559"/>
        <v>#DIV/0!</v>
      </c>
      <c r="Q445" s="234"/>
      <c r="R445" s="44"/>
      <c r="S445" s="45" t="e">
        <f t="shared" si="1560"/>
        <v>#DIV/0!</v>
      </c>
      <c r="T445" s="234"/>
      <c r="U445" s="44"/>
      <c r="V445" s="45" t="e">
        <f t="shared" si="1561"/>
        <v>#DIV/0!</v>
      </c>
      <c r="W445" s="234"/>
      <c r="X445" s="44"/>
      <c r="Y445" s="45" t="e">
        <f t="shared" si="1562"/>
        <v>#DIV/0!</v>
      </c>
      <c r="Z445" s="234"/>
      <c r="AA445" s="44"/>
      <c r="AB445" s="45" t="e">
        <f t="shared" si="1563"/>
        <v>#DIV/0!</v>
      </c>
      <c r="AC445" s="234"/>
      <c r="AD445" s="44"/>
      <c r="AE445" s="45" t="e">
        <f t="shared" si="1564"/>
        <v>#DIV/0!</v>
      </c>
      <c r="AF445" s="234"/>
      <c r="AG445" s="44"/>
      <c r="AH445" s="45" t="e">
        <f t="shared" si="1565"/>
        <v>#DIV/0!</v>
      </c>
      <c r="AI445" s="234"/>
      <c r="AJ445" s="44"/>
      <c r="AK445" s="45" t="e">
        <f t="shared" si="1566"/>
        <v>#DIV/0!</v>
      </c>
      <c r="AL445" s="234"/>
      <c r="AM445" s="44"/>
      <c r="AN445" s="45" t="e">
        <f t="shared" si="1567"/>
        <v>#DIV/0!</v>
      </c>
      <c r="AO445" s="234"/>
      <c r="AP445" s="44"/>
      <c r="AQ445" s="45" t="e">
        <f t="shared" si="1568"/>
        <v>#DIV/0!</v>
      </c>
      <c r="AR445" s="12"/>
      <c r="AS445" s="37"/>
      <c r="AT445" s="37"/>
    </row>
    <row r="446" spans="1:46" customFormat="1" ht="34.5" customHeight="1">
      <c r="A446" s="283"/>
      <c r="B446" s="301"/>
      <c r="C446" s="282"/>
      <c r="D446" s="93" t="s">
        <v>37</v>
      </c>
      <c r="E446" s="174">
        <f t="shared" si="1569"/>
        <v>0</v>
      </c>
      <c r="F446" s="44">
        <f t="shared" si="1570"/>
        <v>0</v>
      </c>
      <c r="G446" s="45" t="e">
        <f t="shared" si="1556"/>
        <v>#DIV/0!</v>
      </c>
      <c r="H446" s="234"/>
      <c r="I446" s="44"/>
      <c r="J446" s="45" t="e">
        <f t="shared" si="1557"/>
        <v>#DIV/0!</v>
      </c>
      <c r="K446" s="234"/>
      <c r="L446" s="85"/>
      <c r="M446" s="45" t="e">
        <f t="shared" si="1558"/>
        <v>#DIV/0!</v>
      </c>
      <c r="N446" s="234"/>
      <c r="O446" s="43"/>
      <c r="P446" s="45" t="e">
        <f t="shared" si="1559"/>
        <v>#DIV/0!</v>
      </c>
      <c r="Q446" s="234"/>
      <c r="R446" s="44"/>
      <c r="S446" s="45" t="e">
        <f t="shared" si="1560"/>
        <v>#DIV/0!</v>
      </c>
      <c r="T446" s="234"/>
      <c r="U446" s="44"/>
      <c r="V446" s="45" t="e">
        <f t="shared" si="1561"/>
        <v>#DIV/0!</v>
      </c>
      <c r="W446" s="234"/>
      <c r="X446" s="44"/>
      <c r="Y446" s="45" t="e">
        <f t="shared" si="1562"/>
        <v>#DIV/0!</v>
      </c>
      <c r="Z446" s="234"/>
      <c r="AA446" s="44"/>
      <c r="AB446" s="45" t="e">
        <f t="shared" si="1563"/>
        <v>#DIV/0!</v>
      </c>
      <c r="AC446" s="234"/>
      <c r="AD446" s="44"/>
      <c r="AE446" s="45" t="e">
        <f t="shared" si="1564"/>
        <v>#DIV/0!</v>
      </c>
      <c r="AF446" s="234"/>
      <c r="AG446" s="44"/>
      <c r="AH446" s="45" t="e">
        <f t="shared" si="1565"/>
        <v>#DIV/0!</v>
      </c>
      <c r="AI446" s="234"/>
      <c r="AJ446" s="44"/>
      <c r="AK446" s="45" t="e">
        <f t="shared" si="1566"/>
        <v>#DIV/0!</v>
      </c>
      <c r="AL446" s="234"/>
      <c r="AM446" s="44"/>
      <c r="AN446" s="45" t="e">
        <f t="shared" si="1567"/>
        <v>#DIV/0!</v>
      </c>
      <c r="AO446" s="234"/>
      <c r="AP446" s="44"/>
      <c r="AQ446" s="45" t="e">
        <f t="shared" si="1568"/>
        <v>#DIV/0!</v>
      </c>
      <c r="AR446" s="12"/>
      <c r="AS446" s="37"/>
      <c r="AT446" s="37"/>
    </row>
    <row r="447" spans="1:46" customFormat="1" ht="45">
      <c r="A447" s="283"/>
      <c r="B447" s="301"/>
      <c r="C447" s="282"/>
      <c r="D447" s="93" t="s">
        <v>32</v>
      </c>
      <c r="E447" s="174">
        <f t="shared" si="1569"/>
        <v>0</v>
      </c>
      <c r="F447" s="44">
        <f t="shared" si="1570"/>
        <v>0</v>
      </c>
      <c r="G447" s="45" t="e">
        <f t="shared" si="1556"/>
        <v>#DIV/0!</v>
      </c>
      <c r="H447" s="234"/>
      <c r="I447" s="44"/>
      <c r="J447" s="45" t="e">
        <f t="shared" si="1557"/>
        <v>#DIV/0!</v>
      </c>
      <c r="K447" s="234"/>
      <c r="L447" s="85"/>
      <c r="M447" s="45" t="e">
        <f t="shared" si="1558"/>
        <v>#DIV/0!</v>
      </c>
      <c r="N447" s="234"/>
      <c r="O447" s="43"/>
      <c r="P447" s="45" t="e">
        <f t="shared" si="1559"/>
        <v>#DIV/0!</v>
      </c>
      <c r="Q447" s="234"/>
      <c r="R447" s="44"/>
      <c r="S447" s="45" t="e">
        <f t="shared" si="1560"/>
        <v>#DIV/0!</v>
      </c>
      <c r="T447" s="234"/>
      <c r="U447" s="44"/>
      <c r="V447" s="45" t="e">
        <f t="shared" si="1561"/>
        <v>#DIV/0!</v>
      </c>
      <c r="W447" s="234"/>
      <c r="X447" s="44"/>
      <c r="Y447" s="45" t="e">
        <f t="shared" si="1562"/>
        <v>#DIV/0!</v>
      </c>
      <c r="Z447" s="234"/>
      <c r="AA447" s="44"/>
      <c r="AB447" s="45" t="e">
        <f t="shared" si="1563"/>
        <v>#DIV/0!</v>
      </c>
      <c r="AC447" s="234"/>
      <c r="AD447" s="44"/>
      <c r="AE447" s="45" t="e">
        <f t="shared" si="1564"/>
        <v>#DIV/0!</v>
      </c>
      <c r="AF447" s="234"/>
      <c r="AG447" s="44"/>
      <c r="AH447" s="45" t="e">
        <f t="shared" si="1565"/>
        <v>#DIV/0!</v>
      </c>
      <c r="AI447" s="234"/>
      <c r="AJ447" s="44"/>
      <c r="AK447" s="45" t="e">
        <f t="shared" si="1566"/>
        <v>#DIV/0!</v>
      </c>
      <c r="AL447" s="234"/>
      <c r="AM447" s="44"/>
      <c r="AN447" s="45" t="e">
        <f t="shared" si="1567"/>
        <v>#DIV/0!</v>
      </c>
      <c r="AO447" s="234"/>
      <c r="AP447" s="44"/>
      <c r="AQ447" s="45" t="e">
        <f t="shared" si="1568"/>
        <v>#DIV/0!</v>
      </c>
      <c r="AR447" s="12"/>
      <c r="AS447" s="37"/>
      <c r="AT447" s="37"/>
    </row>
    <row r="448" spans="1:46" s="208" customFormat="1" ht="20.25" customHeight="1">
      <c r="A448" s="283" t="s">
        <v>253</v>
      </c>
      <c r="B448" s="301" t="s">
        <v>203</v>
      </c>
      <c r="C448" s="282" t="s">
        <v>68</v>
      </c>
      <c r="D448" s="217" t="s">
        <v>34</v>
      </c>
      <c r="E448" s="204">
        <f>E449+E450+E451+E453+E454</f>
        <v>95</v>
      </c>
      <c r="F448" s="205">
        <f>F449+F450+F451+F453+F454</f>
        <v>95</v>
      </c>
      <c r="G448" s="205">
        <f>(F448/E448)*100</f>
        <v>100</v>
      </c>
      <c r="H448" s="234">
        <f>H449+H450+H451+H453+H454</f>
        <v>0</v>
      </c>
      <c r="I448" s="205">
        <f>I449+I450+I451+I453+I454</f>
        <v>0</v>
      </c>
      <c r="J448" s="205" t="e">
        <f>(I448/H448)*100</f>
        <v>#DIV/0!</v>
      </c>
      <c r="K448" s="234">
        <f>K449+K450+K451+K453+K454</f>
        <v>0</v>
      </c>
      <c r="L448" s="206">
        <f>L449+L450+L451+L453+L454</f>
        <v>0</v>
      </c>
      <c r="M448" s="205" t="e">
        <f>(L448/K448)*100</f>
        <v>#DIV/0!</v>
      </c>
      <c r="N448" s="234">
        <f>N449+N450+N451+N453+N454</f>
        <v>0</v>
      </c>
      <c r="O448" s="206">
        <f>O449+O450+O451+O453+O454</f>
        <v>0</v>
      </c>
      <c r="P448" s="205" t="e">
        <f>(O448/N448)*100</f>
        <v>#DIV/0!</v>
      </c>
      <c r="Q448" s="234">
        <f>Q449+Q450+Q451+Q453+Q454</f>
        <v>0</v>
      </c>
      <c r="R448" s="205">
        <f>R449+R450+R451+R453+R454</f>
        <v>0</v>
      </c>
      <c r="S448" s="205" t="e">
        <f>(R448/Q448)*100</f>
        <v>#DIV/0!</v>
      </c>
      <c r="T448" s="234">
        <f>T449+T450+T451+T453+T454</f>
        <v>95</v>
      </c>
      <c r="U448" s="205">
        <f>U449+U450+U451+U453+U454</f>
        <v>95</v>
      </c>
      <c r="V448" s="205">
        <f>(U448/T448)*100</f>
        <v>100</v>
      </c>
      <c r="W448" s="234">
        <f>W449+W450+W451+W453+W454</f>
        <v>0</v>
      </c>
      <c r="X448" s="205">
        <f>X449+X450+X451+X453+X454</f>
        <v>0</v>
      </c>
      <c r="Y448" s="205" t="e">
        <f>(X448/W448)*100</f>
        <v>#DIV/0!</v>
      </c>
      <c r="Z448" s="234">
        <f>Z449+Z450+Z451+Z453+Z454</f>
        <v>0</v>
      </c>
      <c r="AA448" s="205">
        <f>AA449+AA450+AA451+AA453+AA454</f>
        <v>0</v>
      </c>
      <c r="AB448" s="205" t="e">
        <f>(AA448/Z448)*100</f>
        <v>#DIV/0!</v>
      </c>
      <c r="AC448" s="234">
        <f>AC449+AC450+AC451+AC453+AC454</f>
        <v>0</v>
      </c>
      <c r="AD448" s="205">
        <f>AD449+AD450+AD451+AD453+AD454</f>
        <v>0</v>
      </c>
      <c r="AE448" s="205" t="e">
        <f>(AD448/AC448)*100</f>
        <v>#DIV/0!</v>
      </c>
      <c r="AF448" s="234">
        <f>AF449+AF450+AF451+AF453+AF454</f>
        <v>0</v>
      </c>
      <c r="AG448" s="205">
        <f>AG449+AG450+AG451+AG453+AG454</f>
        <v>0</v>
      </c>
      <c r="AH448" s="205" t="e">
        <f>(AG448/AF448)*100</f>
        <v>#DIV/0!</v>
      </c>
      <c r="AI448" s="234">
        <f>AI449+AI450+AI451+AI453+AI454</f>
        <v>0</v>
      </c>
      <c r="AJ448" s="205">
        <f>AJ449+AJ450+AJ451+AJ453+AJ454</f>
        <v>0</v>
      </c>
      <c r="AK448" s="205" t="e">
        <f>(AJ448/AI448)*100</f>
        <v>#DIV/0!</v>
      </c>
      <c r="AL448" s="234">
        <f>AL449+AL450+AL451+AL453+AL454</f>
        <v>0</v>
      </c>
      <c r="AM448" s="205">
        <f>AM449+AM450+AM451+AM453+AM454</f>
        <v>0</v>
      </c>
      <c r="AN448" s="205" t="e">
        <f>(AM448/AL448)*100</f>
        <v>#DIV/0!</v>
      </c>
      <c r="AO448" s="234">
        <f>AO449+AO450+AO451+AO453+AO454</f>
        <v>0</v>
      </c>
      <c r="AP448" s="205">
        <f>AP449+AP450+AP451+AP453+AP454</f>
        <v>0</v>
      </c>
      <c r="AQ448" s="205" t="e">
        <f>(AP448/AO448)*100</f>
        <v>#DIV/0!</v>
      </c>
      <c r="AR448" s="216"/>
    </row>
    <row r="449" spans="1:46" customFormat="1" ht="30">
      <c r="A449" s="283"/>
      <c r="B449" s="301"/>
      <c r="C449" s="282"/>
      <c r="D449" s="93" t="s">
        <v>17</v>
      </c>
      <c r="E449" s="174">
        <f>H449+K449+N449+Q449+T449+W449+Z449+AC449+AF449+AI449+AL449+AO449</f>
        <v>0</v>
      </c>
      <c r="F449" s="44">
        <f>I449+L449+O449+R449+U449+X449+AA449+AD449+AG449+AJ449+AM449+AP449</f>
        <v>0</v>
      </c>
      <c r="G449" s="45" t="e">
        <f t="shared" ref="G449:G454" si="1571">(F449/E449)*100</f>
        <v>#DIV/0!</v>
      </c>
      <c r="H449" s="234"/>
      <c r="I449" s="44"/>
      <c r="J449" s="45" t="e">
        <f t="shared" ref="J449:J454" si="1572">(I449/H449)*100</f>
        <v>#DIV/0!</v>
      </c>
      <c r="K449" s="234"/>
      <c r="L449" s="85"/>
      <c r="M449" s="45" t="e">
        <f t="shared" ref="M449:M454" si="1573">(L449/K449)*100</f>
        <v>#DIV/0!</v>
      </c>
      <c r="N449" s="234"/>
      <c r="O449" s="43"/>
      <c r="P449" s="45" t="e">
        <f t="shared" ref="P449:P454" si="1574">(O449/N449)*100</f>
        <v>#DIV/0!</v>
      </c>
      <c r="Q449" s="234"/>
      <c r="R449" s="44"/>
      <c r="S449" s="45" t="e">
        <f t="shared" ref="S449:S454" si="1575">(R449/Q449)*100</f>
        <v>#DIV/0!</v>
      </c>
      <c r="T449" s="234"/>
      <c r="U449" s="44"/>
      <c r="V449" s="45" t="e">
        <f t="shared" ref="V449:V454" si="1576">(U449/T449)*100</f>
        <v>#DIV/0!</v>
      </c>
      <c r="W449" s="234"/>
      <c r="X449" s="44"/>
      <c r="Y449" s="45" t="e">
        <f t="shared" ref="Y449:Y454" si="1577">(X449/W449)*100</f>
        <v>#DIV/0!</v>
      </c>
      <c r="Z449" s="234"/>
      <c r="AA449" s="44"/>
      <c r="AB449" s="45" t="e">
        <f t="shared" ref="AB449:AB454" si="1578">(AA449/Z449)*100</f>
        <v>#DIV/0!</v>
      </c>
      <c r="AC449" s="234"/>
      <c r="AD449" s="44"/>
      <c r="AE449" s="45" t="e">
        <f t="shared" ref="AE449:AE454" si="1579">(AD449/AC449)*100</f>
        <v>#DIV/0!</v>
      </c>
      <c r="AF449" s="234"/>
      <c r="AG449" s="44"/>
      <c r="AH449" s="45" t="e">
        <f t="shared" ref="AH449:AH454" si="1580">(AG449/AF449)*100</f>
        <v>#DIV/0!</v>
      </c>
      <c r="AI449" s="234"/>
      <c r="AJ449" s="44"/>
      <c r="AK449" s="45" t="e">
        <f t="shared" ref="AK449:AK454" si="1581">(AJ449/AI449)*100</f>
        <v>#DIV/0!</v>
      </c>
      <c r="AL449" s="234"/>
      <c r="AM449" s="44"/>
      <c r="AN449" s="45" t="e">
        <f t="shared" ref="AN449:AN454" si="1582">(AM449/AL449)*100</f>
        <v>#DIV/0!</v>
      </c>
      <c r="AO449" s="234"/>
      <c r="AP449" s="44"/>
      <c r="AQ449" s="45" t="e">
        <f t="shared" ref="AQ449:AQ454" si="1583">(AP449/AO449)*100</f>
        <v>#DIV/0!</v>
      </c>
      <c r="AR449" s="12"/>
      <c r="AS449" s="37"/>
      <c r="AT449" s="37"/>
    </row>
    <row r="450" spans="1:46" customFormat="1" ht="45">
      <c r="A450" s="283"/>
      <c r="B450" s="301"/>
      <c r="C450" s="282"/>
      <c r="D450" s="93" t="s">
        <v>18</v>
      </c>
      <c r="E450" s="174">
        <f t="shared" ref="E450:E454" si="1584">H450+K450+N450+Q450+T450+W450+Z450+AC450+AF450+AI450+AL450+AO450</f>
        <v>0</v>
      </c>
      <c r="F450" s="44">
        <f t="shared" ref="F450:F454" si="1585">I450+L450+O450+R450+U450+X450+AA450+AD450+AG450+AJ450+AM450+AP450</f>
        <v>0</v>
      </c>
      <c r="G450" s="45" t="e">
        <f t="shared" si="1571"/>
        <v>#DIV/0!</v>
      </c>
      <c r="H450" s="234"/>
      <c r="I450" s="44"/>
      <c r="J450" s="45" t="e">
        <f t="shared" si="1572"/>
        <v>#DIV/0!</v>
      </c>
      <c r="K450" s="234"/>
      <c r="L450" s="85"/>
      <c r="M450" s="45" t="e">
        <f t="shared" si="1573"/>
        <v>#DIV/0!</v>
      </c>
      <c r="N450" s="234"/>
      <c r="O450" s="43"/>
      <c r="P450" s="45" t="e">
        <f t="shared" si="1574"/>
        <v>#DIV/0!</v>
      </c>
      <c r="Q450" s="234"/>
      <c r="R450" s="44"/>
      <c r="S450" s="45" t="e">
        <f t="shared" si="1575"/>
        <v>#DIV/0!</v>
      </c>
      <c r="T450" s="234"/>
      <c r="U450" s="44"/>
      <c r="V450" s="45" t="e">
        <f t="shared" si="1576"/>
        <v>#DIV/0!</v>
      </c>
      <c r="W450" s="234"/>
      <c r="X450" s="44"/>
      <c r="Y450" s="45" t="e">
        <f t="shared" si="1577"/>
        <v>#DIV/0!</v>
      </c>
      <c r="Z450" s="234"/>
      <c r="AA450" s="44"/>
      <c r="AB450" s="45" t="e">
        <f t="shared" si="1578"/>
        <v>#DIV/0!</v>
      </c>
      <c r="AC450" s="234"/>
      <c r="AD450" s="44"/>
      <c r="AE450" s="45" t="e">
        <f t="shared" si="1579"/>
        <v>#DIV/0!</v>
      </c>
      <c r="AF450" s="234"/>
      <c r="AG450" s="44"/>
      <c r="AH450" s="45" t="e">
        <f t="shared" si="1580"/>
        <v>#DIV/0!</v>
      </c>
      <c r="AI450" s="234"/>
      <c r="AJ450" s="44"/>
      <c r="AK450" s="45" t="e">
        <f t="shared" si="1581"/>
        <v>#DIV/0!</v>
      </c>
      <c r="AL450" s="234"/>
      <c r="AM450" s="44"/>
      <c r="AN450" s="45" t="e">
        <f t="shared" si="1582"/>
        <v>#DIV/0!</v>
      </c>
      <c r="AO450" s="234"/>
      <c r="AP450" s="44"/>
      <c r="AQ450" s="45" t="e">
        <f t="shared" si="1583"/>
        <v>#DIV/0!</v>
      </c>
      <c r="AR450" s="12"/>
      <c r="AS450" s="37"/>
      <c r="AT450" s="37"/>
    </row>
    <row r="451" spans="1:46" customFormat="1" ht="34.5" customHeight="1">
      <c r="A451" s="283"/>
      <c r="B451" s="301"/>
      <c r="C451" s="282"/>
      <c r="D451" s="93" t="s">
        <v>26</v>
      </c>
      <c r="E451" s="174">
        <f t="shared" si="1584"/>
        <v>95</v>
      </c>
      <c r="F451" s="44">
        <f t="shared" si="1585"/>
        <v>95</v>
      </c>
      <c r="G451" s="45">
        <f t="shared" si="1571"/>
        <v>100</v>
      </c>
      <c r="H451" s="234"/>
      <c r="I451" s="44"/>
      <c r="J451" s="45" t="e">
        <f t="shared" si="1572"/>
        <v>#DIV/0!</v>
      </c>
      <c r="K451" s="234"/>
      <c r="L451" s="85"/>
      <c r="M451" s="45" t="e">
        <f t="shared" si="1573"/>
        <v>#DIV/0!</v>
      </c>
      <c r="N451" s="234"/>
      <c r="O451" s="43"/>
      <c r="P451" s="45" t="e">
        <f t="shared" si="1574"/>
        <v>#DIV/0!</v>
      </c>
      <c r="Q451" s="234"/>
      <c r="R451" s="44"/>
      <c r="S451" s="45" t="e">
        <f t="shared" si="1575"/>
        <v>#DIV/0!</v>
      </c>
      <c r="T451" s="234">
        <v>95</v>
      </c>
      <c r="U451" s="44">
        <v>95</v>
      </c>
      <c r="V451" s="45">
        <f t="shared" si="1576"/>
        <v>100</v>
      </c>
      <c r="W451" s="234"/>
      <c r="X451" s="44"/>
      <c r="Y451" s="45" t="e">
        <f t="shared" si="1577"/>
        <v>#DIV/0!</v>
      </c>
      <c r="Z451" s="234"/>
      <c r="AA451" s="44"/>
      <c r="AB451" s="45" t="e">
        <f t="shared" si="1578"/>
        <v>#DIV/0!</v>
      </c>
      <c r="AC451" s="234"/>
      <c r="AD451" s="44"/>
      <c r="AE451" s="45" t="e">
        <f t="shared" si="1579"/>
        <v>#DIV/0!</v>
      </c>
      <c r="AF451" s="234">
        <f>137.22-95-42.22</f>
        <v>0</v>
      </c>
      <c r="AG451" s="44"/>
      <c r="AH451" s="45" t="e">
        <f t="shared" si="1580"/>
        <v>#DIV/0!</v>
      </c>
      <c r="AI451" s="234"/>
      <c r="AJ451" s="44"/>
      <c r="AK451" s="45" t="e">
        <f t="shared" si="1581"/>
        <v>#DIV/0!</v>
      </c>
      <c r="AL451" s="234"/>
      <c r="AM451" s="44"/>
      <c r="AN451" s="45" t="e">
        <f t="shared" si="1582"/>
        <v>#DIV/0!</v>
      </c>
      <c r="AO451" s="234"/>
      <c r="AP451" s="44"/>
      <c r="AQ451" s="45" t="e">
        <f t="shared" si="1583"/>
        <v>#DIV/0!</v>
      </c>
      <c r="AR451" s="12"/>
      <c r="AS451" s="37"/>
      <c r="AT451" s="37"/>
    </row>
    <row r="452" spans="1:46" customFormat="1" ht="84" customHeight="1">
      <c r="A452" s="283"/>
      <c r="B452" s="301"/>
      <c r="C452" s="282"/>
      <c r="D452" s="93" t="s">
        <v>154</v>
      </c>
      <c r="E452" s="174">
        <f t="shared" si="1584"/>
        <v>0</v>
      </c>
      <c r="F452" s="44">
        <f t="shared" si="1585"/>
        <v>0</v>
      </c>
      <c r="G452" s="45" t="e">
        <f t="shared" si="1571"/>
        <v>#DIV/0!</v>
      </c>
      <c r="H452" s="234"/>
      <c r="I452" s="44"/>
      <c r="J452" s="45" t="e">
        <f t="shared" si="1572"/>
        <v>#DIV/0!</v>
      </c>
      <c r="K452" s="234"/>
      <c r="L452" s="85"/>
      <c r="M452" s="45" t="e">
        <f t="shared" si="1573"/>
        <v>#DIV/0!</v>
      </c>
      <c r="N452" s="234"/>
      <c r="O452" s="43"/>
      <c r="P452" s="45" t="e">
        <f t="shared" si="1574"/>
        <v>#DIV/0!</v>
      </c>
      <c r="Q452" s="234"/>
      <c r="R452" s="44"/>
      <c r="S452" s="45" t="e">
        <f t="shared" si="1575"/>
        <v>#DIV/0!</v>
      </c>
      <c r="T452" s="234"/>
      <c r="U452" s="44"/>
      <c r="V452" s="45" t="e">
        <f t="shared" si="1576"/>
        <v>#DIV/0!</v>
      </c>
      <c r="W452" s="234"/>
      <c r="X452" s="44"/>
      <c r="Y452" s="45" t="e">
        <f t="shared" si="1577"/>
        <v>#DIV/0!</v>
      </c>
      <c r="Z452" s="234"/>
      <c r="AA452" s="44"/>
      <c r="AB452" s="45" t="e">
        <f t="shared" si="1578"/>
        <v>#DIV/0!</v>
      </c>
      <c r="AC452" s="234"/>
      <c r="AD452" s="44"/>
      <c r="AE452" s="45" t="e">
        <f t="shared" si="1579"/>
        <v>#DIV/0!</v>
      </c>
      <c r="AF452" s="234"/>
      <c r="AG452" s="44"/>
      <c r="AH452" s="45" t="e">
        <f t="shared" si="1580"/>
        <v>#DIV/0!</v>
      </c>
      <c r="AI452" s="234"/>
      <c r="AJ452" s="44"/>
      <c r="AK452" s="45" t="e">
        <f t="shared" si="1581"/>
        <v>#DIV/0!</v>
      </c>
      <c r="AL452" s="234"/>
      <c r="AM452" s="44"/>
      <c r="AN452" s="45" t="e">
        <f t="shared" si="1582"/>
        <v>#DIV/0!</v>
      </c>
      <c r="AO452" s="234"/>
      <c r="AP452" s="44"/>
      <c r="AQ452" s="45" t="e">
        <f t="shared" si="1583"/>
        <v>#DIV/0!</v>
      </c>
      <c r="AR452" s="12"/>
      <c r="AS452" s="37"/>
      <c r="AT452" s="37"/>
    </row>
    <row r="453" spans="1:46" customFormat="1" ht="15.6">
      <c r="A453" s="283"/>
      <c r="B453" s="301"/>
      <c r="C453" s="282"/>
      <c r="D453" s="93" t="s">
        <v>37</v>
      </c>
      <c r="E453" s="174">
        <f t="shared" si="1584"/>
        <v>0</v>
      </c>
      <c r="F453" s="44">
        <f t="shared" si="1585"/>
        <v>0</v>
      </c>
      <c r="G453" s="45" t="e">
        <f t="shared" si="1571"/>
        <v>#DIV/0!</v>
      </c>
      <c r="H453" s="234"/>
      <c r="I453" s="44"/>
      <c r="J453" s="45" t="e">
        <f t="shared" si="1572"/>
        <v>#DIV/0!</v>
      </c>
      <c r="K453" s="234"/>
      <c r="L453" s="85"/>
      <c r="M453" s="45" t="e">
        <f t="shared" si="1573"/>
        <v>#DIV/0!</v>
      </c>
      <c r="N453" s="234"/>
      <c r="O453" s="43"/>
      <c r="P453" s="45" t="e">
        <f t="shared" si="1574"/>
        <v>#DIV/0!</v>
      </c>
      <c r="Q453" s="234"/>
      <c r="R453" s="44"/>
      <c r="S453" s="45" t="e">
        <f t="shared" si="1575"/>
        <v>#DIV/0!</v>
      </c>
      <c r="T453" s="234"/>
      <c r="U453" s="44"/>
      <c r="V453" s="45" t="e">
        <f t="shared" si="1576"/>
        <v>#DIV/0!</v>
      </c>
      <c r="W453" s="234"/>
      <c r="X453" s="44"/>
      <c r="Y453" s="45" t="e">
        <f t="shared" si="1577"/>
        <v>#DIV/0!</v>
      </c>
      <c r="Z453" s="234"/>
      <c r="AA453" s="44"/>
      <c r="AB453" s="45" t="e">
        <f t="shared" si="1578"/>
        <v>#DIV/0!</v>
      </c>
      <c r="AC453" s="234"/>
      <c r="AD453" s="44"/>
      <c r="AE453" s="45" t="e">
        <f t="shared" si="1579"/>
        <v>#DIV/0!</v>
      </c>
      <c r="AF453" s="234"/>
      <c r="AG453" s="44"/>
      <c r="AH453" s="45" t="e">
        <f t="shared" si="1580"/>
        <v>#DIV/0!</v>
      </c>
      <c r="AI453" s="234"/>
      <c r="AJ453" s="44"/>
      <c r="AK453" s="45" t="e">
        <f t="shared" si="1581"/>
        <v>#DIV/0!</v>
      </c>
      <c r="AL453" s="234"/>
      <c r="AM453" s="44"/>
      <c r="AN453" s="45" t="e">
        <f t="shared" si="1582"/>
        <v>#DIV/0!</v>
      </c>
      <c r="AO453" s="234"/>
      <c r="AP453" s="44"/>
      <c r="AQ453" s="45" t="e">
        <f t="shared" si="1583"/>
        <v>#DIV/0!</v>
      </c>
      <c r="AR453" s="12"/>
      <c r="AS453" s="37"/>
      <c r="AT453" s="37"/>
    </row>
    <row r="454" spans="1:46" customFormat="1" ht="45">
      <c r="A454" s="283"/>
      <c r="B454" s="301"/>
      <c r="C454" s="282"/>
      <c r="D454" s="93" t="s">
        <v>32</v>
      </c>
      <c r="E454" s="174">
        <f t="shared" si="1584"/>
        <v>0</v>
      </c>
      <c r="F454" s="44">
        <f t="shared" si="1585"/>
        <v>0</v>
      </c>
      <c r="G454" s="45" t="e">
        <f t="shared" si="1571"/>
        <v>#DIV/0!</v>
      </c>
      <c r="H454" s="234"/>
      <c r="I454" s="44"/>
      <c r="J454" s="45" t="e">
        <f t="shared" si="1572"/>
        <v>#DIV/0!</v>
      </c>
      <c r="K454" s="234"/>
      <c r="L454" s="85"/>
      <c r="M454" s="45" t="e">
        <f t="shared" si="1573"/>
        <v>#DIV/0!</v>
      </c>
      <c r="N454" s="234"/>
      <c r="O454" s="43"/>
      <c r="P454" s="45" t="e">
        <f t="shared" si="1574"/>
        <v>#DIV/0!</v>
      </c>
      <c r="Q454" s="234"/>
      <c r="R454" s="44"/>
      <c r="S454" s="45" t="e">
        <f t="shared" si="1575"/>
        <v>#DIV/0!</v>
      </c>
      <c r="T454" s="234"/>
      <c r="U454" s="44"/>
      <c r="V454" s="45" t="e">
        <f t="shared" si="1576"/>
        <v>#DIV/0!</v>
      </c>
      <c r="W454" s="234"/>
      <c r="X454" s="44"/>
      <c r="Y454" s="45" t="e">
        <f t="shared" si="1577"/>
        <v>#DIV/0!</v>
      </c>
      <c r="Z454" s="234"/>
      <c r="AA454" s="44"/>
      <c r="AB454" s="45" t="e">
        <f t="shared" si="1578"/>
        <v>#DIV/0!</v>
      </c>
      <c r="AC454" s="234"/>
      <c r="AD454" s="44"/>
      <c r="AE454" s="45" t="e">
        <f t="shared" si="1579"/>
        <v>#DIV/0!</v>
      </c>
      <c r="AF454" s="234"/>
      <c r="AG454" s="44"/>
      <c r="AH454" s="45" t="e">
        <f t="shared" si="1580"/>
        <v>#DIV/0!</v>
      </c>
      <c r="AI454" s="234"/>
      <c r="AJ454" s="44"/>
      <c r="AK454" s="45" t="e">
        <f t="shared" si="1581"/>
        <v>#DIV/0!</v>
      </c>
      <c r="AL454" s="234"/>
      <c r="AM454" s="44"/>
      <c r="AN454" s="45" t="e">
        <f t="shared" si="1582"/>
        <v>#DIV/0!</v>
      </c>
      <c r="AO454" s="234"/>
      <c r="AP454" s="44"/>
      <c r="AQ454" s="45" t="e">
        <f t="shared" si="1583"/>
        <v>#DIV/0!</v>
      </c>
      <c r="AR454" s="12"/>
      <c r="AS454" s="37"/>
      <c r="AT454" s="37"/>
    </row>
    <row r="455" spans="1:46" s="208" customFormat="1" ht="27" customHeight="1">
      <c r="A455" s="283" t="s">
        <v>254</v>
      </c>
      <c r="B455" s="301" t="s">
        <v>205</v>
      </c>
      <c r="C455" s="282" t="s">
        <v>68</v>
      </c>
      <c r="D455" s="217" t="s">
        <v>34</v>
      </c>
      <c r="E455" s="210">
        <f>E456+E457+E458+E460+E461</f>
        <v>731.51</v>
      </c>
      <c r="F455" s="206">
        <f>F456+F457+F458+F460+F461</f>
        <v>0</v>
      </c>
      <c r="G455" s="205">
        <f>(F455/E455)*100</f>
        <v>0</v>
      </c>
      <c r="H455" s="234">
        <f>H456+H457+H458+H460+H461</f>
        <v>0</v>
      </c>
      <c r="I455" s="205">
        <f>I456+I457+I458+I460+I461</f>
        <v>0</v>
      </c>
      <c r="J455" s="205" t="e">
        <f>(I455/H455)*100</f>
        <v>#DIV/0!</v>
      </c>
      <c r="K455" s="234">
        <f>K456+K457+K458+K460+K461</f>
        <v>0</v>
      </c>
      <c r="L455" s="206">
        <f>L456+L457+L458+L460+L461</f>
        <v>0</v>
      </c>
      <c r="M455" s="205" t="e">
        <f>(L455/K455)*100</f>
        <v>#DIV/0!</v>
      </c>
      <c r="N455" s="234">
        <f>N456+N457+N458+N460+N461</f>
        <v>0</v>
      </c>
      <c r="O455" s="206">
        <f>O456+O457+O458+O460+O461</f>
        <v>0</v>
      </c>
      <c r="P455" s="205" t="e">
        <f>(O455/N455)*100</f>
        <v>#DIV/0!</v>
      </c>
      <c r="Q455" s="234">
        <f>Q456+Q457+Q458+Q460+Q461</f>
        <v>0</v>
      </c>
      <c r="R455" s="205">
        <f>R456+R457+R458+R460+R461</f>
        <v>0</v>
      </c>
      <c r="S455" s="205" t="e">
        <f>(R455/Q455)*100</f>
        <v>#DIV/0!</v>
      </c>
      <c r="T455" s="234">
        <f>T456+T457+T458+T460+T461</f>
        <v>0</v>
      </c>
      <c r="U455" s="205">
        <f>U456+U457+U458+U460+U461</f>
        <v>0</v>
      </c>
      <c r="V455" s="205" t="e">
        <f>(U455/T455)*100</f>
        <v>#DIV/0!</v>
      </c>
      <c r="W455" s="234">
        <f>W456+W457+W458+W460+W461</f>
        <v>0</v>
      </c>
      <c r="X455" s="205">
        <f>X456+X457+X458+X460+X461</f>
        <v>0</v>
      </c>
      <c r="Y455" s="205" t="e">
        <f>(X455/W455)*100</f>
        <v>#DIV/0!</v>
      </c>
      <c r="Z455" s="234">
        <f>Z456+Z457+Z458+Z460+Z461</f>
        <v>0</v>
      </c>
      <c r="AA455" s="205">
        <f>AA456+AA457+AA458+AA460+AA461</f>
        <v>0</v>
      </c>
      <c r="AB455" s="205" t="e">
        <f>(AA455/Z455)*100</f>
        <v>#DIV/0!</v>
      </c>
      <c r="AC455" s="234">
        <f>AC456+AC457+AC458+AC460+AC461</f>
        <v>0</v>
      </c>
      <c r="AD455" s="205">
        <f>AD456+AD457+AD458+AD460+AD461</f>
        <v>0</v>
      </c>
      <c r="AE455" s="205" t="e">
        <f>(AD455/AC455)*100</f>
        <v>#DIV/0!</v>
      </c>
      <c r="AF455" s="234">
        <f>AF456+AF457+AF458+AF460+AF461</f>
        <v>559.24</v>
      </c>
      <c r="AG455" s="205">
        <f>AG456+AG457+AG458+AG460+AG461</f>
        <v>0</v>
      </c>
      <c r="AH455" s="205">
        <f>(AG455/AF455)*100</f>
        <v>0</v>
      </c>
      <c r="AI455" s="234">
        <f>AI456+AI457+AI458+AI460+AI461</f>
        <v>172.27</v>
      </c>
      <c r="AJ455" s="205">
        <f>AJ456+AJ457+AJ458+AJ460+AJ461</f>
        <v>0</v>
      </c>
      <c r="AK455" s="205">
        <f>(AJ455/AI455)*100</f>
        <v>0</v>
      </c>
      <c r="AL455" s="234">
        <f>AL456+AL457+AL458+AL460+AL461</f>
        <v>0</v>
      </c>
      <c r="AM455" s="205">
        <f>AM456+AM457+AM458+AM460+AM461</f>
        <v>0</v>
      </c>
      <c r="AN455" s="205" t="e">
        <f>(AM455/AL455)*100</f>
        <v>#DIV/0!</v>
      </c>
      <c r="AO455" s="234">
        <f>AO456+AO457+AO458+AO460+AO461</f>
        <v>0</v>
      </c>
      <c r="AP455" s="205">
        <f>AP456+AP457+AP458+AP460+AP461</f>
        <v>0</v>
      </c>
      <c r="AQ455" s="205" t="e">
        <f>(AP455/AO455)*100</f>
        <v>#DIV/0!</v>
      </c>
      <c r="AR455" s="216"/>
    </row>
    <row r="456" spans="1:46" customFormat="1" ht="30">
      <c r="A456" s="283"/>
      <c r="B456" s="301"/>
      <c r="C456" s="282"/>
      <c r="D456" s="93" t="s">
        <v>17</v>
      </c>
      <c r="E456" s="173">
        <f>H456+K456+N456+Q456+T456+W456+Z456+AC456+AF456+AI456+AL456+AO456</f>
        <v>0</v>
      </c>
      <c r="F456" s="85">
        <f>I456+L456+O456+R456+U456+X456+AA456+AD456+AG456+AJ456+AM456+AP456</f>
        <v>0</v>
      </c>
      <c r="G456" s="45" t="e">
        <f t="shared" ref="G456:G461" si="1586">(F456/E456)*100</f>
        <v>#DIV/0!</v>
      </c>
      <c r="H456" s="234"/>
      <c r="I456" s="44"/>
      <c r="J456" s="45" t="e">
        <f t="shared" ref="J456:J461" si="1587">(I456/H456)*100</f>
        <v>#DIV/0!</v>
      </c>
      <c r="K456" s="234"/>
      <c r="L456" s="85"/>
      <c r="M456" s="45" t="e">
        <f t="shared" ref="M456:M461" si="1588">(L456/K456)*100</f>
        <v>#DIV/0!</v>
      </c>
      <c r="N456" s="234"/>
      <c r="O456" s="43"/>
      <c r="P456" s="45" t="e">
        <f t="shared" ref="P456:P461" si="1589">(O456/N456)*100</f>
        <v>#DIV/0!</v>
      </c>
      <c r="Q456" s="234"/>
      <c r="R456" s="44"/>
      <c r="S456" s="45" t="e">
        <f t="shared" ref="S456:S461" si="1590">(R456/Q456)*100</f>
        <v>#DIV/0!</v>
      </c>
      <c r="T456" s="234"/>
      <c r="U456" s="44"/>
      <c r="V456" s="45" t="e">
        <f t="shared" ref="V456:V461" si="1591">(U456/T456)*100</f>
        <v>#DIV/0!</v>
      </c>
      <c r="W456" s="234"/>
      <c r="X456" s="44"/>
      <c r="Y456" s="45" t="e">
        <f t="shared" ref="Y456:Y461" si="1592">(X456/W456)*100</f>
        <v>#DIV/0!</v>
      </c>
      <c r="Z456" s="234"/>
      <c r="AA456" s="44"/>
      <c r="AB456" s="45" t="e">
        <f t="shared" ref="AB456:AB461" si="1593">(AA456/Z456)*100</f>
        <v>#DIV/0!</v>
      </c>
      <c r="AC456" s="234"/>
      <c r="AD456" s="44"/>
      <c r="AE456" s="45" t="e">
        <f t="shared" ref="AE456:AE461" si="1594">(AD456/AC456)*100</f>
        <v>#DIV/0!</v>
      </c>
      <c r="AF456" s="234"/>
      <c r="AG456" s="44"/>
      <c r="AH456" s="45" t="e">
        <f t="shared" ref="AH456:AH461" si="1595">(AG456/AF456)*100</f>
        <v>#DIV/0!</v>
      </c>
      <c r="AI456" s="234"/>
      <c r="AJ456" s="44"/>
      <c r="AK456" s="45" t="e">
        <f t="shared" ref="AK456:AK461" si="1596">(AJ456/AI456)*100</f>
        <v>#DIV/0!</v>
      </c>
      <c r="AL456" s="234"/>
      <c r="AM456" s="44"/>
      <c r="AN456" s="45" t="e">
        <f t="shared" ref="AN456:AN461" si="1597">(AM456/AL456)*100</f>
        <v>#DIV/0!</v>
      </c>
      <c r="AO456" s="234"/>
      <c r="AP456" s="44"/>
      <c r="AQ456" s="45" t="e">
        <f t="shared" ref="AQ456:AQ461" si="1598">(AP456/AO456)*100</f>
        <v>#DIV/0!</v>
      </c>
      <c r="AR456" s="12"/>
      <c r="AS456" s="37"/>
      <c r="AT456" s="37"/>
    </row>
    <row r="457" spans="1:46" customFormat="1" ht="45">
      <c r="A457" s="283"/>
      <c r="B457" s="301"/>
      <c r="C457" s="282"/>
      <c r="D457" s="93" t="s">
        <v>18</v>
      </c>
      <c r="E457" s="173">
        <f t="shared" ref="E457:E461" si="1599">H457+K457+N457+Q457+T457+W457+Z457+AC457+AF457+AI457+AL457+AO457</f>
        <v>0</v>
      </c>
      <c r="F457" s="85">
        <f t="shared" ref="F457:F461" si="1600">I457+L457+O457+R457+U457+X457+AA457+AD457+AG457+AJ457+AM457+AP457</f>
        <v>0</v>
      </c>
      <c r="G457" s="45" t="e">
        <f t="shared" si="1586"/>
        <v>#DIV/0!</v>
      </c>
      <c r="H457" s="234"/>
      <c r="I457" s="44"/>
      <c r="J457" s="45" t="e">
        <f t="shared" si="1587"/>
        <v>#DIV/0!</v>
      </c>
      <c r="K457" s="234"/>
      <c r="L457" s="85"/>
      <c r="M457" s="45" t="e">
        <f t="shared" si="1588"/>
        <v>#DIV/0!</v>
      </c>
      <c r="N457" s="234"/>
      <c r="O457" s="43"/>
      <c r="P457" s="45" t="e">
        <f t="shared" si="1589"/>
        <v>#DIV/0!</v>
      </c>
      <c r="Q457" s="234"/>
      <c r="R457" s="44"/>
      <c r="S457" s="45" t="e">
        <f t="shared" si="1590"/>
        <v>#DIV/0!</v>
      </c>
      <c r="T457" s="234"/>
      <c r="U457" s="44"/>
      <c r="V457" s="45" t="e">
        <f t="shared" si="1591"/>
        <v>#DIV/0!</v>
      </c>
      <c r="W457" s="234"/>
      <c r="X457" s="44"/>
      <c r="Y457" s="45" t="e">
        <f t="shared" si="1592"/>
        <v>#DIV/0!</v>
      </c>
      <c r="Z457" s="234"/>
      <c r="AA457" s="44"/>
      <c r="AB457" s="45" t="e">
        <f t="shared" si="1593"/>
        <v>#DIV/0!</v>
      </c>
      <c r="AC457" s="234"/>
      <c r="AD457" s="44"/>
      <c r="AE457" s="45" t="e">
        <f t="shared" si="1594"/>
        <v>#DIV/0!</v>
      </c>
      <c r="AF457" s="234"/>
      <c r="AG457" s="44"/>
      <c r="AH457" s="45" t="e">
        <f t="shared" si="1595"/>
        <v>#DIV/0!</v>
      </c>
      <c r="AI457" s="234"/>
      <c r="AJ457" s="44"/>
      <c r="AK457" s="45" t="e">
        <f t="shared" si="1596"/>
        <v>#DIV/0!</v>
      </c>
      <c r="AL457" s="234"/>
      <c r="AM457" s="44"/>
      <c r="AN457" s="45" t="e">
        <f t="shared" si="1597"/>
        <v>#DIV/0!</v>
      </c>
      <c r="AO457" s="234"/>
      <c r="AP457" s="44"/>
      <c r="AQ457" s="45" t="e">
        <f t="shared" si="1598"/>
        <v>#DIV/0!</v>
      </c>
      <c r="AR457" s="12"/>
      <c r="AS457" s="37"/>
      <c r="AT457" s="37"/>
    </row>
    <row r="458" spans="1:46" customFormat="1" ht="34.5" customHeight="1">
      <c r="A458" s="283"/>
      <c r="B458" s="301"/>
      <c r="C458" s="282"/>
      <c r="D458" s="93" t="s">
        <v>26</v>
      </c>
      <c r="E458" s="173">
        <f t="shared" si="1599"/>
        <v>731.51</v>
      </c>
      <c r="F458" s="85">
        <f t="shared" si="1600"/>
        <v>0</v>
      </c>
      <c r="G458" s="45">
        <f t="shared" si="1586"/>
        <v>0</v>
      </c>
      <c r="H458" s="234"/>
      <c r="I458" s="44"/>
      <c r="J458" s="45" t="e">
        <f t="shared" si="1587"/>
        <v>#DIV/0!</v>
      </c>
      <c r="K458" s="234"/>
      <c r="L458" s="85"/>
      <c r="M458" s="45" t="e">
        <f t="shared" si="1588"/>
        <v>#DIV/0!</v>
      </c>
      <c r="N458" s="234"/>
      <c r="O458" s="43"/>
      <c r="P458" s="45" t="e">
        <f t="shared" si="1589"/>
        <v>#DIV/0!</v>
      </c>
      <c r="Q458" s="234"/>
      <c r="R458" s="44"/>
      <c r="S458" s="45" t="e">
        <f t="shared" si="1590"/>
        <v>#DIV/0!</v>
      </c>
      <c r="T458" s="234">
        <v>0</v>
      </c>
      <c r="U458" s="44"/>
      <c r="V458" s="45" t="e">
        <f t="shared" si="1591"/>
        <v>#DIV/0!</v>
      </c>
      <c r="W458" s="234"/>
      <c r="X458" s="44"/>
      <c r="Y458" s="45" t="e">
        <f t="shared" si="1592"/>
        <v>#DIV/0!</v>
      </c>
      <c r="Z458" s="234"/>
      <c r="AA458" s="44"/>
      <c r="AB458" s="45" t="e">
        <f t="shared" si="1593"/>
        <v>#DIV/0!</v>
      </c>
      <c r="AC458" s="234"/>
      <c r="AD458" s="44"/>
      <c r="AE458" s="45" t="e">
        <f t="shared" si="1594"/>
        <v>#DIV/0!</v>
      </c>
      <c r="AF458" s="234">
        <v>559.24</v>
      </c>
      <c r="AG458" s="44"/>
      <c r="AH458" s="45">
        <f t="shared" si="1595"/>
        <v>0</v>
      </c>
      <c r="AI458" s="234">
        <v>172.27</v>
      </c>
      <c r="AJ458" s="44"/>
      <c r="AK458" s="45">
        <f t="shared" si="1596"/>
        <v>0</v>
      </c>
      <c r="AL458" s="234"/>
      <c r="AM458" s="44"/>
      <c r="AN458" s="45" t="e">
        <f t="shared" si="1597"/>
        <v>#DIV/0!</v>
      </c>
      <c r="AO458" s="234"/>
      <c r="AP458" s="44"/>
      <c r="AQ458" s="45" t="e">
        <f t="shared" si="1598"/>
        <v>#DIV/0!</v>
      </c>
      <c r="AR458" s="12"/>
      <c r="AS458" s="37"/>
      <c r="AT458" s="37"/>
    </row>
    <row r="459" spans="1:46" customFormat="1" ht="88.5" customHeight="1">
      <c r="A459" s="283"/>
      <c r="B459" s="301"/>
      <c r="C459" s="282"/>
      <c r="D459" s="93" t="s">
        <v>154</v>
      </c>
      <c r="E459" s="173">
        <f t="shared" si="1599"/>
        <v>0</v>
      </c>
      <c r="F459" s="85">
        <f t="shared" si="1600"/>
        <v>0</v>
      </c>
      <c r="G459" s="45" t="e">
        <f t="shared" si="1586"/>
        <v>#DIV/0!</v>
      </c>
      <c r="H459" s="234"/>
      <c r="I459" s="44"/>
      <c r="J459" s="45" t="e">
        <f t="shared" si="1587"/>
        <v>#DIV/0!</v>
      </c>
      <c r="K459" s="234"/>
      <c r="L459" s="85"/>
      <c r="M459" s="45" t="e">
        <f t="shared" si="1588"/>
        <v>#DIV/0!</v>
      </c>
      <c r="N459" s="234"/>
      <c r="O459" s="43"/>
      <c r="P459" s="45" t="e">
        <f t="shared" si="1589"/>
        <v>#DIV/0!</v>
      </c>
      <c r="Q459" s="234"/>
      <c r="R459" s="44"/>
      <c r="S459" s="45" t="e">
        <f t="shared" si="1590"/>
        <v>#DIV/0!</v>
      </c>
      <c r="T459" s="234"/>
      <c r="U459" s="44"/>
      <c r="V459" s="45" t="e">
        <f t="shared" si="1591"/>
        <v>#DIV/0!</v>
      </c>
      <c r="W459" s="234"/>
      <c r="X459" s="44"/>
      <c r="Y459" s="45" t="e">
        <f t="shared" si="1592"/>
        <v>#DIV/0!</v>
      </c>
      <c r="Z459" s="234"/>
      <c r="AA459" s="44"/>
      <c r="AB459" s="45" t="e">
        <f t="shared" si="1593"/>
        <v>#DIV/0!</v>
      </c>
      <c r="AC459" s="234"/>
      <c r="AD459" s="44"/>
      <c r="AE459" s="45" t="e">
        <f t="shared" si="1594"/>
        <v>#DIV/0!</v>
      </c>
      <c r="AF459" s="234"/>
      <c r="AG459" s="44"/>
      <c r="AH459" s="45" t="e">
        <f t="shared" si="1595"/>
        <v>#DIV/0!</v>
      </c>
      <c r="AI459" s="234"/>
      <c r="AJ459" s="44"/>
      <c r="AK459" s="45" t="e">
        <f t="shared" si="1596"/>
        <v>#DIV/0!</v>
      </c>
      <c r="AL459" s="234"/>
      <c r="AM459" s="44"/>
      <c r="AN459" s="45" t="e">
        <f t="shared" si="1597"/>
        <v>#DIV/0!</v>
      </c>
      <c r="AO459" s="234"/>
      <c r="AP459" s="44"/>
      <c r="AQ459" s="45" t="e">
        <f t="shared" si="1598"/>
        <v>#DIV/0!</v>
      </c>
      <c r="AR459" s="12"/>
      <c r="AS459" s="37"/>
      <c r="AT459" s="37"/>
    </row>
    <row r="460" spans="1:46" customFormat="1" ht="36.75" customHeight="1">
      <c r="A460" s="283"/>
      <c r="B460" s="301"/>
      <c r="C460" s="282"/>
      <c r="D460" s="93" t="s">
        <v>37</v>
      </c>
      <c r="E460" s="173">
        <f t="shared" si="1599"/>
        <v>0</v>
      </c>
      <c r="F460" s="85">
        <f t="shared" si="1600"/>
        <v>0</v>
      </c>
      <c r="G460" s="45" t="e">
        <f t="shared" si="1586"/>
        <v>#DIV/0!</v>
      </c>
      <c r="H460" s="234"/>
      <c r="I460" s="44"/>
      <c r="J460" s="45" t="e">
        <f t="shared" si="1587"/>
        <v>#DIV/0!</v>
      </c>
      <c r="K460" s="234"/>
      <c r="L460" s="85"/>
      <c r="M460" s="45" t="e">
        <f t="shared" si="1588"/>
        <v>#DIV/0!</v>
      </c>
      <c r="N460" s="234"/>
      <c r="O460" s="43"/>
      <c r="P460" s="45" t="e">
        <f t="shared" si="1589"/>
        <v>#DIV/0!</v>
      </c>
      <c r="Q460" s="234"/>
      <c r="R460" s="44"/>
      <c r="S460" s="45" t="e">
        <f t="shared" si="1590"/>
        <v>#DIV/0!</v>
      </c>
      <c r="T460" s="234"/>
      <c r="U460" s="44"/>
      <c r="V460" s="45" t="e">
        <f t="shared" si="1591"/>
        <v>#DIV/0!</v>
      </c>
      <c r="W460" s="234"/>
      <c r="X460" s="44"/>
      <c r="Y460" s="45" t="e">
        <f t="shared" si="1592"/>
        <v>#DIV/0!</v>
      </c>
      <c r="Z460" s="234"/>
      <c r="AA460" s="44"/>
      <c r="AB460" s="45" t="e">
        <f t="shared" si="1593"/>
        <v>#DIV/0!</v>
      </c>
      <c r="AC460" s="234"/>
      <c r="AD460" s="44"/>
      <c r="AE460" s="45" t="e">
        <f t="shared" si="1594"/>
        <v>#DIV/0!</v>
      </c>
      <c r="AF460" s="234"/>
      <c r="AG460" s="44"/>
      <c r="AH460" s="45" t="e">
        <f t="shared" si="1595"/>
        <v>#DIV/0!</v>
      </c>
      <c r="AI460" s="234"/>
      <c r="AJ460" s="44"/>
      <c r="AK460" s="45" t="e">
        <f t="shared" si="1596"/>
        <v>#DIV/0!</v>
      </c>
      <c r="AL460" s="234"/>
      <c r="AM460" s="44"/>
      <c r="AN460" s="45" t="e">
        <f t="shared" si="1597"/>
        <v>#DIV/0!</v>
      </c>
      <c r="AO460" s="234"/>
      <c r="AP460" s="44"/>
      <c r="AQ460" s="45" t="e">
        <f t="shared" si="1598"/>
        <v>#DIV/0!</v>
      </c>
      <c r="AR460" s="12"/>
      <c r="AS460" s="37"/>
      <c r="AT460" s="37"/>
    </row>
    <row r="461" spans="1:46" customFormat="1" ht="45">
      <c r="A461" s="283"/>
      <c r="B461" s="301"/>
      <c r="C461" s="282"/>
      <c r="D461" s="93" t="s">
        <v>32</v>
      </c>
      <c r="E461" s="173">
        <f t="shared" si="1599"/>
        <v>0</v>
      </c>
      <c r="F461" s="85">
        <f t="shared" si="1600"/>
        <v>0</v>
      </c>
      <c r="G461" s="45" t="e">
        <f t="shared" si="1586"/>
        <v>#DIV/0!</v>
      </c>
      <c r="H461" s="234"/>
      <c r="I461" s="44"/>
      <c r="J461" s="45" t="e">
        <f t="shared" si="1587"/>
        <v>#DIV/0!</v>
      </c>
      <c r="K461" s="234"/>
      <c r="L461" s="85"/>
      <c r="M461" s="45" t="e">
        <f t="shared" si="1588"/>
        <v>#DIV/0!</v>
      </c>
      <c r="N461" s="234"/>
      <c r="O461" s="43"/>
      <c r="P461" s="45" t="e">
        <f t="shared" si="1589"/>
        <v>#DIV/0!</v>
      </c>
      <c r="Q461" s="234"/>
      <c r="R461" s="44"/>
      <c r="S461" s="45" t="e">
        <f t="shared" si="1590"/>
        <v>#DIV/0!</v>
      </c>
      <c r="T461" s="234"/>
      <c r="U461" s="44"/>
      <c r="V461" s="45" t="e">
        <f t="shared" si="1591"/>
        <v>#DIV/0!</v>
      </c>
      <c r="W461" s="234"/>
      <c r="X461" s="44"/>
      <c r="Y461" s="45" t="e">
        <f t="shared" si="1592"/>
        <v>#DIV/0!</v>
      </c>
      <c r="Z461" s="234"/>
      <c r="AA461" s="44"/>
      <c r="AB461" s="45" t="e">
        <f t="shared" si="1593"/>
        <v>#DIV/0!</v>
      </c>
      <c r="AC461" s="234"/>
      <c r="AD461" s="44"/>
      <c r="AE461" s="45" t="e">
        <f t="shared" si="1594"/>
        <v>#DIV/0!</v>
      </c>
      <c r="AF461" s="234"/>
      <c r="AG461" s="44"/>
      <c r="AH461" s="45" t="e">
        <f t="shared" si="1595"/>
        <v>#DIV/0!</v>
      </c>
      <c r="AI461" s="234"/>
      <c r="AJ461" s="44"/>
      <c r="AK461" s="45" t="e">
        <f t="shared" si="1596"/>
        <v>#DIV/0!</v>
      </c>
      <c r="AL461" s="234"/>
      <c r="AM461" s="44"/>
      <c r="AN461" s="45" t="e">
        <f t="shared" si="1597"/>
        <v>#DIV/0!</v>
      </c>
      <c r="AO461" s="234"/>
      <c r="AP461" s="44"/>
      <c r="AQ461" s="45" t="e">
        <f t="shared" si="1598"/>
        <v>#DIV/0!</v>
      </c>
      <c r="AR461" s="12"/>
      <c r="AS461" s="37"/>
      <c r="AT461" s="37"/>
    </row>
    <row r="462" spans="1:46" s="208" customFormat="1" ht="23.25" customHeight="1">
      <c r="A462" s="283" t="s">
        <v>255</v>
      </c>
      <c r="B462" s="301" t="s">
        <v>352</v>
      </c>
      <c r="C462" s="282" t="s">
        <v>68</v>
      </c>
      <c r="D462" s="217" t="s">
        <v>34</v>
      </c>
      <c r="E462" s="210">
        <f>E463+E464+E465+E467+E468</f>
        <v>77.410000000000011</v>
      </c>
      <c r="F462" s="206">
        <f>F463+F464+F465+F467+F468</f>
        <v>0</v>
      </c>
      <c r="G462" s="206">
        <f>(F462/E462)*100</f>
        <v>0</v>
      </c>
      <c r="H462" s="233">
        <f>H463+H464+H465+H467+H468</f>
        <v>0</v>
      </c>
      <c r="I462" s="206">
        <f>I463+I464+I465+I467+I468</f>
        <v>0</v>
      </c>
      <c r="J462" s="205" t="e">
        <f>(I462/H462)*100</f>
        <v>#DIV/0!</v>
      </c>
      <c r="K462" s="234">
        <f>K463+K464+K465+K467+K468</f>
        <v>0</v>
      </c>
      <c r="L462" s="206">
        <f>L463+L464+L465+L467+L468</f>
        <v>0</v>
      </c>
      <c r="M462" s="205" t="e">
        <f>(L462/K462)*100</f>
        <v>#DIV/0!</v>
      </c>
      <c r="N462" s="234">
        <f>N463+N464+N465+N467+N468</f>
        <v>0</v>
      </c>
      <c r="O462" s="206">
        <f>O463+O464+O465+O467+O468</f>
        <v>0</v>
      </c>
      <c r="P462" s="205" t="e">
        <f>(O462/N462)*100</f>
        <v>#DIV/0!</v>
      </c>
      <c r="Q462" s="234">
        <f>Q463+Q464+Q465+Q467+Q468</f>
        <v>0</v>
      </c>
      <c r="R462" s="205">
        <f>R463+R464+R465+R467+R468</f>
        <v>0</v>
      </c>
      <c r="S462" s="205" t="e">
        <f>(R462/Q462)*100</f>
        <v>#DIV/0!</v>
      </c>
      <c r="T462" s="234">
        <f>T463+T464+T465+T467+T468</f>
        <v>0</v>
      </c>
      <c r="U462" s="205">
        <f>U463+U464+U465+U467+U468</f>
        <v>0</v>
      </c>
      <c r="V462" s="205" t="e">
        <f>(U462/T462)*100</f>
        <v>#DIV/0!</v>
      </c>
      <c r="W462" s="234">
        <f>W463+W464+W465+W467+W468</f>
        <v>0</v>
      </c>
      <c r="X462" s="205">
        <f>X463+X464+X465+X467+X468</f>
        <v>0</v>
      </c>
      <c r="Y462" s="205" t="e">
        <f>(X462/W462)*100</f>
        <v>#DIV/0!</v>
      </c>
      <c r="Z462" s="234">
        <f>Z463+Z464+Z465+Z467+Z468</f>
        <v>0</v>
      </c>
      <c r="AA462" s="205">
        <f>AA463+AA464+AA465+AA467+AA468</f>
        <v>0</v>
      </c>
      <c r="AB462" s="205" t="e">
        <f>(AA462/Z462)*100</f>
        <v>#DIV/0!</v>
      </c>
      <c r="AC462" s="234">
        <f>AC463+AC464+AC465+AC467+AC468</f>
        <v>0</v>
      </c>
      <c r="AD462" s="205">
        <f>AD463+AD464+AD465+AD467+AD468</f>
        <v>0</v>
      </c>
      <c r="AE462" s="205" t="e">
        <f>(AD462/AC462)*100</f>
        <v>#DIV/0!</v>
      </c>
      <c r="AF462" s="234">
        <f>AF463+AF464+AF465+AF467+AF468</f>
        <v>77.410000000000011</v>
      </c>
      <c r="AG462" s="205">
        <f>AG463+AG464+AG465+AG467+AG468</f>
        <v>0</v>
      </c>
      <c r="AH462" s="205">
        <f>(AG462/AF462)*100</f>
        <v>0</v>
      </c>
      <c r="AI462" s="234">
        <f>AI463+AI464+AI465+AI467+AI468</f>
        <v>0</v>
      </c>
      <c r="AJ462" s="205">
        <f>AJ463+AJ464+AJ465+AJ467+AJ468</f>
        <v>0</v>
      </c>
      <c r="AK462" s="205" t="e">
        <f>(AJ462/AI462)*100</f>
        <v>#DIV/0!</v>
      </c>
      <c r="AL462" s="234">
        <f>AL463+AL464+AL465+AL467+AL468</f>
        <v>0</v>
      </c>
      <c r="AM462" s="205">
        <f>AM463+AM464+AM465+AM467+AM468</f>
        <v>0</v>
      </c>
      <c r="AN462" s="205" t="e">
        <f>(AM462/AL462)*100</f>
        <v>#DIV/0!</v>
      </c>
      <c r="AO462" s="234">
        <f>AO463+AO464+AO465+AO467+AO468</f>
        <v>0</v>
      </c>
      <c r="AP462" s="205">
        <f>AP463+AP464+AP465+AP467+AP468</f>
        <v>0</v>
      </c>
      <c r="AQ462" s="205" t="e">
        <f>(AP462/AO462)*100</f>
        <v>#DIV/0!</v>
      </c>
      <c r="AR462" s="216"/>
    </row>
    <row r="463" spans="1:46" customFormat="1" ht="30">
      <c r="A463" s="283"/>
      <c r="B463" s="301"/>
      <c r="C463" s="282"/>
      <c r="D463" s="93" t="s">
        <v>17</v>
      </c>
      <c r="E463" s="173">
        <f>H463+K463+N463+Q463+T463+W463+Z463+AC463+AF463+AI463+AL463+AO463</f>
        <v>0</v>
      </c>
      <c r="F463" s="85">
        <f>I463+L463+O463+R463+U463+X463+AA463+AD463+AG463+AJ463+AM463+AP463</f>
        <v>0</v>
      </c>
      <c r="G463" s="43" t="e">
        <f t="shared" ref="G463:G468" si="1601">(F463/E463)*100</f>
        <v>#DIV/0!</v>
      </c>
      <c r="H463" s="233"/>
      <c r="I463" s="85"/>
      <c r="J463" s="45" t="e">
        <f t="shared" ref="J463:J468" si="1602">(I463/H463)*100</f>
        <v>#DIV/0!</v>
      </c>
      <c r="K463" s="234"/>
      <c r="L463" s="85"/>
      <c r="M463" s="45" t="e">
        <f t="shared" ref="M463:M468" si="1603">(L463/K463)*100</f>
        <v>#DIV/0!</v>
      </c>
      <c r="N463" s="234"/>
      <c r="O463" s="43"/>
      <c r="P463" s="45" t="e">
        <f t="shared" ref="P463:P468" si="1604">(O463/N463)*100</f>
        <v>#DIV/0!</v>
      </c>
      <c r="Q463" s="234"/>
      <c r="R463" s="44"/>
      <c r="S463" s="45" t="e">
        <f t="shared" ref="S463:S468" si="1605">(R463/Q463)*100</f>
        <v>#DIV/0!</v>
      </c>
      <c r="T463" s="234"/>
      <c r="U463" s="44"/>
      <c r="V463" s="45" t="e">
        <f t="shared" ref="V463:V468" si="1606">(U463/T463)*100</f>
        <v>#DIV/0!</v>
      </c>
      <c r="W463" s="234"/>
      <c r="X463" s="44"/>
      <c r="Y463" s="45" t="e">
        <f t="shared" ref="Y463:Y468" si="1607">(X463/W463)*100</f>
        <v>#DIV/0!</v>
      </c>
      <c r="Z463" s="234"/>
      <c r="AA463" s="44"/>
      <c r="AB463" s="45" t="e">
        <f t="shared" ref="AB463:AB468" si="1608">(AA463/Z463)*100</f>
        <v>#DIV/0!</v>
      </c>
      <c r="AC463" s="234"/>
      <c r="AD463" s="44"/>
      <c r="AE463" s="45" t="e">
        <f t="shared" ref="AE463:AE468" si="1609">(AD463/AC463)*100</f>
        <v>#DIV/0!</v>
      </c>
      <c r="AF463" s="234"/>
      <c r="AG463" s="44"/>
      <c r="AH463" s="45" t="e">
        <f t="shared" ref="AH463:AH468" si="1610">(AG463/AF463)*100</f>
        <v>#DIV/0!</v>
      </c>
      <c r="AI463" s="234"/>
      <c r="AJ463" s="44"/>
      <c r="AK463" s="45" t="e">
        <f t="shared" ref="AK463:AK468" si="1611">(AJ463/AI463)*100</f>
        <v>#DIV/0!</v>
      </c>
      <c r="AL463" s="234"/>
      <c r="AM463" s="44"/>
      <c r="AN463" s="45" t="e">
        <f t="shared" ref="AN463:AN468" si="1612">(AM463/AL463)*100</f>
        <v>#DIV/0!</v>
      </c>
      <c r="AO463" s="234"/>
      <c r="AP463" s="44"/>
      <c r="AQ463" s="45" t="e">
        <f t="shared" ref="AQ463:AQ468" si="1613">(AP463/AO463)*100</f>
        <v>#DIV/0!</v>
      </c>
      <c r="AR463" s="12"/>
      <c r="AS463" s="37"/>
      <c r="AT463" s="37"/>
    </row>
    <row r="464" spans="1:46" customFormat="1" ht="45">
      <c r="A464" s="283"/>
      <c r="B464" s="301"/>
      <c r="C464" s="282"/>
      <c r="D464" s="93" t="s">
        <v>18</v>
      </c>
      <c r="E464" s="173">
        <f t="shared" ref="E464:E468" si="1614">H464+K464+N464+Q464+T464+W464+Z464+AC464+AF464+AI464+AL464+AO464</f>
        <v>0</v>
      </c>
      <c r="F464" s="85">
        <f t="shared" ref="F464:F468" si="1615">I464+L464+O464+R464+U464+X464+AA464+AD464+AG464+AJ464+AM464+AP464</f>
        <v>0</v>
      </c>
      <c r="G464" s="43" t="e">
        <f t="shared" si="1601"/>
        <v>#DIV/0!</v>
      </c>
      <c r="H464" s="233"/>
      <c r="I464" s="85"/>
      <c r="J464" s="45" t="e">
        <f t="shared" si="1602"/>
        <v>#DIV/0!</v>
      </c>
      <c r="K464" s="234"/>
      <c r="L464" s="85"/>
      <c r="M464" s="45" t="e">
        <f t="shared" si="1603"/>
        <v>#DIV/0!</v>
      </c>
      <c r="N464" s="234"/>
      <c r="O464" s="43"/>
      <c r="P464" s="45" t="e">
        <f t="shared" si="1604"/>
        <v>#DIV/0!</v>
      </c>
      <c r="Q464" s="234"/>
      <c r="R464" s="44"/>
      <c r="S464" s="45" t="e">
        <f t="shared" si="1605"/>
        <v>#DIV/0!</v>
      </c>
      <c r="T464" s="234"/>
      <c r="U464" s="44"/>
      <c r="V464" s="45" t="e">
        <f t="shared" si="1606"/>
        <v>#DIV/0!</v>
      </c>
      <c r="W464" s="234"/>
      <c r="X464" s="44"/>
      <c r="Y464" s="45" t="e">
        <f t="shared" si="1607"/>
        <v>#DIV/0!</v>
      </c>
      <c r="Z464" s="234"/>
      <c r="AA464" s="44"/>
      <c r="AB464" s="45" t="e">
        <f t="shared" si="1608"/>
        <v>#DIV/0!</v>
      </c>
      <c r="AC464" s="234"/>
      <c r="AD464" s="44"/>
      <c r="AE464" s="45" t="e">
        <f t="shared" si="1609"/>
        <v>#DIV/0!</v>
      </c>
      <c r="AF464" s="234"/>
      <c r="AG464" s="44"/>
      <c r="AH464" s="45" t="e">
        <f t="shared" si="1610"/>
        <v>#DIV/0!</v>
      </c>
      <c r="AI464" s="234"/>
      <c r="AJ464" s="44"/>
      <c r="AK464" s="45" t="e">
        <f t="shared" si="1611"/>
        <v>#DIV/0!</v>
      </c>
      <c r="AL464" s="234"/>
      <c r="AM464" s="44"/>
      <c r="AN464" s="45" t="e">
        <f t="shared" si="1612"/>
        <v>#DIV/0!</v>
      </c>
      <c r="AO464" s="234"/>
      <c r="AP464" s="44"/>
      <c r="AQ464" s="45" t="e">
        <f t="shared" si="1613"/>
        <v>#DIV/0!</v>
      </c>
      <c r="AR464" s="12"/>
      <c r="AS464" s="37"/>
      <c r="AT464" s="37"/>
    </row>
    <row r="465" spans="1:46" customFormat="1" ht="34.5" customHeight="1">
      <c r="A465" s="283"/>
      <c r="B465" s="301"/>
      <c r="C465" s="282"/>
      <c r="D465" s="93" t="s">
        <v>26</v>
      </c>
      <c r="E465" s="173">
        <f t="shared" si="1614"/>
        <v>77.410000000000011</v>
      </c>
      <c r="F465" s="85">
        <f t="shared" si="1615"/>
        <v>0</v>
      </c>
      <c r="G465" s="43">
        <f t="shared" si="1601"/>
        <v>0</v>
      </c>
      <c r="H465" s="233"/>
      <c r="I465" s="85"/>
      <c r="J465" s="45" t="e">
        <f t="shared" si="1602"/>
        <v>#DIV/0!</v>
      </c>
      <c r="K465" s="234"/>
      <c r="L465" s="85"/>
      <c r="M465" s="45" t="e">
        <f t="shared" si="1603"/>
        <v>#DIV/0!</v>
      </c>
      <c r="N465" s="234"/>
      <c r="O465" s="43"/>
      <c r="P465" s="45" t="e">
        <f t="shared" si="1604"/>
        <v>#DIV/0!</v>
      </c>
      <c r="Q465" s="234"/>
      <c r="R465" s="44"/>
      <c r="S465" s="45" t="e">
        <f t="shared" si="1605"/>
        <v>#DIV/0!</v>
      </c>
      <c r="T465" s="234"/>
      <c r="U465" s="44"/>
      <c r="V465" s="45" t="e">
        <f t="shared" si="1606"/>
        <v>#DIV/0!</v>
      </c>
      <c r="W465" s="234"/>
      <c r="X465" s="44"/>
      <c r="Y465" s="45" t="e">
        <f t="shared" si="1607"/>
        <v>#DIV/0!</v>
      </c>
      <c r="Z465" s="234"/>
      <c r="AA465" s="44"/>
      <c r="AB465" s="45" t="e">
        <f t="shared" si="1608"/>
        <v>#DIV/0!</v>
      </c>
      <c r="AC465" s="234"/>
      <c r="AD465" s="44"/>
      <c r="AE465" s="45" t="e">
        <f t="shared" si="1609"/>
        <v>#DIV/0!</v>
      </c>
      <c r="AF465" s="234">
        <f>94.68-17.27</f>
        <v>77.410000000000011</v>
      </c>
      <c r="AG465" s="44"/>
      <c r="AH465" s="45">
        <f t="shared" si="1610"/>
        <v>0</v>
      </c>
      <c r="AI465" s="234"/>
      <c r="AJ465" s="44"/>
      <c r="AK465" s="45" t="e">
        <f t="shared" si="1611"/>
        <v>#DIV/0!</v>
      </c>
      <c r="AL465" s="234"/>
      <c r="AM465" s="44"/>
      <c r="AN465" s="45" t="e">
        <f t="shared" si="1612"/>
        <v>#DIV/0!</v>
      </c>
      <c r="AO465" s="234"/>
      <c r="AP465" s="44"/>
      <c r="AQ465" s="45" t="e">
        <f t="shared" si="1613"/>
        <v>#DIV/0!</v>
      </c>
      <c r="AR465" s="12"/>
      <c r="AS465" s="37"/>
      <c r="AT465" s="37"/>
    </row>
    <row r="466" spans="1:46" customFormat="1" ht="79.5" customHeight="1">
      <c r="A466" s="283"/>
      <c r="B466" s="301"/>
      <c r="C466" s="282"/>
      <c r="D466" s="93" t="s">
        <v>154</v>
      </c>
      <c r="E466" s="173">
        <f t="shared" si="1614"/>
        <v>0</v>
      </c>
      <c r="F466" s="85">
        <f t="shared" si="1615"/>
        <v>0</v>
      </c>
      <c r="G466" s="43" t="e">
        <f t="shared" si="1601"/>
        <v>#DIV/0!</v>
      </c>
      <c r="H466" s="233"/>
      <c r="I466" s="85"/>
      <c r="J466" s="45" t="e">
        <f t="shared" si="1602"/>
        <v>#DIV/0!</v>
      </c>
      <c r="K466" s="234"/>
      <c r="L466" s="85"/>
      <c r="M466" s="45" t="e">
        <f t="shared" si="1603"/>
        <v>#DIV/0!</v>
      </c>
      <c r="N466" s="234"/>
      <c r="O466" s="43"/>
      <c r="P466" s="45" t="e">
        <f t="shared" si="1604"/>
        <v>#DIV/0!</v>
      </c>
      <c r="Q466" s="234"/>
      <c r="R466" s="44"/>
      <c r="S466" s="45" t="e">
        <f t="shared" si="1605"/>
        <v>#DIV/0!</v>
      </c>
      <c r="T466" s="234"/>
      <c r="U466" s="44"/>
      <c r="V466" s="45" t="e">
        <f t="shared" si="1606"/>
        <v>#DIV/0!</v>
      </c>
      <c r="W466" s="234"/>
      <c r="X466" s="44"/>
      <c r="Y466" s="45" t="e">
        <f t="shared" si="1607"/>
        <v>#DIV/0!</v>
      </c>
      <c r="Z466" s="234"/>
      <c r="AA466" s="44"/>
      <c r="AB466" s="45" t="e">
        <f t="shared" si="1608"/>
        <v>#DIV/0!</v>
      </c>
      <c r="AC466" s="234"/>
      <c r="AD466" s="44"/>
      <c r="AE466" s="45" t="e">
        <f t="shared" si="1609"/>
        <v>#DIV/0!</v>
      </c>
      <c r="AF466" s="234"/>
      <c r="AG466" s="44"/>
      <c r="AH466" s="45" t="e">
        <f t="shared" si="1610"/>
        <v>#DIV/0!</v>
      </c>
      <c r="AI466" s="234"/>
      <c r="AJ466" s="44"/>
      <c r="AK466" s="45" t="e">
        <f t="shared" si="1611"/>
        <v>#DIV/0!</v>
      </c>
      <c r="AL466" s="234"/>
      <c r="AM466" s="44"/>
      <c r="AN466" s="45" t="e">
        <f t="shared" si="1612"/>
        <v>#DIV/0!</v>
      </c>
      <c r="AO466" s="234"/>
      <c r="AP466" s="44"/>
      <c r="AQ466" s="45" t="e">
        <f t="shared" si="1613"/>
        <v>#DIV/0!</v>
      </c>
      <c r="AR466" s="12"/>
      <c r="AS466" s="37"/>
      <c r="AT466" s="37"/>
    </row>
    <row r="467" spans="1:46" customFormat="1" ht="30.75" customHeight="1">
      <c r="A467" s="283"/>
      <c r="B467" s="301"/>
      <c r="C467" s="282"/>
      <c r="D467" s="93" t="s">
        <v>37</v>
      </c>
      <c r="E467" s="173">
        <f t="shared" si="1614"/>
        <v>0</v>
      </c>
      <c r="F467" s="85">
        <f t="shared" si="1615"/>
        <v>0</v>
      </c>
      <c r="G467" s="43" t="e">
        <f t="shared" si="1601"/>
        <v>#DIV/0!</v>
      </c>
      <c r="H467" s="233"/>
      <c r="I467" s="85"/>
      <c r="J467" s="45" t="e">
        <f t="shared" si="1602"/>
        <v>#DIV/0!</v>
      </c>
      <c r="K467" s="234"/>
      <c r="L467" s="85"/>
      <c r="M467" s="45" t="e">
        <f t="shared" si="1603"/>
        <v>#DIV/0!</v>
      </c>
      <c r="N467" s="234"/>
      <c r="O467" s="43"/>
      <c r="P467" s="45" t="e">
        <f t="shared" si="1604"/>
        <v>#DIV/0!</v>
      </c>
      <c r="Q467" s="234"/>
      <c r="R467" s="44"/>
      <c r="S467" s="45" t="e">
        <f t="shared" si="1605"/>
        <v>#DIV/0!</v>
      </c>
      <c r="T467" s="234"/>
      <c r="U467" s="44"/>
      <c r="V467" s="45" t="e">
        <f t="shared" si="1606"/>
        <v>#DIV/0!</v>
      </c>
      <c r="W467" s="234"/>
      <c r="X467" s="44"/>
      <c r="Y467" s="45" t="e">
        <f t="shared" si="1607"/>
        <v>#DIV/0!</v>
      </c>
      <c r="Z467" s="234"/>
      <c r="AA467" s="44"/>
      <c r="AB467" s="45" t="e">
        <f t="shared" si="1608"/>
        <v>#DIV/0!</v>
      </c>
      <c r="AC467" s="234"/>
      <c r="AD467" s="44"/>
      <c r="AE467" s="45" t="e">
        <f t="shared" si="1609"/>
        <v>#DIV/0!</v>
      </c>
      <c r="AF467" s="234"/>
      <c r="AG467" s="44"/>
      <c r="AH467" s="45" t="e">
        <f t="shared" si="1610"/>
        <v>#DIV/0!</v>
      </c>
      <c r="AI467" s="234"/>
      <c r="AJ467" s="44"/>
      <c r="AK467" s="45" t="e">
        <f t="shared" si="1611"/>
        <v>#DIV/0!</v>
      </c>
      <c r="AL467" s="234"/>
      <c r="AM467" s="44"/>
      <c r="AN467" s="45" t="e">
        <f t="shared" si="1612"/>
        <v>#DIV/0!</v>
      </c>
      <c r="AO467" s="234"/>
      <c r="AP467" s="44"/>
      <c r="AQ467" s="45" t="e">
        <f t="shared" si="1613"/>
        <v>#DIV/0!</v>
      </c>
      <c r="AR467" s="12"/>
      <c r="AS467" s="37"/>
      <c r="AT467" s="37"/>
    </row>
    <row r="468" spans="1:46" customFormat="1" ht="45">
      <c r="A468" s="283"/>
      <c r="B468" s="301"/>
      <c r="C468" s="282"/>
      <c r="D468" s="93" t="s">
        <v>32</v>
      </c>
      <c r="E468" s="173">
        <f t="shared" si="1614"/>
        <v>0</v>
      </c>
      <c r="F468" s="85">
        <f t="shared" si="1615"/>
        <v>0</v>
      </c>
      <c r="G468" s="43" t="e">
        <f t="shared" si="1601"/>
        <v>#DIV/0!</v>
      </c>
      <c r="H468" s="233"/>
      <c r="I468" s="85"/>
      <c r="J468" s="45" t="e">
        <f t="shared" si="1602"/>
        <v>#DIV/0!</v>
      </c>
      <c r="K468" s="234"/>
      <c r="L468" s="85"/>
      <c r="M468" s="45" t="e">
        <f t="shared" si="1603"/>
        <v>#DIV/0!</v>
      </c>
      <c r="N468" s="234"/>
      <c r="O468" s="43"/>
      <c r="P468" s="45" t="e">
        <f t="shared" si="1604"/>
        <v>#DIV/0!</v>
      </c>
      <c r="Q468" s="234"/>
      <c r="R468" s="44"/>
      <c r="S468" s="45" t="e">
        <f t="shared" si="1605"/>
        <v>#DIV/0!</v>
      </c>
      <c r="T468" s="234"/>
      <c r="U468" s="44"/>
      <c r="V468" s="45" t="e">
        <f t="shared" si="1606"/>
        <v>#DIV/0!</v>
      </c>
      <c r="W468" s="234"/>
      <c r="X468" s="44"/>
      <c r="Y468" s="45" t="e">
        <f t="shared" si="1607"/>
        <v>#DIV/0!</v>
      </c>
      <c r="Z468" s="234"/>
      <c r="AA468" s="44"/>
      <c r="AB468" s="45" t="e">
        <f t="shared" si="1608"/>
        <v>#DIV/0!</v>
      </c>
      <c r="AC468" s="234"/>
      <c r="AD468" s="44"/>
      <c r="AE468" s="45" t="e">
        <f t="shared" si="1609"/>
        <v>#DIV/0!</v>
      </c>
      <c r="AF468" s="234"/>
      <c r="AG468" s="44"/>
      <c r="AH468" s="45" t="e">
        <f t="shared" si="1610"/>
        <v>#DIV/0!</v>
      </c>
      <c r="AI468" s="234"/>
      <c r="AJ468" s="44"/>
      <c r="AK468" s="45" t="e">
        <f t="shared" si="1611"/>
        <v>#DIV/0!</v>
      </c>
      <c r="AL468" s="234"/>
      <c r="AM468" s="44"/>
      <c r="AN468" s="45" t="e">
        <f t="shared" si="1612"/>
        <v>#DIV/0!</v>
      </c>
      <c r="AO468" s="234"/>
      <c r="AP468" s="44"/>
      <c r="AQ468" s="45" t="e">
        <f t="shared" si="1613"/>
        <v>#DIV/0!</v>
      </c>
      <c r="AR468" s="12"/>
      <c r="AS468" s="37"/>
      <c r="AT468" s="37"/>
    </row>
    <row r="469" spans="1:46" s="208" customFormat="1" ht="24.75" customHeight="1">
      <c r="A469" s="283" t="s">
        <v>256</v>
      </c>
      <c r="B469" s="301" t="s">
        <v>217</v>
      </c>
      <c r="C469" s="282" t="s">
        <v>68</v>
      </c>
      <c r="D469" s="217" t="s">
        <v>34</v>
      </c>
      <c r="E469" s="210">
        <f>E470+E471+E472+E474+E475</f>
        <v>660.15</v>
      </c>
      <c r="F469" s="206">
        <f>F470+F471+F472+F474+F475</f>
        <v>0</v>
      </c>
      <c r="G469" s="206">
        <f>(F469/E469)*100</f>
        <v>0</v>
      </c>
      <c r="H469" s="234">
        <f>H470+H471+H472+H474+H475</f>
        <v>0</v>
      </c>
      <c r="I469" s="205">
        <f>I470+I471+I472+I474+I475</f>
        <v>0</v>
      </c>
      <c r="J469" s="205" t="e">
        <f>(I469/H469)*100</f>
        <v>#DIV/0!</v>
      </c>
      <c r="K469" s="234">
        <f>K470+K471+K472+K474+K475</f>
        <v>0</v>
      </c>
      <c r="L469" s="206">
        <f>L470+L471+L472+L474+L475</f>
        <v>0</v>
      </c>
      <c r="M469" s="205" t="e">
        <f>(L469/K469)*100</f>
        <v>#DIV/0!</v>
      </c>
      <c r="N469" s="234">
        <f>N470+N471+N472+N474+N475</f>
        <v>0</v>
      </c>
      <c r="O469" s="206">
        <f>O470+O471+O472+O474+O475</f>
        <v>0</v>
      </c>
      <c r="P469" s="205" t="e">
        <f>(O469/N469)*100</f>
        <v>#DIV/0!</v>
      </c>
      <c r="Q469" s="234">
        <f>Q470+Q471+Q472+Q474+Q475</f>
        <v>0</v>
      </c>
      <c r="R469" s="205">
        <f>R470+R471+R472+R474+R475</f>
        <v>0</v>
      </c>
      <c r="S469" s="205" t="e">
        <f>(R469/Q469)*100</f>
        <v>#DIV/0!</v>
      </c>
      <c r="T469" s="234">
        <f>T470+T471+T472+T474+T475</f>
        <v>0</v>
      </c>
      <c r="U469" s="205">
        <f>U470+U471+U472+U474+U475</f>
        <v>0</v>
      </c>
      <c r="V469" s="205" t="e">
        <f>(U469/T469)*100</f>
        <v>#DIV/0!</v>
      </c>
      <c r="W469" s="234">
        <f>W470+W471+W472+W474+W475</f>
        <v>0</v>
      </c>
      <c r="X469" s="205">
        <f>X470+X471+X472+X474+X475</f>
        <v>0</v>
      </c>
      <c r="Y469" s="205" t="e">
        <f>(X469/W469)*100</f>
        <v>#DIV/0!</v>
      </c>
      <c r="Z469" s="234">
        <f>Z470+Z471+Z472+Z474+Z475</f>
        <v>0</v>
      </c>
      <c r="AA469" s="205">
        <f>AA470+AA471+AA472+AA474+AA475</f>
        <v>0</v>
      </c>
      <c r="AB469" s="205" t="e">
        <f>(AA469/Z469)*100</f>
        <v>#DIV/0!</v>
      </c>
      <c r="AC469" s="234">
        <f>AC470+AC471+AC472+AC474+AC475</f>
        <v>0</v>
      </c>
      <c r="AD469" s="205">
        <f>AD470+AD471+AD472+AD474+AD475</f>
        <v>0</v>
      </c>
      <c r="AE469" s="205" t="e">
        <f>(AD469/AC469)*100</f>
        <v>#DIV/0!</v>
      </c>
      <c r="AF469" s="234">
        <f>AF470+AF471+AF472+AF474+AF475</f>
        <v>223.4</v>
      </c>
      <c r="AG469" s="205">
        <f>AG470+AG471+AG472+AG474+AG475</f>
        <v>0</v>
      </c>
      <c r="AH469" s="205">
        <f>(AG469/AF469)*100</f>
        <v>0</v>
      </c>
      <c r="AI469" s="234">
        <f>AI470+AI471+AI472+AI474+AI475</f>
        <v>436.75</v>
      </c>
      <c r="AJ469" s="205">
        <f>AJ470+AJ471+AJ472+AJ474+AJ475</f>
        <v>0</v>
      </c>
      <c r="AK469" s="205">
        <f>(AJ469/AI469)*100</f>
        <v>0</v>
      </c>
      <c r="AL469" s="234">
        <f>AL470+AL471+AL472+AL474+AL475</f>
        <v>0</v>
      </c>
      <c r="AM469" s="205">
        <f>AM470+AM471+AM472+AM474+AM475</f>
        <v>0</v>
      </c>
      <c r="AN469" s="205" t="e">
        <f>(AM469/AL469)*100</f>
        <v>#DIV/0!</v>
      </c>
      <c r="AO469" s="234">
        <f>AO470+AO471+AO472+AO474+AO475</f>
        <v>0</v>
      </c>
      <c r="AP469" s="205">
        <f>AP470+AP471+AP472+AP474+AP475</f>
        <v>0</v>
      </c>
      <c r="AQ469" s="205" t="e">
        <f>(AP469/AO469)*100</f>
        <v>#DIV/0!</v>
      </c>
      <c r="AR469" s="216"/>
    </row>
    <row r="470" spans="1:46" customFormat="1" ht="30">
      <c r="A470" s="283"/>
      <c r="B470" s="301"/>
      <c r="C470" s="282"/>
      <c r="D470" s="93" t="s">
        <v>17</v>
      </c>
      <c r="E470" s="173">
        <f>H470+K470+N470+Q470+T470+W470+Z470+AC470+AF470+AI470+AL470+AO470</f>
        <v>0</v>
      </c>
      <c r="F470" s="85">
        <f>I470+L470+O470+R470+U470+X470+AA470+AD470+AG470+AJ470+AM470+AP470</f>
        <v>0</v>
      </c>
      <c r="G470" s="43" t="e">
        <f t="shared" ref="G470:G475" si="1616">(F470/E470)*100</f>
        <v>#DIV/0!</v>
      </c>
      <c r="H470" s="234"/>
      <c r="I470" s="44"/>
      <c r="J470" s="45" t="e">
        <f t="shared" ref="J470:J475" si="1617">(I470/H470)*100</f>
        <v>#DIV/0!</v>
      </c>
      <c r="K470" s="234"/>
      <c r="L470" s="85"/>
      <c r="M470" s="45" t="e">
        <f t="shared" ref="M470:M475" si="1618">(L470/K470)*100</f>
        <v>#DIV/0!</v>
      </c>
      <c r="N470" s="234"/>
      <c r="O470" s="43"/>
      <c r="P470" s="45" t="e">
        <f t="shared" ref="P470:P475" si="1619">(O470/N470)*100</f>
        <v>#DIV/0!</v>
      </c>
      <c r="Q470" s="234"/>
      <c r="R470" s="44"/>
      <c r="S470" s="45" t="e">
        <f t="shared" ref="S470:S475" si="1620">(R470/Q470)*100</f>
        <v>#DIV/0!</v>
      </c>
      <c r="T470" s="234"/>
      <c r="U470" s="44"/>
      <c r="V470" s="45" t="e">
        <f t="shared" ref="V470:V475" si="1621">(U470/T470)*100</f>
        <v>#DIV/0!</v>
      </c>
      <c r="W470" s="234"/>
      <c r="X470" s="44"/>
      <c r="Y470" s="45" t="e">
        <f t="shared" ref="Y470:Y475" si="1622">(X470/W470)*100</f>
        <v>#DIV/0!</v>
      </c>
      <c r="Z470" s="234"/>
      <c r="AA470" s="44"/>
      <c r="AB470" s="45" t="e">
        <f t="shared" ref="AB470:AB475" si="1623">(AA470/Z470)*100</f>
        <v>#DIV/0!</v>
      </c>
      <c r="AC470" s="234"/>
      <c r="AD470" s="44"/>
      <c r="AE470" s="45" t="e">
        <f t="shared" ref="AE470:AE475" si="1624">(AD470/AC470)*100</f>
        <v>#DIV/0!</v>
      </c>
      <c r="AF470" s="234"/>
      <c r="AG470" s="44"/>
      <c r="AH470" s="45" t="e">
        <f t="shared" ref="AH470:AH475" si="1625">(AG470/AF470)*100</f>
        <v>#DIV/0!</v>
      </c>
      <c r="AI470" s="234"/>
      <c r="AJ470" s="44"/>
      <c r="AK470" s="45" t="e">
        <f t="shared" ref="AK470:AK475" si="1626">(AJ470/AI470)*100</f>
        <v>#DIV/0!</v>
      </c>
      <c r="AL470" s="234"/>
      <c r="AM470" s="44"/>
      <c r="AN470" s="45" t="e">
        <f t="shared" ref="AN470:AN475" si="1627">(AM470/AL470)*100</f>
        <v>#DIV/0!</v>
      </c>
      <c r="AO470" s="234"/>
      <c r="AP470" s="44"/>
      <c r="AQ470" s="45" t="e">
        <f t="shared" ref="AQ470:AQ475" si="1628">(AP470/AO470)*100</f>
        <v>#DIV/0!</v>
      </c>
      <c r="AR470" s="12"/>
      <c r="AS470" s="37"/>
      <c r="AT470" s="37"/>
    </row>
    <row r="471" spans="1:46" customFormat="1" ht="45">
      <c r="A471" s="283"/>
      <c r="B471" s="301"/>
      <c r="C471" s="282"/>
      <c r="D471" s="93" t="s">
        <v>18</v>
      </c>
      <c r="E471" s="173">
        <f t="shared" ref="E471:E475" si="1629">H471+K471+N471+Q471+T471+W471+Z471+AC471+AF471+AI471+AL471+AO471</f>
        <v>0</v>
      </c>
      <c r="F471" s="85">
        <f t="shared" ref="F471:F475" si="1630">I471+L471+O471+R471+U471+X471+AA471+AD471+AG471+AJ471+AM471+AP471</f>
        <v>0</v>
      </c>
      <c r="G471" s="43" t="e">
        <f t="shared" si="1616"/>
        <v>#DIV/0!</v>
      </c>
      <c r="H471" s="234"/>
      <c r="I471" s="44"/>
      <c r="J471" s="45" t="e">
        <f t="shared" si="1617"/>
        <v>#DIV/0!</v>
      </c>
      <c r="K471" s="234"/>
      <c r="L471" s="85"/>
      <c r="M471" s="45" t="e">
        <f t="shared" si="1618"/>
        <v>#DIV/0!</v>
      </c>
      <c r="N471" s="234"/>
      <c r="O471" s="43"/>
      <c r="P471" s="45" t="e">
        <f t="shared" si="1619"/>
        <v>#DIV/0!</v>
      </c>
      <c r="Q471" s="234"/>
      <c r="R471" s="44"/>
      <c r="S471" s="45" t="e">
        <f t="shared" si="1620"/>
        <v>#DIV/0!</v>
      </c>
      <c r="T471" s="234"/>
      <c r="U471" s="44"/>
      <c r="V471" s="45" t="e">
        <f t="shared" si="1621"/>
        <v>#DIV/0!</v>
      </c>
      <c r="W471" s="234"/>
      <c r="X471" s="44"/>
      <c r="Y471" s="45" t="e">
        <f t="shared" si="1622"/>
        <v>#DIV/0!</v>
      </c>
      <c r="Z471" s="234"/>
      <c r="AA471" s="44"/>
      <c r="AB471" s="45" t="e">
        <f t="shared" si="1623"/>
        <v>#DIV/0!</v>
      </c>
      <c r="AC471" s="234"/>
      <c r="AD471" s="44"/>
      <c r="AE471" s="45" t="e">
        <f t="shared" si="1624"/>
        <v>#DIV/0!</v>
      </c>
      <c r="AF471" s="234"/>
      <c r="AG471" s="44"/>
      <c r="AH471" s="45" t="e">
        <f t="shared" si="1625"/>
        <v>#DIV/0!</v>
      </c>
      <c r="AI471" s="234"/>
      <c r="AJ471" s="44"/>
      <c r="AK471" s="45" t="e">
        <f t="shared" si="1626"/>
        <v>#DIV/0!</v>
      </c>
      <c r="AL471" s="234"/>
      <c r="AM471" s="44"/>
      <c r="AN471" s="45" t="e">
        <f t="shared" si="1627"/>
        <v>#DIV/0!</v>
      </c>
      <c r="AO471" s="234"/>
      <c r="AP471" s="44"/>
      <c r="AQ471" s="45" t="e">
        <f t="shared" si="1628"/>
        <v>#DIV/0!</v>
      </c>
      <c r="AR471" s="12"/>
      <c r="AS471" s="37"/>
      <c r="AT471" s="37"/>
    </row>
    <row r="472" spans="1:46" customFormat="1" ht="34.5" customHeight="1">
      <c r="A472" s="283"/>
      <c r="B472" s="301"/>
      <c r="C472" s="282"/>
      <c r="D472" s="93" t="s">
        <v>26</v>
      </c>
      <c r="E472" s="173">
        <f t="shared" si="1629"/>
        <v>660.15</v>
      </c>
      <c r="F472" s="85">
        <f t="shared" si="1630"/>
        <v>0</v>
      </c>
      <c r="G472" s="43">
        <f t="shared" si="1616"/>
        <v>0</v>
      </c>
      <c r="H472" s="234"/>
      <c r="I472" s="44"/>
      <c r="J472" s="45" t="e">
        <f t="shared" si="1617"/>
        <v>#DIV/0!</v>
      </c>
      <c r="K472" s="234"/>
      <c r="L472" s="85"/>
      <c r="M472" s="45" t="e">
        <f t="shared" si="1618"/>
        <v>#DIV/0!</v>
      </c>
      <c r="N472" s="234"/>
      <c r="O472" s="43"/>
      <c r="P472" s="45" t="e">
        <f t="shared" si="1619"/>
        <v>#DIV/0!</v>
      </c>
      <c r="Q472" s="234"/>
      <c r="R472" s="44"/>
      <c r="S472" s="45" t="e">
        <f t="shared" si="1620"/>
        <v>#DIV/0!</v>
      </c>
      <c r="T472" s="234"/>
      <c r="U472" s="44"/>
      <c r="V472" s="45" t="e">
        <f t="shared" si="1621"/>
        <v>#DIV/0!</v>
      </c>
      <c r="W472" s="234"/>
      <c r="X472" s="44"/>
      <c r="Y472" s="45" t="e">
        <f t="shared" si="1622"/>
        <v>#DIV/0!</v>
      </c>
      <c r="Z472" s="234"/>
      <c r="AA472" s="44"/>
      <c r="AB472" s="45" t="e">
        <f t="shared" si="1623"/>
        <v>#DIV/0!</v>
      </c>
      <c r="AC472" s="234"/>
      <c r="AD472" s="44"/>
      <c r="AE472" s="45" t="e">
        <f t="shared" si="1624"/>
        <v>#DIV/0!</v>
      </c>
      <c r="AF472" s="234">
        <v>223.4</v>
      </c>
      <c r="AG472" s="44"/>
      <c r="AH472" s="45">
        <f t="shared" si="1625"/>
        <v>0</v>
      </c>
      <c r="AI472" s="234">
        <v>436.75</v>
      </c>
      <c r="AJ472" s="44"/>
      <c r="AK472" s="45">
        <f t="shared" si="1626"/>
        <v>0</v>
      </c>
      <c r="AL472" s="234"/>
      <c r="AM472" s="44"/>
      <c r="AN472" s="45" t="e">
        <f t="shared" si="1627"/>
        <v>#DIV/0!</v>
      </c>
      <c r="AO472" s="234"/>
      <c r="AP472" s="44"/>
      <c r="AQ472" s="45" t="e">
        <f t="shared" si="1628"/>
        <v>#DIV/0!</v>
      </c>
      <c r="AR472" s="12"/>
      <c r="AS472" s="37"/>
      <c r="AT472" s="37"/>
    </row>
    <row r="473" spans="1:46" customFormat="1" ht="78" customHeight="1">
      <c r="A473" s="283"/>
      <c r="B473" s="301"/>
      <c r="C473" s="282"/>
      <c r="D473" s="93" t="s">
        <v>154</v>
      </c>
      <c r="E473" s="173">
        <f t="shared" si="1629"/>
        <v>0</v>
      </c>
      <c r="F473" s="85">
        <f t="shared" si="1630"/>
        <v>0</v>
      </c>
      <c r="G473" s="43" t="e">
        <f t="shared" si="1616"/>
        <v>#DIV/0!</v>
      </c>
      <c r="H473" s="234"/>
      <c r="I473" s="44"/>
      <c r="J473" s="45" t="e">
        <f t="shared" si="1617"/>
        <v>#DIV/0!</v>
      </c>
      <c r="K473" s="234"/>
      <c r="L473" s="85"/>
      <c r="M473" s="45" t="e">
        <f t="shared" si="1618"/>
        <v>#DIV/0!</v>
      </c>
      <c r="N473" s="234"/>
      <c r="O473" s="43"/>
      <c r="P473" s="45" t="e">
        <f t="shared" si="1619"/>
        <v>#DIV/0!</v>
      </c>
      <c r="Q473" s="234"/>
      <c r="R473" s="44"/>
      <c r="S473" s="45" t="e">
        <f t="shared" si="1620"/>
        <v>#DIV/0!</v>
      </c>
      <c r="T473" s="234"/>
      <c r="U473" s="44"/>
      <c r="V473" s="45" t="e">
        <f t="shared" si="1621"/>
        <v>#DIV/0!</v>
      </c>
      <c r="W473" s="234"/>
      <c r="X473" s="44"/>
      <c r="Y473" s="45" t="e">
        <f t="shared" si="1622"/>
        <v>#DIV/0!</v>
      </c>
      <c r="Z473" s="234"/>
      <c r="AA473" s="44"/>
      <c r="AB473" s="45" t="e">
        <f t="shared" si="1623"/>
        <v>#DIV/0!</v>
      </c>
      <c r="AC473" s="234"/>
      <c r="AD473" s="44"/>
      <c r="AE473" s="45" t="e">
        <f t="shared" si="1624"/>
        <v>#DIV/0!</v>
      </c>
      <c r="AF473" s="234"/>
      <c r="AG473" s="44"/>
      <c r="AH473" s="45" t="e">
        <f t="shared" si="1625"/>
        <v>#DIV/0!</v>
      </c>
      <c r="AI473" s="234"/>
      <c r="AJ473" s="44"/>
      <c r="AK473" s="45" t="e">
        <f t="shared" si="1626"/>
        <v>#DIV/0!</v>
      </c>
      <c r="AL473" s="234"/>
      <c r="AM473" s="44"/>
      <c r="AN473" s="45" t="e">
        <f t="shared" si="1627"/>
        <v>#DIV/0!</v>
      </c>
      <c r="AO473" s="234"/>
      <c r="AP473" s="44"/>
      <c r="AQ473" s="45" t="e">
        <f t="shared" si="1628"/>
        <v>#DIV/0!</v>
      </c>
      <c r="AR473" s="12"/>
      <c r="AS473" s="37"/>
      <c r="AT473" s="37"/>
    </row>
    <row r="474" spans="1:46" customFormat="1" ht="30.75" customHeight="1">
      <c r="A474" s="283"/>
      <c r="B474" s="301"/>
      <c r="C474" s="282"/>
      <c r="D474" s="93" t="s">
        <v>37</v>
      </c>
      <c r="E474" s="173">
        <f t="shared" si="1629"/>
        <v>0</v>
      </c>
      <c r="F474" s="85">
        <f t="shared" si="1630"/>
        <v>0</v>
      </c>
      <c r="G474" s="43" t="e">
        <f t="shared" si="1616"/>
        <v>#DIV/0!</v>
      </c>
      <c r="H474" s="234"/>
      <c r="I474" s="44"/>
      <c r="J474" s="45" t="e">
        <f t="shared" si="1617"/>
        <v>#DIV/0!</v>
      </c>
      <c r="K474" s="234"/>
      <c r="L474" s="85"/>
      <c r="M474" s="45" t="e">
        <f t="shared" si="1618"/>
        <v>#DIV/0!</v>
      </c>
      <c r="N474" s="234"/>
      <c r="O474" s="43"/>
      <c r="P474" s="45" t="e">
        <f t="shared" si="1619"/>
        <v>#DIV/0!</v>
      </c>
      <c r="Q474" s="234"/>
      <c r="R474" s="44"/>
      <c r="S474" s="45" t="e">
        <f t="shared" si="1620"/>
        <v>#DIV/0!</v>
      </c>
      <c r="T474" s="234"/>
      <c r="U474" s="44"/>
      <c r="V474" s="45" t="e">
        <f t="shared" si="1621"/>
        <v>#DIV/0!</v>
      </c>
      <c r="W474" s="234"/>
      <c r="X474" s="44"/>
      <c r="Y474" s="45" t="e">
        <f t="shared" si="1622"/>
        <v>#DIV/0!</v>
      </c>
      <c r="Z474" s="234"/>
      <c r="AA474" s="44"/>
      <c r="AB474" s="45" t="e">
        <f t="shared" si="1623"/>
        <v>#DIV/0!</v>
      </c>
      <c r="AC474" s="234"/>
      <c r="AD474" s="44"/>
      <c r="AE474" s="45" t="e">
        <f t="shared" si="1624"/>
        <v>#DIV/0!</v>
      </c>
      <c r="AF474" s="234"/>
      <c r="AG474" s="44"/>
      <c r="AH474" s="45" t="e">
        <f t="shared" si="1625"/>
        <v>#DIV/0!</v>
      </c>
      <c r="AI474" s="234"/>
      <c r="AJ474" s="44"/>
      <c r="AK474" s="45" t="e">
        <f t="shared" si="1626"/>
        <v>#DIV/0!</v>
      </c>
      <c r="AL474" s="234"/>
      <c r="AM474" s="44"/>
      <c r="AN474" s="45" t="e">
        <f t="shared" si="1627"/>
        <v>#DIV/0!</v>
      </c>
      <c r="AO474" s="234"/>
      <c r="AP474" s="44"/>
      <c r="AQ474" s="45" t="e">
        <f t="shared" si="1628"/>
        <v>#DIV/0!</v>
      </c>
      <c r="AR474" s="12"/>
      <c r="AS474" s="37"/>
      <c r="AT474" s="37"/>
    </row>
    <row r="475" spans="1:46" customFormat="1" ht="45">
      <c r="A475" s="283"/>
      <c r="B475" s="301"/>
      <c r="C475" s="282"/>
      <c r="D475" s="93" t="s">
        <v>32</v>
      </c>
      <c r="E475" s="173">
        <f t="shared" si="1629"/>
        <v>0</v>
      </c>
      <c r="F475" s="85">
        <f t="shared" si="1630"/>
        <v>0</v>
      </c>
      <c r="G475" s="43" t="e">
        <f t="shared" si="1616"/>
        <v>#DIV/0!</v>
      </c>
      <c r="H475" s="234"/>
      <c r="I475" s="44"/>
      <c r="J475" s="45" t="e">
        <f t="shared" si="1617"/>
        <v>#DIV/0!</v>
      </c>
      <c r="K475" s="234"/>
      <c r="L475" s="85"/>
      <c r="M475" s="45" t="e">
        <f t="shared" si="1618"/>
        <v>#DIV/0!</v>
      </c>
      <c r="N475" s="234"/>
      <c r="O475" s="43"/>
      <c r="P475" s="45" t="e">
        <f t="shared" si="1619"/>
        <v>#DIV/0!</v>
      </c>
      <c r="Q475" s="234"/>
      <c r="R475" s="44"/>
      <c r="S475" s="45" t="e">
        <f t="shared" si="1620"/>
        <v>#DIV/0!</v>
      </c>
      <c r="T475" s="234"/>
      <c r="U475" s="44"/>
      <c r="V475" s="45" t="e">
        <f t="shared" si="1621"/>
        <v>#DIV/0!</v>
      </c>
      <c r="W475" s="234"/>
      <c r="X475" s="44"/>
      <c r="Y475" s="45" t="e">
        <f t="shared" si="1622"/>
        <v>#DIV/0!</v>
      </c>
      <c r="Z475" s="234"/>
      <c r="AA475" s="44"/>
      <c r="AB475" s="45" t="e">
        <f t="shared" si="1623"/>
        <v>#DIV/0!</v>
      </c>
      <c r="AC475" s="234"/>
      <c r="AD475" s="44"/>
      <c r="AE475" s="45" t="e">
        <f t="shared" si="1624"/>
        <v>#DIV/0!</v>
      </c>
      <c r="AF475" s="234"/>
      <c r="AG475" s="44"/>
      <c r="AH475" s="45" t="e">
        <f t="shared" si="1625"/>
        <v>#DIV/0!</v>
      </c>
      <c r="AI475" s="234"/>
      <c r="AJ475" s="44"/>
      <c r="AK475" s="45" t="e">
        <f t="shared" si="1626"/>
        <v>#DIV/0!</v>
      </c>
      <c r="AL475" s="234"/>
      <c r="AM475" s="44"/>
      <c r="AN475" s="45" t="e">
        <f t="shared" si="1627"/>
        <v>#DIV/0!</v>
      </c>
      <c r="AO475" s="234"/>
      <c r="AP475" s="44"/>
      <c r="AQ475" s="45" t="e">
        <f t="shared" si="1628"/>
        <v>#DIV/0!</v>
      </c>
      <c r="AR475" s="12"/>
      <c r="AS475" s="37"/>
      <c r="AT475" s="37"/>
    </row>
    <row r="476" spans="1:46" s="208" customFormat="1" ht="23.25" customHeight="1">
      <c r="A476" s="302" t="s">
        <v>257</v>
      </c>
      <c r="B476" s="301" t="s">
        <v>353</v>
      </c>
      <c r="C476" s="282" t="s">
        <v>68</v>
      </c>
      <c r="D476" s="217" t="s">
        <v>34</v>
      </c>
      <c r="E476" s="210">
        <f>E477+E478+E479+E481+E482</f>
        <v>351.71</v>
      </c>
      <c r="F476" s="206">
        <f>F477+F478+F479+F481+F482</f>
        <v>0</v>
      </c>
      <c r="G476" s="206">
        <f>(F476/E476)*100</f>
        <v>0</v>
      </c>
      <c r="H476" s="233">
        <f>H477+H478+H479+H481+H482</f>
        <v>0</v>
      </c>
      <c r="I476" s="205">
        <f>I477+I478+I479+I481+I482</f>
        <v>0</v>
      </c>
      <c r="J476" s="205" t="e">
        <f>(I476/H476)*100</f>
        <v>#DIV/0!</v>
      </c>
      <c r="K476" s="234">
        <f>K477+K478+K479+K481+K482</f>
        <v>0</v>
      </c>
      <c r="L476" s="206">
        <f>L477+L478+L479+L481+L482</f>
        <v>0</v>
      </c>
      <c r="M476" s="205" t="e">
        <f>(L476/K476)*100</f>
        <v>#DIV/0!</v>
      </c>
      <c r="N476" s="234">
        <f>N477+N478+N479+N481+N482</f>
        <v>0</v>
      </c>
      <c r="O476" s="206">
        <f>O477+O478+O479+O481+O482</f>
        <v>0</v>
      </c>
      <c r="P476" s="205" t="e">
        <f>(O476/N476)*100</f>
        <v>#DIV/0!</v>
      </c>
      <c r="Q476" s="234">
        <f>Q477+Q478+Q479+Q481+Q482</f>
        <v>0</v>
      </c>
      <c r="R476" s="205">
        <f>R477+R478+R479+R481+R482</f>
        <v>0</v>
      </c>
      <c r="S476" s="205" t="e">
        <f>(R476/Q476)*100</f>
        <v>#DIV/0!</v>
      </c>
      <c r="T476" s="234">
        <f>T477+T478+T479+T481+T482</f>
        <v>0</v>
      </c>
      <c r="U476" s="205">
        <f>U477+U478+U479+U481+U482</f>
        <v>0</v>
      </c>
      <c r="V476" s="205" t="e">
        <f>(U476/T476)*100</f>
        <v>#DIV/0!</v>
      </c>
      <c r="W476" s="234">
        <f>W477+W478+W479+W481+W482</f>
        <v>0</v>
      </c>
      <c r="X476" s="205">
        <f>X477+X478+X479+X481+X482</f>
        <v>0</v>
      </c>
      <c r="Y476" s="205" t="e">
        <f>(X476/W476)*100</f>
        <v>#DIV/0!</v>
      </c>
      <c r="Z476" s="234">
        <f>Z477+Z478+Z479+Z481+Z482</f>
        <v>0</v>
      </c>
      <c r="AA476" s="205">
        <f>AA477+AA478+AA479+AA481+AA482</f>
        <v>0</v>
      </c>
      <c r="AB476" s="205" t="e">
        <f>(AA476/Z476)*100</f>
        <v>#DIV/0!</v>
      </c>
      <c r="AC476" s="234">
        <f>AC477+AC478+AC479+AC481+AC482</f>
        <v>0</v>
      </c>
      <c r="AD476" s="205">
        <f>AD477+AD478+AD479+AD481+AD482</f>
        <v>0</v>
      </c>
      <c r="AE476" s="205" t="e">
        <f>(AD476/AC476)*100</f>
        <v>#DIV/0!</v>
      </c>
      <c r="AF476" s="234">
        <f>AF477+AF478+AF479+AF481+AF482</f>
        <v>351.71</v>
      </c>
      <c r="AG476" s="205">
        <f>AG477+AG478+AG479+AG481+AG482</f>
        <v>0</v>
      </c>
      <c r="AH476" s="205">
        <f>(AG476/AF476)*100</f>
        <v>0</v>
      </c>
      <c r="AI476" s="234">
        <f>AI477+AI478+AI479+AI481+AI482</f>
        <v>0</v>
      </c>
      <c r="AJ476" s="205">
        <f>AJ477+AJ478+AJ479+AJ481+AJ482</f>
        <v>0</v>
      </c>
      <c r="AK476" s="205" t="e">
        <f>(AJ476/AI476)*100</f>
        <v>#DIV/0!</v>
      </c>
      <c r="AL476" s="234">
        <f>AL477+AL478+AL479+AL481+AL482</f>
        <v>0</v>
      </c>
      <c r="AM476" s="205">
        <f>AM477+AM478+AM479+AM481+AM482</f>
        <v>0</v>
      </c>
      <c r="AN476" s="205" t="e">
        <f>(AM476/AL476)*100</f>
        <v>#DIV/0!</v>
      </c>
      <c r="AO476" s="234">
        <f>AO477+AO478+AO479+AO481+AO482</f>
        <v>0</v>
      </c>
      <c r="AP476" s="205">
        <f>AP477+AP478+AP479+AP481+AP482</f>
        <v>0</v>
      </c>
      <c r="AQ476" s="205" t="e">
        <f>(AP476/AO476)*100</f>
        <v>#DIV/0!</v>
      </c>
      <c r="AR476" s="216"/>
    </row>
    <row r="477" spans="1:46" customFormat="1" ht="30">
      <c r="A477" s="302"/>
      <c r="B477" s="301"/>
      <c r="C477" s="282"/>
      <c r="D477" s="93" t="s">
        <v>17</v>
      </c>
      <c r="E477" s="173">
        <f>H477+K477+N477+Q477+T477+W477+Z477+AC477+AF477+AI477+AL477+AO477</f>
        <v>0</v>
      </c>
      <c r="F477" s="85">
        <f>I477+L477+O477+R477+U477+X477+AA477+AD477+AG477+AJ477+AM477+AP477</f>
        <v>0</v>
      </c>
      <c r="G477" s="43" t="e">
        <f t="shared" ref="G477:G482" si="1631">(F477/E477)*100</f>
        <v>#DIV/0!</v>
      </c>
      <c r="H477" s="233"/>
      <c r="I477" s="44"/>
      <c r="J477" s="45" t="e">
        <f t="shared" ref="J477:J482" si="1632">(I477/H477)*100</f>
        <v>#DIV/0!</v>
      </c>
      <c r="K477" s="234"/>
      <c r="L477" s="85"/>
      <c r="M477" s="45" t="e">
        <f t="shared" ref="M477:M482" si="1633">(L477/K477)*100</f>
        <v>#DIV/0!</v>
      </c>
      <c r="N477" s="234"/>
      <c r="O477" s="43"/>
      <c r="P477" s="45" t="e">
        <f t="shared" ref="P477:P482" si="1634">(O477/N477)*100</f>
        <v>#DIV/0!</v>
      </c>
      <c r="Q477" s="234"/>
      <c r="R477" s="44"/>
      <c r="S477" s="45" t="e">
        <f t="shared" ref="S477:S482" si="1635">(R477/Q477)*100</f>
        <v>#DIV/0!</v>
      </c>
      <c r="T477" s="234"/>
      <c r="U477" s="44"/>
      <c r="V477" s="45" t="e">
        <f t="shared" ref="V477:V482" si="1636">(U477/T477)*100</f>
        <v>#DIV/0!</v>
      </c>
      <c r="W477" s="234"/>
      <c r="X477" s="44"/>
      <c r="Y477" s="45" t="e">
        <f t="shared" ref="Y477:Y482" si="1637">(X477/W477)*100</f>
        <v>#DIV/0!</v>
      </c>
      <c r="Z477" s="234"/>
      <c r="AA477" s="44"/>
      <c r="AB477" s="45" t="e">
        <f t="shared" ref="AB477:AB482" si="1638">(AA477/Z477)*100</f>
        <v>#DIV/0!</v>
      </c>
      <c r="AC477" s="234"/>
      <c r="AD477" s="44"/>
      <c r="AE477" s="45" t="e">
        <f t="shared" ref="AE477:AE482" si="1639">(AD477/AC477)*100</f>
        <v>#DIV/0!</v>
      </c>
      <c r="AF477" s="234"/>
      <c r="AG477" s="44"/>
      <c r="AH477" s="45" t="e">
        <f t="shared" ref="AH477:AH482" si="1640">(AG477/AF477)*100</f>
        <v>#DIV/0!</v>
      </c>
      <c r="AI477" s="234"/>
      <c r="AJ477" s="44"/>
      <c r="AK477" s="45" t="e">
        <f t="shared" ref="AK477:AK482" si="1641">(AJ477/AI477)*100</f>
        <v>#DIV/0!</v>
      </c>
      <c r="AL477" s="234"/>
      <c r="AM477" s="44"/>
      <c r="AN477" s="45" t="e">
        <f t="shared" ref="AN477:AN482" si="1642">(AM477/AL477)*100</f>
        <v>#DIV/0!</v>
      </c>
      <c r="AO477" s="234"/>
      <c r="AP477" s="44"/>
      <c r="AQ477" s="45" t="e">
        <f t="shared" ref="AQ477:AQ482" si="1643">(AP477/AO477)*100</f>
        <v>#DIV/0!</v>
      </c>
      <c r="AR477" s="12"/>
      <c r="AS477" s="37"/>
      <c r="AT477" s="37"/>
    </row>
    <row r="478" spans="1:46" customFormat="1" ht="45">
      <c r="A478" s="302"/>
      <c r="B478" s="301"/>
      <c r="C478" s="282"/>
      <c r="D478" s="93" t="s">
        <v>18</v>
      </c>
      <c r="E478" s="173">
        <f t="shared" ref="E478:E482" si="1644">H478+K478+N478+Q478+T478+W478+Z478+AC478+AF478+AI478+AL478+AO478</f>
        <v>0</v>
      </c>
      <c r="F478" s="85">
        <f t="shared" ref="F478:F482" si="1645">I478+L478+O478+R478+U478+X478+AA478+AD478+AG478+AJ478+AM478+AP478</f>
        <v>0</v>
      </c>
      <c r="G478" s="43" t="e">
        <f t="shared" si="1631"/>
        <v>#DIV/0!</v>
      </c>
      <c r="H478" s="233"/>
      <c r="I478" s="44"/>
      <c r="J478" s="45" t="e">
        <f t="shared" si="1632"/>
        <v>#DIV/0!</v>
      </c>
      <c r="K478" s="234"/>
      <c r="L478" s="85"/>
      <c r="M478" s="45" t="e">
        <f t="shared" si="1633"/>
        <v>#DIV/0!</v>
      </c>
      <c r="N478" s="234"/>
      <c r="O478" s="43"/>
      <c r="P478" s="45" t="e">
        <f t="shared" si="1634"/>
        <v>#DIV/0!</v>
      </c>
      <c r="Q478" s="234"/>
      <c r="R478" s="44"/>
      <c r="S478" s="45" t="e">
        <f t="shared" si="1635"/>
        <v>#DIV/0!</v>
      </c>
      <c r="T478" s="234"/>
      <c r="U478" s="44"/>
      <c r="V478" s="45" t="e">
        <f t="shared" si="1636"/>
        <v>#DIV/0!</v>
      </c>
      <c r="W478" s="234"/>
      <c r="X478" s="44"/>
      <c r="Y478" s="45" t="e">
        <f t="shared" si="1637"/>
        <v>#DIV/0!</v>
      </c>
      <c r="Z478" s="234"/>
      <c r="AA478" s="44"/>
      <c r="AB478" s="45" t="e">
        <f t="shared" si="1638"/>
        <v>#DIV/0!</v>
      </c>
      <c r="AC478" s="234"/>
      <c r="AD478" s="44"/>
      <c r="AE478" s="45" t="e">
        <f t="shared" si="1639"/>
        <v>#DIV/0!</v>
      </c>
      <c r="AF478" s="234"/>
      <c r="AG478" s="44"/>
      <c r="AH478" s="45" t="e">
        <f t="shared" si="1640"/>
        <v>#DIV/0!</v>
      </c>
      <c r="AI478" s="234"/>
      <c r="AJ478" s="44"/>
      <c r="AK478" s="45" t="e">
        <f t="shared" si="1641"/>
        <v>#DIV/0!</v>
      </c>
      <c r="AL478" s="234"/>
      <c r="AM478" s="44"/>
      <c r="AN478" s="45" t="e">
        <f t="shared" si="1642"/>
        <v>#DIV/0!</v>
      </c>
      <c r="AO478" s="234"/>
      <c r="AP478" s="44"/>
      <c r="AQ478" s="45" t="e">
        <f t="shared" si="1643"/>
        <v>#DIV/0!</v>
      </c>
      <c r="AR478" s="12"/>
      <c r="AS478" s="37"/>
      <c r="AT478" s="37"/>
    </row>
    <row r="479" spans="1:46" customFormat="1" ht="23.25" customHeight="1">
      <c r="A479" s="302"/>
      <c r="B479" s="301"/>
      <c r="C479" s="282"/>
      <c r="D479" s="93" t="s">
        <v>26</v>
      </c>
      <c r="E479" s="173">
        <f t="shared" si="1644"/>
        <v>351.71</v>
      </c>
      <c r="F479" s="85">
        <f t="shared" si="1645"/>
        <v>0</v>
      </c>
      <c r="G479" s="43">
        <f t="shared" si="1631"/>
        <v>0</v>
      </c>
      <c r="H479" s="233"/>
      <c r="I479" s="44"/>
      <c r="J479" s="45" t="e">
        <f t="shared" si="1632"/>
        <v>#DIV/0!</v>
      </c>
      <c r="K479" s="234"/>
      <c r="L479" s="85"/>
      <c r="M479" s="45" t="e">
        <f t="shared" si="1633"/>
        <v>#DIV/0!</v>
      </c>
      <c r="N479" s="234"/>
      <c r="O479" s="43"/>
      <c r="P479" s="45" t="e">
        <f t="shared" si="1634"/>
        <v>#DIV/0!</v>
      </c>
      <c r="Q479" s="234"/>
      <c r="R479" s="44"/>
      <c r="S479" s="45" t="e">
        <f t="shared" si="1635"/>
        <v>#DIV/0!</v>
      </c>
      <c r="T479" s="234"/>
      <c r="U479" s="44"/>
      <c r="V479" s="45" t="e">
        <f t="shared" si="1636"/>
        <v>#DIV/0!</v>
      </c>
      <c r="W479" s="234"/>
      <c r="X479" s="44"/>
      <c r="Y479" s="45" t="e">
        <f t="shared" si="1637"/>
        <v>#DIV/0!</v>
      </c>
      <c r="Z479" s="234"/>
      <c r="AA479" s="44"/>
      <c r="AB479" s="45" t="e">
        <f t="shared" si="1638"/>
        <v>#DIV/0!</v>
      </c>
      <c r="AC479" s="234"/>
      <c r="AD479" s="44"/>
      <c r="AE479" s="45" t="e">
        <f t="shared" si="1639"/>
        <v>#DIV/0!</v>
      </c>
      <c r="AF479" s="234">
        <f>359.08-7.37</f>
        <v>351.71</v>
      </c>
      <c r="AG479" s="44"/>
      <c r="AH479" s="45">
        <f t="shared" si="1640"/>
        <v>0</v>
      </c>
      <c r="AI479" s="234"/>
      <c r="AJ479" s="44"/>
      <c r="AK479" s="45" t="e">
        <f t="shared" si="1641"/>
        <v>#DIV/0!</v>
      </c>
      <c r="AL479" s="234"/>
      <c r="AM479" s="44"/>
      <c r="AN479" s="45" t="e">
        <f t="shared" si="1642"/>
        <v>#DIV/0!</v>
      </c>
      <c r="AO479" s="234"/>
      <c r="AP479" s="44"/>
      <c r="AQ479" s="45" t="e">
        <f t="shared" si="1643"/>
        <v>#DIV/0!</v>
      </c>
      <c r="AR479" s="12"/>
      <c r="AS479" s="37"/>
      <c r="AT479" s="37"/>
    </row>
    <row r="480" spans="1:46" customFormat="1" ht="75.75" customHeight="1">
      <c r="A480" s="302"/>
      <c r="B480" s="301"/>
      <c r="C480" s="282"/>
      <c r="D480" s="93" t="s">
        <v>154</v>
      </c>
      <c r="E480" s="173">
        <f t="shared" si="1644"/>
        <v>0</v>
      </c>
      <c r="F480" s="85">
        <f t="shared" si="1645"/>
        <v>0</v>
      </c>
      <c r="G480" s="43" t="e">
        <f t="shared" si="1631"/>
        <v>#DIV/0!</v>
      </c>
      <c r="H480" s="233"/>
      <c r="I480" s="44"/>
      <c r="J480" s="45" t="e">
        <f t="shared" si="1632"/>
        <v>#DIV/0!</v>
      </c>
      <c r="K480" s="234"/>
      <c r="L480" s="85"/>
      <c r="M480" s="45" t="e">
        <f t="shared" si="1633"/>
        <v>#DIV/0!</v>
      </c>
      <c r="N480" s="234"/>
      <c r="O480" s="43"/>
      <c r="P480" s="45" t="e">
        <f t="shared" si="1634"/>
        <v>#DIV/0!</v>
      </c>
      <c r="Q480" s="234"/>
      <c r="R480" s="44"/>
      <c r="S480" s="45" t="e">
        <f t="shared" si="1635"/>
        <v>#DIV/0!</v>
      </c>
      <c r="T480" s="234"/>
      <c r="U480" s="44"/>
      <c r="V480" s="45" t="e">
        <f t="shared" si="1636"/>
        <v>#DIV/0!</v>
      </c>
      <c r="W480" s="234"/>
      <c r="X480" s="44"/>
      <c r="Y480" s="45" t="e">
        <f t="shared" si="1637"/>
        <v>#DIV/0!</v>
      </c>
      <c r="Z480" s="234"/>
      <c r="AA480" s="44"/>
      <c r="AB480" s="45" t="e">
        <f t="shared" si="1638"/>
        <v>#DIV/0!</v>
      </c>
      <c r="AC480" s="234"/>
      <c r="AD480" s="44"/>
      <c r="AE480" s="45" t="e">
        <f t="shared" si="1639"/>
        <v>#DIV/0!</v>
      </c>
      <c r="AF480" s="234"/>
      <c r="AG480" s="44"/>
      <c r="AH480" s="45" t="e">
        <f t="shared" si="1640"/>
        <v>#DIV/0!</v>
      </c>
      <c r="AI480" s="234"/>
      <c r="AJ480" s="44"/>
      <c r="AK480" s="45" t="e">
        <f t="shared" si="1641"/>
        <v>#DIV/0!</v>
      </c>
      <c r="AL480" s="234"/>
      <c r="AM480" s="44"/>
      <c r="AN480" s="45" t="e">
        <f t="shared" si="1642"/>
        <v>#DIV/0!</v>
      </c>
      <c r="AO480" s="234"/>
      <c r="AP480" s="44"/>
      <c r="AQ480" s="45" t="e">
        <f t="shared" si="1643"/>
        <v>#DIV/0!</v>
      </c>
      <c r="AR480" s="12"/>
      <c r="AS480" s="37"/>
      <c r="AT480" s="37"/>
    </row>
    <row r="481" spans="1:46" customFormat="1" ht="36" customHeight="1">
      <c r="A481" s="302"/>
      <c r="B481" s="301"/>
      <c r="C481" s="282"/>
      <c r="D481" s="93" t="s">
        <v>37</v>
      </c>
      <c r="E481" s="173">
        <f t="shared" si="1644"/>
        <v>0</v>
      </c>
      <c r="F481" s="85">
        <f t="shared" si="1645"/>
        <v>0</v>
      </c>
      <c r="G481" s="43" t="e">
        <f t="shared" si="1631"/>
        <v>#DIV/0!</v>
      </c>
      <c r="H481" s="233"/>
      <c r="I481" s="44"/>
      <c r="J481" s="45" t="e">
        <f t="shared" si="1632"/>
        <v>#DIV/0!</v>
      </c>
      <c r="K481" s="234"/>
      <c r="L481" s="85"/>
      <c r="M481" s="45" t="e">
        <f t="shared" si="1633"/>
        <v>#DIV/0!</v>
      </c>
      <c r="N481" s="234"/>
      <c r="O481" s="43"/>
      <c r="P481" s="45" t="e">
        <f t="shared" si="1634"/>
        <v>#DIV/0!</v>
      </c>
      <c r="Q481" s="234"/>
      <c r="R481" s="44"/>
      <c r="S481" s="45" t="e">
        <f t="shared" si="1635"/>
        <v>#DIV/0!</v>
      </c>
      <c r="T481" s="234"/>
      <c r="U481" s="44"/>
      <c r="V481" s="45" t="e">
        <f t="shared" si="1636"/>
        <v>#DIV/0!</v>
      </c>
      <c r="W481" s="234"/>
      <c r="X481" s="44"/>
      <c r="Y481" s="45" t="e">
        <f t="shared" si="1637"/>
        <v>#DIV/0!</v>
      </c>
      <c r="Z481" s="234"/>
      <c r="AA481" s="44"/>
      <c r="AB481" s="45" t="e">
        <f t="shared" si="1638"/>
        <v>#DIV/0!</v>
      </c>
      <c r="AC481" s="234"/>
      <c r="AD481" s="44"/>
      <c r="AE481" s="45" t="e">
        <f t="shared" si="1639"/>
        <v>#DIV/0!</v>
      </c>
      <c r="AF481" s="234"/>
      <c r="AG481" s="44"/>
      <c r="AH481" s="45" t="e">
        <f t="shared" si="1640"/>
        <v>#DIV/0!</v>
      </c>
      <c r="AI481" s="234"/>
      <c r="AJ481" s="44"/>
      <c r="AK481" s="45" t="e">
        <f t="shared" si="1641"/>
        <v>#DIV/0!</v>
      </c>
      <c r="AL481" s="234"/>
      <c r="AM481" s="44"/>
      <c r="AN481" s="45" t="e">
        <f t="shared" si="1642"/>
        <v>#DIV/0!</v>
      </c>
      <c r="AO481" s="234"/>
      <c r="AP481" s="44"/>
      <c r="AQ481" s="45" t="e">
        <f t="shared" si="1643"/>
        <v>#DIV/0!</v>
      </c>
      <c r="AR481" s="12"/>
      <c r="AS481" s="37"/>
      <c r="AT481" s="37"/>
    </row>
    <row r="482" spans="1:46" customFormat="1" ht="45">
      <c r="A482" s="302"/>
      <c r="B482" s="301"/>
      <c r="C482" s="282"/>
      <c r="D482" s="93" t="s">
        <v>32</v>
      </c>
      <c r="E482" s="173">
        <f t="shared" si="1644"/>
        <v>0</v>
      </c>
      <c r="F482" s="85">
        <f t="shared" si="1645"/>
        <v>0</v>
      </c>
      <c r="G482" s="43" t="e">
        <f t="shared" si="1631"/>
        <v>#DIV/0!</v>
      </c>
      <c r="H482" s="233"/>
      <c r="I482" s="44"/>
      <c r="J482" s="45" t="e">
        <f t="shared" si="1632"/>
        <v>#DIV/0!</v>
      </c>
      <c r="K482" s="234"/>
      <c r="L482" s="85"/>
      <c r="M482" s="45" t="e">
        <f t="shared" si="1633"/>
        <v>#DIV/0!</v>
      </c>
      <c r="N482" s="234"/>
      <c r="O482" s="43"/>
      <c r="P482" s="45" t="e">
        <f t="shared" si="1634"/>
        <v>#DIV/0!</v>
      </c>
      <c r="Q482" s="234"/>
      <c r="R482" s="44"/>
      <c r="S482" s="45" t="e">
        <f t="shared" si="1635"/>
        <v>#DIV/0!</v>
      </c>
      <c r="T482" s="234"/>
      <c r="U482" s="44"/>
      <c r="V482" s="45" t="e">
        <f t="shared" si="1636"/>
        <v>#DIV/0!</v>
      </c>
      <c r="W482" s="234"/>
      <c r="X482" s="44"/>
      <c r="Y482" s="45" t="e">
        <f t="shared" si="1637"/>
        <v>#DIV/0!</v>
      </c>
      <c r="Z482" s="234"/>
      <c r="AA482" s="44"/>
      <c r="AB482" s="45" t="e">
        <f t="shared" si="1638"/>
        <v>#DIV/0!</v>
      </c>
      <c r="AC482" s="234"/>
      <c r="AD482" s="44"/>
      <c r="AE482" s="45" t="e">
        <f t="shared" si="1639"/>
        <v>#DIV/0!</v>
      </c>
      <c r="AF482" s="234"/>
      <c r="AG482" s="44"/>
      <c r="AH482" s="45" t="e">
        <f t="shared" si="1640"/>
        <v>#DIV/0!</v>
      </c>
      <c r="AI482" s="234"/>
      <c r="AJ482" s="44"/>
      <c r="AK482" s="45" t="e">
        <f t="shared" si="1641"/>
        <v>#DIV/0!</v>
      </c>
      <c r="AL482" s="234"/>
      <c r="AM482" s="44"/>
      <c r="AN482" s="45" t="e">
        <f t="shared" si="1642"/>
        <v>#DIV/0!</v>
      </c>
      <c r="AO482" s="234"/>
      <c r="AP482" s="44"/>
      <c r="AQ482" s="45" t="e">
        <f t="shared" si="1643"/>
        <v>#DIV/0!</v>
      </c>
      <c r="AR482" s="12"/>
      <c r="AS482" s="37"/>
      <c r="AT482" s="37"/>
    </row>
    <row r="483" spans="1:46" s="208" customFormat="1" ht="25.5" customHeight="1">
      <c r="A483" s="283" t="s">
        <v>258</v>
      </c>
      <c r="B483" s="301" t="s">
        <v>163</v>
      </c>
      <c r="C483" s="282" t="s">
        <v>68</v>
      </c>
      <c r="D483" s="217" t="s">
        <v>34</v>
      </c>
      <c r="E483" s="210">
        <f>E484+E485+E486+E488+E489</f>
        <v>1421</v>
      </c>
      <c r="F483" s="206">
        <f>F484+F485+F486+F488+F489</f>
        <v>1037.93</v>
      </c>
      <c r="G483" s="206">
        <f>(F483/E483)*100</f>
        <v>73.042223786066145</v>
      </c>
      <c r="H483" s="233">
        <f>H484+H485+H486+H488+H489</f>
        <v>0</v>
      </c>
      <c r="I483" s="206">
        <f>I484+I485+I486+I488+I489</f>
        <v>0</v>
      </c>
      <c r="J483" s="205" t="e">
        <f>(I483/H483)*100</f>
        <v>#DIV/0!</v>
      </c>
      <c r="K483" s="234">
        <f>K484+K485+K486+K488+K489</f>
        <v>0</v>
      </c>
      <c r="L483" s="206">
        <f>L484+L485+L486+L488+L489</f>
        <v>0</v>
      </c>
      <c r="M483" s="205" t="e">
        <f>(L483/K483)*100</f>
        <v>#DIV/0!</v>
      </c>
      <c r="N483" s="234">
        <f>N484+N485+N486+N488+N489</f>
        <v>0</v>
      </c>
      <c r="O483" s="206">
        <f>O484+O485+O486+O488+O489</f>
        <v>0</v>
      </c>
      <c r="P483" s="205" t="e">
        <f>(O483/N483)*100</f>
        <v>#DIV/0!</v>
      </c>
      <c r="Q483" s="234">
        <f>Q484+Q485+Q486+Q488+Q489</f>
        <v>0</v>
      </c>
      <c r="R483" s="205">
        <f>R484+R485+R486+R488+R489</f>
        <v>0</v>
      </c>
      <c r="S483" s="205" t="e">
        <f>(R483/Q483)*100</f>
        <v>#DIV/0!</v>
      </c>
      <c r="T483" s="234">
        <f>T484+T485+T486+T488+T489</f>
        <v>1037.93</v>
      </c>
      <c r="U483" s="205">
        <f>U484+U485+U486+U488+U489</f>
        <v>1037.93</v>
      </c>
      <c r="V483" s="205">
        <f>(U483/T483)*100</f>
        <v>100</v>
      </c>
      <c r="W483" s="234">
        <f>W484+W485+W486+W488+W489</f>
        <v>0</v>
      </c>
      <c r="X483" s="205">
        <f>X484+X485+X486+X488+X489</f>
        <v>0</v>
      </c>
      <c r="Y483" s="205" t="e">
        <f>(X483/W483)*100</f>
        <v>#DIV/0!</v>
      </c>
      <c r="Z483" s="234">
        <f>Z484+Z485+Z486+Z488+Z489</f>
        <v>0</v>
      </c>
      <c r="AA483" s="205">
        <f>AA484+AA485+AA486+AA488+AA489</f>
        <v>0</v>
      </c>
      <c r="AB483" s="205" t="e">
        <f>(AA483/Z483)*100</f>
        <v>#DIV/0!</v>
      </c>
      <c r="AC483" s="234">
        <f>AC484+AC485+AC486+AC488+AC489</f>
        <v>0</v>
      </c>
      <c r="AD483" s="205">
        <f>AD484+AD485+AD486+AD488+AD489</f>
        <v>0</v>
      </c>
      <c r="AE483" s="205" t="e">
        <f>(AD483/AC483)*100</f>
        <v>#DIV/0!</v>
      </c>
      <c r="AF483" s="234">
        <f>AF484+AF485+AF486+AF488+AF489</f>
        <v>383.06999999999994</v>
      </c>
      <c r="AG483" s="205">
        <f>AG484+AG485+AG486+AG488+AG489</f>
        <v>0</v>
      </c>
      <c r="AH483" s="205">
        <f>(AG483/AF483)*100</f>
        <v>0</v>
      </c>
      <c r="AI483" s="234">
        <f>AI484+AI485+AI486+AI488+AI489</f>
        <v>0</v>
      </c>
      <c r="AJ483" s="205">
        <f>AJ484+AJ485+AJ486+AJ488+AJ489</f>
        <v>0</v>
      </c>
      <c r="AK483" s="205" t="e">
        <f>(AJ483/AI483)*100</f>
        <v>#DIV/0!</v>
      </c>
      <c r="AL483" s="234">
        <f>AL484+AL485+AL486+AL488+AL489</f>
        <v>0</v>
      </c>
      <c r="AM483" s="205">
        <f>AM484+AM485+AM486+AM488+AM489</f>
        <v>0</v>
      </c>
      <c r="AN483" s="205" t="e">
        <f>(AM483/AL483)*100</f>
        <v>#DIV/0!</v>
      </c>
      <c r="AO483" s="234">
        <f>AO484+AO485+AO486+AO488+AO489</f>
        <v>0</v>
      </c>
      <c r="AP483" s="205">
        <f>AP484+AP485+AP486+AP488+AP489</f>
        <v>0</v>
      </c>
      <c r="AQ483" s="205" t="e">
        <f>(AP483/AO483)*100</f>
        <v>#DIV/0!</v>
      </c>
      <c r="AR483" s="216"/>
    </row>
    <row r="484" spans="1:46" customFormat="1" ht="30">
      <c r="A484" s="283"/>
      <c r="B484" s="301"/>
      <c r="C484" s="282"/>
      <c r="D484" s="93" t="s">
        <v>17</v>
      </c>
      <c r="E484" s="173">
        <f>H484+K484+N484+Q484+T484+W484+Z484+AC484+AF484+AI484+AL484+AO484</f>
        <v>0</v>
      </c>
      <c r="F484" s="85">
        <f>I484+L484+O484+R484+U484+X484+AA484+AD484+AG484+AJ484+AM484+AP484</f>
        <v>0</v>
      </c>
      <c r="G484" s="43" t="e">
        <f t="shared" ref="G484:G489" si="1646">(F484/E484)*100</f>
        <v>#DIV/0!</v>
      </c>
      <c r="H484" s="233"/>
      <c r="I484" s="85"/>
      <c r="J484" s="45" t="e">
        <f t="shared" ref="J484:J489" si="1647">(I484/H484)*100</f>
        <v>#DIV/0!</v>
      </c>
      <c r="K484" s="234"/>
      <c r="L484" s="85"/>
      <c r="M484" s="45" t="e">
        <f t="shared" ref="M484:M489" si="1648">(L484/K484)*100</f>
        <v>#DIV/0!</v>
      </c>
      <c r="N484" s="234"/>
      <c r="O484" s="43"/>
      <c r="P484" s="45" t="e">
        <f t="shared" ref="P484:P489" si="1649">(O484/N484)*100</f>
        <v>#DIV/0!</v>
      </c>
      <c r="Q484" s="234"/>
      <c r="R484" s="44"/>
      <c r="S484" s="45" t="e">
        <f t="shared" ref="S484:S489" si="1650">(R484/Q484)*100</f>
        <v>#DIV/0!</v>
      </c>
      <c r="T484" s="234"/>
      <c r="U484" s="44"/>
      <c r="V484" s="45" t="e">
        <f t="shared" ref="V484:V489" si="1651">(U484/T484)*100</f>
        <v>#DIV/0!</v>
      </c>
      <c r="W484" s="234"/>
      <c r="X484" s="44"/>
      <c r="Y484" s="45" t="e">
        <f t="shared" ref="Y484:Y489" si="1652">(X484/W484)*100</f>
        <v>#DIV/0!</v>
      </c>
      <c r="Z484" s="234"/>
      <c r="AA484" s="44"/>
      <c r="AB484" s="45" t="e">
        <f t="shared" ref="AB484:AB489" si="1653">(AA484/Z484)*100</f>
        <v>#DIV/0!</v>
      </c>
      <c r="AC484" s="234"/>
      <c r="AD484" s="44"/>
      <c r="AE484" s="45" t="e">
        <f t="shared" ref="AE484:AE489" si="1654">(AD484/AC484)*100</f>
        <v>#DIV/0!</v>
      </c>
      <c r="AF484" s="234"/>
      <c r="AG484" s="44"/>
      <c r="AH484" s="45" t="e">
        <f t="shared" ref="AH484:AH489" si="1655">(AG484/AF484)*100</f>
        <v>#DIV/0!</v>
      </c>
      <c r="AI484" s="234"/>
      <c r="AJ484" s="44"/>
      <c r="AK484" s="45" t="e">
        <f t="shared" ref="AK484:AK489" si="1656">(AJ484/AI484)*100</f>
        <v>#DIV/0!</v>
      </c>
      <c r="AL484" s="234"/>
      <c r="AM484" s="44"/>
      <c r="AN484" s="45" t="e">
        <f t="shared" ref="AN484:AN489" si="1657">(AM484/AL484)*100</f>
        <v>#DIV/0!</v>
      </c>
      <c r="AO484" s="234"/>
      <c r="AP484" s="44"/>
      <c r="AQ484" s="45" t="e">
        <f t="shared" ref="AQ484:AQ489" si="1658">(AP484/AO484)*100</f>
        <v>#DIV/0!</v>
      </c>
      <c r="AR484" s="12"/>
      <c r="AS484" s="37"/>
      <c r="AT484" s="37"/>
    </row>
    <row r="485" spans="1:46" customFormat="1" ht="45">
      <c r="A485" s="283"/>
      <c r="B485" s="301"/>
      <c r="C485" s="282"/>
      <c r="D485" s="93" t="s">
        <v>18</v>
      </c>
      <c r="E485" s="173">
        <f t="shared" ref="E485:E489" si="1659">H485+K485+N485+Q485+T485+W485+Z485+AC485+AF485+AI485+AL485+AO485</f>
        <v>0</v>
      </c>
      <c r="F485" s="85">
        <f t="shared" ref="F485:F489" si="1660">I485+L485+O485+R485+U485+X485+AA485+AD485+AG485+AJ485+AM485+AP485</f>
        <v>0</v>
      </c>
      <c r="G485" s="43" t="e">
        <f t="shared" si="1646"/>
        <v>#DIV/0!</v>
      </c>
      <c r="H485" s="233"/>
      <c r="I485" s="85"/>
      <c r="J485" s="45" t="e">
        <f t="shared" si="1647"/>
        <v>#DIV/0!</v>
      </c>
      <c r="K485" s="234"/>
      <c r="L485" s="85"/>
      <c r="M485" s="45" t="e">
        <f t="shared" si="1648"/>
        <v>#DIV/0!</v>
      </c>
      <c r="N485" s="234"/>
      <c r="O485" s="43"/>
      <c r="P485" s="45" t="e">
        <f t="shared" si="1649"/>
        <v>#DIV/0!</v>
      </c>
      <c r="Q485" s="234"/>
      <c r="R485" s="44"/>
      <c r="S485" s="45" t="e">
        <f t="shared" si="1650"/>
        <v>#DIV/0!</v>
      </c>
      <c r="T485" s="234"/>
      <c r="U485" s="44"/>
      <c r="V485" s="45" t="e">
        <f t="shared" si="1651"/>
        <v>#DIV/0!</v>
      </c>
      <c r="W485" s="234"/>
      <c r="X485" s="44"/>
      <c r="Y485" s="45" t="e">
        <f t="shared" si="1652"/>
        <v>#DIV/0!</v>
      </c>
      <c r="Z485" s="234"/>
      <c r="AA485" s="44"/>
      <c r="AB485" s="45" t="e">
        <f t="shared" si="1653"/>
        <v>#DIV/0!</v>
      </c>
      <c r="AC485" s="234"/>
      <c r="AD485" s="44"/>
      <c r="AE485" s="45" t="e">
        <f t="shared" si="1654"/>
        <v>#DIV/0!</v>
      </c>
      <c r="AF485" s="234"/>
      <c r="AG485" s="44"/>
      <c r="AH485" s="45" t="e">
        <f t="shared" si="1655"/>
        <v>#DIV/0!</v>
      </c>
      <c r="AI485" s="234"/>
      <c r="AJ485" s="44"/>
      <c r="AK485" s="45" t="e">
        <f t="shared" si="1656"/>
        <v>#DIV/0!</v>
      </c>
      <c r="AL485" s="234"/>
      <c r="AM485" s="44"/>
      <c r="AN485" s="45" t="e">
        <f t="shared" si="1657"/>
        <v>#DIV/0!</v>
      </c>
      <c r="AO485" s="234"/>
      <c r="AP485" s="44"/>
      <c r="AQ485" s="45" t="e">
        <f t="shared" si="1658"/>
        <v>#DIV/0!</v>
      </c>
      <c r="AR485" s="12"/>
      <c r="AS485" s="37"/>
      <c r="AT485" s="37"/>
    </row>
    <row r="486" spans="1:46" customFormat="1" ht="23.25" customHeight="1">
      <c r="A486" s="283"/>
      <c r="B486" s="301"/>
      <c r="C486" s="282"/>
      <c r="D486" s="93" t="s">
        <v>26</v>
      </c>
      <c r="E486" s="173">
        <f t="shared" si="1659"/>
        <v>1421</v>
      </c>
      <c r="F486" s="85">
        <f t="shared" si="1660"/>
        <v>1037.93</v>
      </c>
      <c r="G486" s="43">
        <f t="shared" si="1646"/>
        <v>73.042223786066145</v>
      </c>
      <c r="H486" s="233"/>
      <c r="I486" s="85"/>
      <c r="J486" s="45" t="e">
        <f t="shared" si="1647"/>
        <v>#DIV/0!</v>
      </c>
      <c r="K486" s="234"/>
      <c r="L486" s="85"/>
      <c r="M486" s="45" t="e">
        <f t="shared" si="1648"/>
        <v>#DIV/0!</v>
      </c>
      <c r="N486" s="234"/>
      <c r="O486" s="43"/>
      <c r="P486" s="45" t="e">
        <f t="shared" si="1649"/>
        <v>#DIV/0!</v>
      </c>
      <c r="Q486" s="234"/>
      <c r="R486" s="44"/>
      <c r="S486" s="45" t="e">
        <f t="shared" si="1650"/>
        <v>#DIV/0!</v>
      </c>
      <c r="T486" s="234">
        <v>1037.93</v>
      </c>
      <c r="U486" s="44">
        <v>1037.93</v>
      </c>
      <c r="V486" s="45">
        <f t="shared" si="1651"/>
        <v>100</v>
      </c>
      <c r="W486" s="234"/>
      <c r="X486" s="44"/>
      <c r="Y486" s="45" t="e">
        <f t="shared" si="1652"/>
        <v>#DIV/0!</v>
      </c>
      <c r="Z486" s="234"/>
      <c r="AA486" s="44"/>
      <c r="AB486" s="45" t="e">
        <f t="shared" si="1653"/>
        <v>#DIV/0!</v>
      </c>
      <c r="AC486" s="234"/>
      <c r="AD486" s="44"/>
      <c r="AE486" s="45" t="e">
        <f t="shared" si="1654"/>
        <v>#DIV/0!</v>
      </c>
      <c r="AF486" s="234">
        <f>1428.14-7.14-1037.93</f>
        <v>383.06999999999994</v>
      </c>
      <c r="AG486" s="44"/>
      <c r="AH486" s="45">
        <f t="shared" si="1655"/>
        <v>0</v>
      </c>
      <c r="AI486" s="234"/>
      <c r="AJ486" s="44"/>
      <c r="AK486" s="45" t="e">
        <f t="shared" si="1656"/>
        <v>#DIV/0!</v>
      </c>
      <c r="AL486" s="234"/>
      <c r="AM486" s="44"/>
      <c r="AN486" s="45" t="e">
        <f t="shared" si="1657"/>
        <v>#DIV/0!</v>
      </c>
      <c r="AO486" s="234"/>
      <c r="AP486" s="44"/>
      <c r="AQ486" s="45" t="e">
        <f t="shared" si="1658"/>
        <v>#DIV/0!</v>
      </c>
      <c r="AR486" s="12"/>
      <c r="AS486" s="37"/>
      <c r="AT486" s="37"/>
    </row>
    <row r="487" spans="1:46" customFormat="1" ht="86.25" customHeight="1">
      <c r="A487" s="283"/>
      <c r="B487" s="301"/>
      <c r="C487" s="282"/>
      <c r="D487" s="93" t="s">
        <v>154</v>
      </c>
      <c r="E487" s="173">
        <f t="shared" si="1659"/>
        <v>0</v>
      </c>
      <c r="F487" s="85">
        <f t="shared" si="1660"/>
        <v>0</v>
      </c>
      <c r="G487" s="43" t="e">
        <f t="shared" si="1646"/>
        <v>#DIV/0!</v>
      </c>
      <c r="H487" s="233"/>
      <c r="I487" s="85"/>
      <c r="J487" s="45" t="e">
        <f t="shared" si="1647"/>
        <v>#DIV/0!</v>
      </c>
      <c r="K487" s="234"/>
      <c r="L487" s="85"/>
      <c r="M487" s="45" t="e">
        <f t="shared" si="1648"/>
        <v>#DIV/0!</v>
      </c>
      <c r="N487" s="234"/>
      <c r="O487" s="43"/>
      <c r="P487" s="45" t="e">
        <f t="shared" si="1649"/>
        <v>#DIV/0!</v>
      </c>
      <c r="Q487" s="234"/>
      <c r="R487" s="44"/>
      <c r="S487" s="45" t="e">
        <f t="shared" si="1650"/>
        <v>#DIV/0!</v>
      </c>
      <c r="T487" s="234"/>
      <c r="U487" s="44"/>
      <c r="V487" s="45" t="e">
        <f t="shared" si="1651"/>
        <v>#DIV/0!</v>
      </c>
      <c r="W487" s="234"/>
      <c r="X487" s="44"/>
      <c r="Y487" s="45" t="e">
        <f t="shared" si="1652"/>
        <v>#DIV/0!</v>
      </c>
      <c r="Z487" s="234"/>
      <c r="AA487" s="44"/>
      <c r="AB487" s="45" t="e">
        <f t="shared" si="1653"/>
        <v>#DIV/0!</v>
      </c>
      <c r="AC487" s="234"/>
      <c r="AD487" s="44"/>
      <c r="AE487" s="45" t="e">
        <f t="shared" si="1654"/>
        <v>#DIV/0!</v>
      </c>
      <c r="AF487" s="234"/>
      <c r="AG487" s="44"/>
      <c r="AH487" s="45" t="e">
        <f t="shared" si="1655"/>
        <v>#DIV/0!</v>
      </c>
      <c r="AI487" s="234"/>
      <c r="AJ487" s="44"/>
      <c r="AK487" s="45" t="e">
        <f t="shared" si="1656"/>
        <v>#DIV/0!</v>
      </c>
      <c r="AL487" s="234"/>
      <c r="AM487" s="44"/>
      <c r="AN487" s="45" t="e">
        <f t="shared" si="1657"/>
        <v>#DIV/0!</v>
      </c>
      <c r="AO487" s="234"/>
      <c r="AP487" s="44"/>
      <c r="AQ487" s="45" t="e">
        <f t="shared" si="1658"/>
        <v>#DIV/0!</v>
      </c>
      <c r="AR487" s="12"/>
      <c r="AS487" s="37"/>
      <c r="AT487" s="37"/>
    </row>
    <row r="488" spans="1:46" customFormat="1" ht="36" customHeight="1">
      <c r="A488" s="283"/>
      <c r="B488" s="301"/>
      <c r="C488" s="282"/>
      <c r="D488" s="93" t="s">
        <v>37</v>
      </c>
      <c r="E488" s="173">
        <f t="shared" si="1659"/>
        <v>0</v>
      </c>
      <c r="F488" s="85">
        <f t="shared" si="1660"/>
        <v>0</v>
      </c>
      <c r="G488" s="43" t="e">
        <f t="shared" si="1646"/>
        <v>#DIV/0!</v>
      </c>
      <c r="H488" s="233"/>
      <c r="I488" s="85"/>
      <c r="J488" s="45" t="e">
        <f t="shared" si="1647"/>
        <v>#DIV/0!</v>
      </c>
      <c r="K488" s="234"/>
      <c r="L488" s="85"/>
      <c r="M488" s="45" t="e">
        <f t="shared" si="1648"/>
        <v>#DIV/0!</v>
      </c>
      <c r="N488" s="234"/>
      <c r="O488" s="43"/>
      <c r="P488" s="45" t="e">
        <f t="shared" si="1649"/>
        <v>#DIV/0!</v>
      </c>
      <c r="Q488" s="234"/>
      <c r="R488" s="44"/>
      <c r="S488" s="45" t="e">
        <f t="shared" si="1650"/>
        <v>#DIV/0!</v>
      </c>
      <c r="T488" s="234"/>
      <c r="U488" s="44"/>
      <c r="V488" s="45" t="e">
        <f t="shared" si="1651"/>
        <v>#DIV/0!</v>
      </c>
      <c r="W488" s="234"/>
      <c r="X488" s="44"/>
      <c r="Y488" s="45" t="e">
        <f t="shared" si="1652"/>
        <v>#DIV/0!</v>
      </c>
      <c r="Z488" s="234"/>
      <c r="AA488" s="44"/>
      <c r="AB488" s="45" t="e">
        <f t="shared" si="1653"/>
        <v>#DIV/0!</v>
      </c>
      <c r="AC488" s="234"/>
      <c r="AD488" s="44"/>
      <c r="AE488" s="45" t="e">
        <f t="shared" si="1654"/>
        <v>#DIV/0!</v>
      </c>
      <c r="AF488" s="234"/>
      <c r="AG488" s="44"/>
      <c r="AH488" s="45" t="e">
        <f t="shared" si="1655"/>
        <v>#DIV/0!</v>
      </c>
      <c r="AI488" s="234"/>
      <c r="AJ488" s="44"/>
      <c r="AK488" s="45" t="e">
        <f t="shared" si="1656"/>
        <v>#DIV/0!</v>
      </c>
      <c r="AL488" s="234"/>
      <c r="AM488" s="44"/>
      <c r="AN488" s="45" t="e">
        <f t="shared" si="1657"/>
        <v>#DIV/0!</v>
      </c>
      <c r="AO488" s="234"/>
      <c r="AP488" s="44"/>
      <c r="AQ488" s="45" t="e">
        <f t="shared" si="1658"/>
        <v>#DIV/0!</v>
      </c>
      <c r="AR488" s="12"/>
      <c r="AS488" s="37"/>
      <c r="AT488" s="37"/>
    </row>
    <row r="489" spans="1:46" customFormat="1" ht="45">
      <c r="A489" s="283"/>
      <c r="B489" s="301"/>
      <c r="C489" s="282"/>
      <c r="D489" s="93" t="s">
        <v>32</v>
      </c>
      <c r="E489" s="173">
        <f t="shared" si="1659"/>
        <v>0</v>
      </c>
      <c r="F489" s="85">
        <f t="shared" si="1660"/>
        <v>0</v>
      </c>
      <c r="G489" s="43" t="e">
        <f t="shared" si="1646"/>
        <v>#DIV/0!</v>
      </c>
      <c r="H489" s="233"/>
      <c r="I489" s="85"/>
      <c r="J489" s="45" t="e">
        <f t="shared" si="1647"/>
        <v>#DIV/0!</v>
      </c>
      <c r="K489" s="234"/>
      <c r="L489" s="85"/>
      <c r="M489" s="45" t="e">
        <f t="shared" si="1648"/>
        <v>#DIV/0!</v>
      </c>
      <c r="N489" s="234"/>
      <c r="O489" s="43"/>
      <c r="P489" s="45" t="e">
        <f t="shared" si="1649"/>
        <v>#DIV/0!</v>
      </c>
      <c r="Q489" s="234"/>
      <c r="R489" s="44"/>
      <c r="S489" s="45" t="e">
        <f t="shared" si="1650"/>
        <v>#DIV/0!</v>
      </c>
      <c r="T489" s="234"/>
      <c r="U489" s="44"/>
      <c r="V489" s="45" t="e">
        <f t="shared" si="1651"/>
        <v>#DIV/0!</v>
      </c>
      <c r="W489" s="234"/>
      <c r="X489" s="44"/>
      <c r="Y489" s="45" t="e">
        <f t="shared" si="1652"/>
        <v>#DIV/0!</v>
      </c>
      <c r="Z489" s="234"/>
      <c r="AA489" s="44"/>
      <c r="AB489" s="45" t="e">
        <f t="shared" si="1653"/>
        <v>#DIV/0!</v>
      </c>
      <c r="AC489" s="234"/>
      <c r="AD489" s="44"/>
      <c r="AE489" s="45" t="e">
        <f t="shared" si="1654"/>
        <v>#DIV/0!</v>
      </c>
      <c r="AF489" s="234"/>
      <c r="AG489" s="44"/>
      <c r="AH489" s="45" t="e">
        <f t="shared" si="1655"/>
        <v>#DIV/0!</v>
      </c>
      <c r="AI489" s="234"/>
      <c r="AJ489" s="44"/>
      <c r="AK489" s="45" t="e">
        <f t="shared" si="1656"/>
        <v>#DIV/0!</v>
      </c>
      <c r="AL489" s="234"/>
      <c r="AM489" s="44"/>
      <c r="AN489" s="45" t="e">
        <f t="shared" si="1657"/>
        <v>#DIV/0!</v>
      </c>
      <c r="AO489" s="234"/>
      <c r="AP489" s="44"/>
      <c r="AQ489" s="45" t="e">
        <f t="shared" si="1658"/>
        <v>#DIV/0!</v>
      </c>
      <c r="AR489" s="12"/>
      <c r="AS489" s="37"/>
      <c r="AT489" s="37"/>
    </row>
    <row r="490" spans="1:46" s="208" customFormat="1" ht="21.75" customHeight="1">
      <c r="A490" s="283" t="s">
        <v>259</v>
      </c>
      <c r="B490" s="301" t="s">
        <v>354</v>
      </c>
      <c r="C490" s="282" t="s">
        <v>68</v>
      </c>
      <c r="D490" s="217" t="s">
        <v>34</v>
      </c>
      <c r="E490" s="210">
        <f>E491+E492+E493+E495+E496</f>
        <v>4147.51</v>
      </c>
      <c r="F490" s="206">
        <f>F491+F492+F493+F495+F496</f>
        <v>0</v>
      </c>
      <c r="G490" s="206">
        <f>(F490/E490)*100</f>
        <v>0</v>
      </c>
      <c r="H490" s="233">
        <f>H491+H492+H493+H495+H496</f>
        <v>0</v>
      </c>
      <c r="I490" s="206">
        <f>I491+I492+I493+I495+I496</f>
        <v>0</v>
      </c>
      <c r="J490" s="205" t="e">
        <f>(I490/H490)*100</f>
        <v>#DIV/0!</v>
      </c>
      <c r="K490" s="234">
        <f>K491+K492+K493+K495+K496</f>
        <v>0</v>
      </c>
      <c r="L490" s="206">
        <f>L491+L492+L493+L495+L496</f>
        <v>0</v>
      </c>
      <c r="M490" s="205" t="e">
        <f>(L490/K490)*100</f>
        <v>#DIV/0!</v>
      </c>
      <c r="N490" s="234">
        <f>N491+N492+N493+N495+N496</f>
        <v>0</v>
      </c>
      <c r="O490" s="206">
        <f>O491+O492+O493+O495+O496</f>
        <v>0</v>
      </c>
      <c r="P490" s="205" t="e">
        <f>(O490/N490)*100</f>
        <v>#DIV/0!</v>
      </c>
      <c r="Q490" s="234">
        <f>Q491+Q492+Q493+Q495+Q496</f>
        <v>0</v>
      </c>
      <c r="R490" s="205">
        <f>R491+R492+R493+R495+R496</f>
        <v>0</v>
      </c>
      <c r="S490" s="205" t="e">
        <f>(R490/Q490)*100</f>
        <v>#DIV/0!</v>
      </c>
      <c r="T490" s="234">
        <f>T491+T492+T493+T495+T496</f>
        <v>0</v>
      </c>
      <c r="U490" s="205">
        <f>U491+U492+U493+U495+U496</f>
        <v>0</v>
      </c>
      <c r="V490" s="205" t="e">
        <f>(U490/T490)*100</f>
        <v>#DIV/0!</v>
      </c>
      <c r="W490" s="234">
        <f>W491+W492+W493+W495+W496</f>
        <v>0</v>
      </c>
      <c r="X490" s="205">
        <f>X491+X492+X493+X495+X496</f>
        <v>0</v>
      </c>
      <c r="Y490" s="205" t="e">
        <f>(X490/W490)*100</f>
        <v>#DIV/0!</v>
      </c>
      <c r="Z490" s="234">
        <f>Z491+Z492+Z493+Z495+Z496</f>
        <v>0</v>
      </c>
      <c r="AA490" s="205">
        <f>AA491+AA492+AA493+AA495+AA496</f>
        <v>0</v>
      </c>
      <c r="AB490" s="205" t="e">
        <f>(AA490/Z490)*100</f>
        <v>#DIV/0!</v>
      </c>
      <c r="AC490" s="234">
        <f>AC491+AC492+AC493+AC495+AC496</f>
        <v>0</v>
      </c>
      <c r="AD490" s="205">
        <f>AD491+AD492+AD493+AD495+AD496</f>
        <v>0</v>
      </c>
      <c r="AE490" s="205" t="e">
        <f>(AD490/AC490)*100</f>
        <v>#DIV/0!</v>
      </c>
      <c r="AF490" s="234">
        <f>AF491+AF492+AF493+AF495+AF496</f>
        <v>4147.51</v>
      </c>
      <c r="AG490" s="205">
        <f>AG491+AG492+AG493+AG495+AG496</f>
        <v>0</v>
      </c>
      <c r="AH490" s="205">
        <f>(AG490/AF490)*100</f>
        <v>0</v>
      </c>
      <c r="AI490" s="234">
        <f>AI491+AI492+AI493+AI495+AI496</f>
        <v>0</v>
      </c>
      <c r="AJ490" s="205">
        <f>AJ491+AJ492+AJ493+AJ495+AJ496</f>
        <v>0</v>
      </c>
      <c r="AK490" s="205" t="e">
        <f>(AJ490/AI490)*100</f>
        <v>#DIV/0!</v>
      </c>
      <c r="AL490" s="234">
        <f>AL491+AL492+AL493+AL495+AL496</f>
        <v>0</v>
      </c>
      <c r="AM490" s="205">
        <f>AM491+AM492+AM493+AM495+AM496</f>
        <v>0</v>
      </c>
      <c r="AN490" s="205" t="e">
        <f>(AM490/AL490)*100</f>
        <v>#DIV/0!</v>
      </c>
      <c r="AO490" s="234">
        <f>AO491+AO492+AO493+AO495+AO496</f>
        <v>0</v>
      </c>
      <c r="AP490" s="205">
        <f>AP491+AP492+AP493+AP495+AP496</f>
        <v>0</v>
      </c>
      <c r="AQ490" s="205" t="e">
        <f>(AP490/AO490)*100</f>
        <v>#DIV/0!</v>
      </c>
      <c r="AR490" s="216"/>
    </row>
    <row r="491" spans="1:46" customFormat="1" ht="30">
      <c r="A491" s="283"/>
      <c r="B491" s="301"/>
      <c r="C491" s="282"/>
      <c r="D491" s="93" t="s">
        <v>17</v>
      </c>
      <c r="E491" s="173">
        <f>H491+K491+N491+Q491+T491+W491+Z491+AC491+AF491+AI491+AL491+AO491</f>
        <v>0</v>
      </c>
      <c r="F491" s="85">
        <f>I491+L491+O491+R491+U491+X491+AA491+AD491+AG491+AJ491+AM491+AP491</f>
        <v>0</v>
      </c>
      <c r="G491" s="43" t="e">
        <f t="shared" ref="G491:G496" si="1661">(F491/E491)*100</f>
        <v>#DIV/0!</v>
      </c>
      <c r="H491" s="233"/>
      <c r="I491" s="85"/>
      <c r="J491" s="45" t="e">
        <f t="shared" ref="J491:J496" si="1662">(I491/H491)*100</f>
        <v>#DIV/0!</v>
      </c>
      <c r="K491" s="234"/>
      <c r="L491" s="85"/>
      <c r="M491" s="45" t="e">
        <f t="shared" ref="M491:M496" si="1663">(L491/K491)*100</f>
        <v>#DIV/0!</v>
      </c>
      <c r="N491" s="234"/>
      <c r="O491" s="43"/>
      <c r="P491" s="45" t="e">
        <f t="shared" ref="P491:P496" si="1664">(O491/N491)*100</f>
        <v>#DIV/0!</v>
      </c>
      <c r="Q491" s="234"/>
      <c r="R491" s="44"/>
      <c r="S491" s="45" t="e">
        <f t="shared" ref="S491:S496" si="1665">(R491/Q491)*100</f>
        <v>#DIV/0!</v>
      </c>
      <c r="T491" s="234"/>
      <c r="U491" s="44"/>
      <c r="V491" s="45" t="e">
        <f t="shared" ref="V491:V496" si="1666">(U491/T491)*100</f>
        <v>#DIV/0!</v>
      </c>
      <c r="W491" s="234"/>
      <c r="X491" s="44"/>
      <c r="Y491" s="45" t="e">
        <f t="shared" ref="Y491:Y496" si="1667">(X491/W491)*100</f>
        <v>#DIV/0!</v>
      </c>
      <c r="Z491" s="234"/>
      <c r="AA491" s="44"/>
      <c r="AB491" s="45" t="e">
        <f t="shared" ref="AB491:AB496" si="1668">(AA491/Z491)*100</f>
        <v>#DIV/0!</v>
      </c>
      <c r="AC491" s="234"/>
      <c r="AD491" s="44"/>
      <c r="AE491" s="45" t="e">
        <f t="shared" ref="AE491:AE496" si="1669">(AD491/AC491)*100</f>
        <v>#DIV/0!</v>
      </c>
      <c r="AF491" s="234"/>
      <c r="AG491" s="44"/>
      <c r="AH491" s="45" t="e">
        <f t="shared" ref="AH491:AH496" si="1670">(AG491/AF491)*100</f>
        <v>#DIV/0!</v>
      </c>
      <c r="AI491" s="234"/>
      <c r="AJ491" s="44"/>
      <c r="AK491" s="45" t="e">
        <f t="shared" ref="AK491:AK496" si="1671">(AJ491/AI491)*100</f>
        <v>#DIV/0!</v>
      </c>
      <c r="AL491" s="234"/>
      <c r="AM491" s="44"/>
      <c r="AN491" s="45" t="e">
        <f t="shared" ref="AN491:AN496" si="1672">(AM491/AL491)*100</f>
        <v>#DIV/0!</v>
      </c>
      <c r="AO491" s="234"/>
      <c r="AP491" s="44"/>
      <c r="AQ491" s="45" t="e">
        <f t="shared" ref="AQ491:AQ496" si="1673">(AP491/AO491)*100</f>
        <v>#DIV/0!</v>
      </c>
      <c r="AR491" s="12"/>
      <c r="AS491" s="37"/>
      <c r="AT491" s="37"/>
    </row>
    <row r="492" spans="1:46" customFormat="1" ht="45">
      <c r="A492" s="283"/>
      <c r="B492" s="301"/>
      <c r="C492" s="282"/>
      <c r="D492" s="93" t="s">
        <v>18</v>
      </c>
      <c r="E492" s="173">
        <f t="shared" ref="E492:E496" si="1674">H492+K492+N492+Q492+T492+W492+Z492+AC492+AF492+AI492+AL492+AO492</f>
        <v>0</v>
      </c>
      <c r="F492" s="85">
        <f t="shared" ref="F492:F496" si="1675">I492+L492+O492+R492+U492+X492+AA492+AD492+AG492+AJ492+AM492+AP492</f>
        <v>0</v>
      </c>
      <c r="G492" s="43" t="e">
        <f t="shared" si="1661"/>
        <v>#DIV/0!</v>
      </c>
      <c r="H492" s="233"/>
      <c r="I492" s="85"/>
      <c r="J492" s="45" t="e">
        <f t="shared" si="1662"/>
        <v>#DIV/0!</v>
      </c>
      <c r="K492" s="234"/>
      <c r="L492" s="85"/>
      <c r="M492" s="45" t="e">
        <f t="shared" si="1663"/>
        <v>#DIV/0!</v>
      </c>
      <c r="N492" s="234"/>
      <c r="O492" s="43"/>
      <c r="P492" s="45" t="e">
        <f t="shared" si="1664"/>
        <v>#DIV/0!</v>
      </c>
      <c r="Q492" s="234"/>
      <c r="R492" s="44"/>
      <c r="S492" s="45" t="e">
        <f t="shared" si="1665"/>
        <v>#DIV/0!</v>
      </c>
      <c r="T492" s="234"/>
      <c r="U492" s="44"/>
      <c r="V492" s="45" t="e">
        <f t="shared" si="1666"/>
        <v>#DIV/0!</v>
      </c>
      <c r="W492" s="234"/>
      <c r="X492" s="44"/>
      <c r="Y492" s="45" t="e">
        <f t="shared" si="1667"/>
        <v>#DIV/0!</v>
      </c>
      <c r="Z492" s="234"/>
      <c r="AA492" s="44"/>
      <c r="AB492" s="45" t="e">
        <f t="shared" si="1668"/>
        <v>#DIV/0!</v>
      </c>
      <c r="AC492" s="234"/>
      <c r="AD492" s="44"/>
      <c r="AE492" s="45" t="e">
        <f t="shared" si="1669"/>
        <v>#DIV/0!</v>
      </c>
      <c r="AF492" s="234"/>
      <c r="AG492" s="44"/>
      <c r="AH492" s="45" t="e">
        <f t="shared" si="1670"/>
        <v>#DIV/0!</v>
      </c>
      <c r="AI492" s="234"/>
      <c r="AJ492" s="44"/>
      <c r="AK492" s="45" t="e">
        <f t="shared" si="1671"/>
        <v>#DIV/0!</v>
      </c>
      <c r="AL492" s="234"/>
      <c r="AM492" s="44"/>
      <c r="AN492" s="45" t="e">
        <f t="shared" si="1672"/>
        <v>#DIV/0!</v>
      </c>
      <c r="AO492" s="234"/>
      <c r="AP492" s="44"/>
      <c r="AQ492" s="45" t="e">
        <f t="shared" si="1673"/>
        <v>#DIV/0!</v>
      </c>
      <c r="AR492" s="12"/>
      <c r="AS492" s="37"/>
      <c r="AT492" s="37"/>
    </row>
    <row r="493" spans="1:46" customFormat="1" ht="26.25" customHeight="1">
      <c r="A493" s="283"/>
      <c r="B493" s="301"/>
      <c r="C493" s="282"/>
      <c r="D493" s="93" t="s">
        <v>26</v>
      </c>
      <c r="E493" s="173">
        <f t="shared" si="1674"/>
        <v>4147.51</v>
      </c>
      <c r="F493" s="85">
        <f t="shared" si="1675"/>
        <v>0</v>
      </c>
      <c r="G493" s="43">
        <f t="shared" si="1661"/>
        <v>0</v>
      </c>
      <c r="H493" s="233"/>
      <c r="I493" s="85"/>
      <c r="J493" s="45" t="e">
        <f t="shared" si="1662"/>
        <v>#DIV/0!</v>
      </c>
      <c r="K493" s="234"/>
      <c r="L493" s="85"/>
      <c r="M493" s="45" t="e">
        <f t="shared" si="1663"/>
        <v>#DIV/0!</v>
      </c>
      <c r="N493" s="234"/>
      <c r="O493" s="43"/>
      <c r="P493" s="45" t="e">
        <f t="shared" si="1664"/>
        <v>#DIV/0!</v>
      </c>
      <c r="Q493" s="234"/>
      <c r="R493" s="44"/>
      <c r="S493" s="45" t="e">
        <f t="shared" si="1665"/>
        <v>#DIV/0!</v>
      </c>
      <c r="T493" s="234"/>
      <c r="U493" s="44"/>
      <c r="V493" s="45" t="e">
        <f t="shared" si="1666"/>
        <v>#DIV/0!</v>
      </c>
      <c r="W493" s="234"/>
      <c r="X493" s="44"/>
      <c r="Y493" s="45" t="e">
        <f t="shared" si="1667"/>
        <v>#DIV/0!</v>
      </c>
      <c r="Z493" s="234"/>
      <c r="AA493" s="44"/>
      <c r="AB493" s="45" t="e">
        <f t="shared" si="1668"/>
        <v>#DIV/0!</v>
      </c>
      <c r="AC493" s="234"/>
      <c r="AD493" s="44"/>
      <c r="AE493" s="45" t="e">
        <f t="shared" si="1669"/>
        <v>#DIV/0!</v>
      </c>
      <c r="AF493" s="234">
        <f>4168.35-20.84</f>
        <v>4147.51</v>
      </c>
      <c r="AG493" s="44"/>
      <c r="AH493" s="45">
        <f t="shared" si="1670"/>
        <v>0</v>
      </c>
      <c r="AI493" s="234"/>
      <c r="AJ493" s="44"/>
      <c r="AK493" s="45" t="e">
        <f t="shared" si="1671"/>
        <v>#DIV/0!</v>
      </c>
      <c r="AL493" s="234"/>
      <c r="AM493" s="44"/>
      <c r="AN493" s="45" t="e">
        <f t="shared" si="1672"/>
        <v>#DIV/0!</v>
      </c>
      <c r="AO493" s="234"/>
      <c r="AP493" s="44"/>
      <c r="AQ493" s="45" t="e">
        <f t="shared" si="1673"/>
        <v>#DIV/0!</v>
      </c>
      <c r="AR493" s="12"/>
      <c r="AS493" s="37"/>
      <c r="AT493" s="37"/>
    </row>
    <row r="494" spans="1:46" customFormat="1" ht="85.5" customHeight="1">
      <c r="A494" s="283"/>
      <c r="B494" s="301"/>
      <c r="C494" s="282"/>
      <c r="D494" s="93" t="s">
        <v>154</v>
      </c>
      <c r="E494" s="173">
        <f t="shared" si="1674"/>
        <v>0</v>
      </c>
      <c r="F494" s="85">
        <f t="shared" si="1675"/>
        <v>0</v>
      </c>
      <c r="G494" s="43" t="e">
        <f t="shared" si="1661"/>
        <v>#DIV/0!</v>
      </c>
      <c r="H494" s="233"/>
      <c r="I494" s="85"/>
      <c r="J494" s="45" t="e">
        <f t="shared" si="1662"/>
        <v>#DIV/0!</v>
      </c>
      <c r="K494" s="234"/>
      <c r="L494" s="85"/>
      <c r="M494" s="45" t="e">
        <f t="shared" si="1663"/>
        <v>#DIV/0!</v>
      </c>
      <c r="N494" s="234"/>
      <c r="O494" s="43"/>
      <c r="P494" s="45" t="e">
        <f t="shared" si="1664"/>
        <v>#DIV/0!</v>
      </c>
      <c r="Q494" s="234"/>
      <c r="R494" s="44"/>
      <c r="S494" s="45" t="e">
        <f t="shared" si="1665"/>
        <v>#DIV/0!</v>
      </c>
      <c r="T494" s="234"/>
      <c r="U494" s="44"/>
      <c r="V494" s="45" t="e">
        <f t="shared" si="1666"/>
        <v>#DIV/0!</v>
      </c>
      <c r="W494" s="234"/>
      <c r="X494" s="44"/>
      <c r="Y494" s="45" t="e">
        <f t="shared" si="1667"/>
        <v>#DIV/0!</v>
      </c>
      <c r="Z494" s="234"/>
      <c r="AA494" s="44"/>
      <c r="AB494" s="45" t="e">
        <f t="shared" si="1668"/>
        <v>#DIV/0!</v>
      </c>
      <c r="AC494" s="234"/>
      <c r="AD494" s="44"/>
      <c r="AE494" s="45" t="e">
        <f t="shared" si="1669"/>
        <v>#DIV/0!</v>
      </c>
      <c r="AF494" s="234"/>
      <c r="AG494" s="44"/>
      <c r="AH494" s="45" t="e">
        <f t="shared" si="1670"/>
        <v>#DIV/0!</v>
      </c>
      <c r="AI494" s="234"/>
      <c r="AJ494" s="44"/>
      <c r="AK494" s="45" t="e">
        <f t="shared" si="1671"/>
        <v>#DIV/0!</v>
      </c>
      <c r="AL494" s="234"/>
      <c r="AM494" s="44"/>
      <c r="AN494" s="45" t="e">
        <f t="shared" si="1672"/>
        <v>#DIV/0!</v>
      </c>
      <c r="AO494" s="234"/>
      <c r="AP494" s="44"/>
      <c r="AQ494" s="45" t="e">
        <f t="shared" si="1673"/>
        <v>#DIV/0!</v>
      </c>
      <c r="AR494" s="12"/>
      <c r="AS494" s="37"/>
      <c r="AT494" s="37"/>
    </row>
    <row r="495" spans="1:46" customFormat="1" ht="29.25" customHeight="1">
      <c r="A495" s="283"/>
      <c r="B495" s="301"/>
      <c r="C495" s="282"/>
      <c r="D495" s="93" t="s">
        <v>37</v>
      </c>
      <c r="E495" s="173">
        <f t="shared" si="1674"/>
        <v>0</v>
      </c>
      <c r="F495" s="85">
        <f t="shared" si="1675"/>
        <v>0</v>
      </c>
      <c r="G495" s="43" t="e">
        <f t="shared" si="1661"/>
        <v>#DIV/0!</v>
      </c>
      <c r="H495" s="233"/>
      <c r="I495" s="85"/>
      <c r="J495" s="45" t="e">
        <f t="shared" si="1662"/>
        <v>#DIV/0!</v>
      </c>
      <c r="K495" s="234"/>
      <c r="L495" s="85"/>
      <c r="M495" s="45" t="e">
        <f t="shared" si="1663"/>
        <v>#DIV/0!</v>
      </c>
      <c r="N495" s="234"/>
      <c r="O495" s="43"/>
      <c r="P495" s="45" t="e">
        <f t="shared" si="1664"/>
        <v>#DIV/0!</v>
      </c>
      <c r="Q495" s="234"/>
      <c r="R495" s="44"/>
      <c r="S495" s="45" t="e">
        <f t="shared" si="1665"/>
        <v>#DIV/0!</v>
      </c>
      <c r="T495" s="234"/>
      <c r="U495" s="44"/>
      <c r="V495" s="45" t="e">
        <f t="shared" si="1666"/>
        <v>#DIV/0!</v>
      </c>
      <c r="W495" s="234"/>
      <c r="X495" s="44"/>
      <c r="Y495" s="45" t="e">
        <f t="shared" si="1667"/>
        <v>#DIV/0!</v>
      </c>
      <c r="Z495" s="234"/>
      <c r="AA495" s="44"/>
      <c r="AB495" s="45" t="e">
        <f t="shared" si="1668"/>
        <v>#DIV/0!</v>
      </c>
      <c r="AC495" s="234"/>
      <c r="AD495" s="44"/>
      <c r="AE495" s="45" t="e">
        <f t="shared" si="1669"/>
        <v>#DIV/0!</v>
      </c>
      <c r="AF495" s="234"/>
      <c r="AG495" s="44"/>
      <c r="AH495" s="45" t="e">
        <f t="shared" si="1670"/>
        <v>#DIV/0!</v>
      </c>
      <c r="AI495" s="234"/>
      <c r="AJ495" s="44"/>
      <c r="AK495" s="45" t="e">
        <f t="shared" si="1671"/>
        <v>#DIV/0!</v>
      </c>
      <c r="AL495" s="234"/>
      <c r="AM495" s="44"/>
      <c r="AN495" s="45" t="e">
        <f t="shared" si="1672"/>
        <v>#DIV/0!</v>
      </c>
      <c r="AO495" s="234"/>
      <c r="AP495" s="44"/>
      <c r="AQ495" s="45" t="e">
        <f t="shared" si="1673"/>
        <v>#DIV/0!</v>
      </c>
      <c r="AR495" s="12"/>
      <c r="AS495" s="37"/>
      <c r="AT495" s="37"/>
    </row>
    <row r="496" spans="1:46" customFormat="1" ht="45">
      <c r="A496" s="283"/>
      <c r="B496" s="301"/>
      <c r="C496" s="282"/>
      <c r="D496" s="93" t="s">
        <v>32</v>
      </c>
      <c r="E496" s="173">
        <f t="shared" si="1674"/>
        <v>0</v>
      </c>
      <c r="F496" s="85">
        <f t="shared" si="1675"/>
        <v>0</v>
      </c>
      <c r="G496" s="43" t="e">
        <f t="shared" si="1661"/>
        <v>#DIV/0!</v>
      </c>
      <c r="H496" s="233"/>
      <c r="I496" s="85"/>
      <c r="J496" s="45" t="e">
        <f t="shared" si="1662"/>
        <v>#DIV/0!</v>
      </c>
      <c r="K496" s="234"/>
      <c r="L496" s="85"/>
      <c r="M496" s="45" t="e">
        <f t="shared" si="1663"/>
        <v>#DIV/0!</v>
      </c>
      <c r="N496" s="234"/>
      <c r="O496" s="43"/>
      <c r="P496" s="45" t="e">
        <f t="shared" si="1664"/>
        <v>#DIV/0!</v>
      </c>
      <c r="Q496" s="234"/>
      <c r="R496" s="44"/>
      <c r="S496" s="45" t="e">
        <f t="shared" si="1665"/>
        <v>#DIV/0!</v>
      </c>
      <c r="T496" s="234"/>
      <c r="U496" s="44"/>
      <c r="V496" s="45" t="e">
        <f t="shared" si="1666"/>
        <v>#DIV/0!</v>
      </c>
      <c r="W496" s="234"/>
      <c r="X496" s="44"/>
      <c r="Y496" s="45" t="e">
        <f t="shared" si="1667"/>
        <v>#DIV/0!</v>
      </c>
      <c r="Z496" s="234"/>
      <c r="AA496" s="44"/>
      <c r="AB496" s="45" t="e">
        <f t="shared" si="1668"/>
        <v>#DIV/0!</v>
      </c>
      <c r="AC496" s="234"/>
      <c r="AD496" s="44"/>
      <c r="AE496" s="45" t="e">
        <f t="shared" si="1669"/>
        <v>#DIV/0!</v>
      </c>
      <c r="AF496" s="234"/>
      <c r="AG496" s="44"/>
      <c r="AH496" s="45" t="e">
        <f t="shared" si="1670"/>
        <v>#DIV/0!</v>
      </c>
      <c r="AI496" s="234"/>
      <c r="AJ496" s="44"/>
      <c r="AK496" s="45" t="e">
        <f t="shared" si="1671"/>
        <v>#DIV/0!</v>
      </c>
      <c r="AL496" s="234"/>
      <c r="AM496" s="44"/>
      <c r="AN496" s="45" t="e">
        <f t="shared" si="1672"/>
        <v>#DIV/0!</v>
      </c>
      <c r="AO496" s="234"/>
      <c r="AP496" s="44"/>
      <c r="AQ496" s="45" t="e">
        <f t="shared" si="1673"/>
        <v>#DIV/0!</v>
      </c>
      <c r="AR496" s="12"/>
      <c r="AS496" s="37"/>
      <c r="AT496" s="37"/>
    </row>
    <row r="497" spans="1:46" s="208" customFormat="1" ht="25.5" customHeight="1">
      <c r="A497" s="283" t="s">
        <v>260</v>
      </c>
      <c r="B497" s="301" t="s">
        <v>355</v>
      </c>
      <c r="C497" s="282" t="s">
        <v>68</v>
      </c>
      <c r="D497" s="217" t="s">
        <v>34</v>
      </c>
      <c r="E497" s="210">
        <f>E498+E499+E500+E502+E503</f>
        <v>1840.86</v>
      </c>
      <c r="F497" s="206">
        <f>F498+F499+F500+F502+F503</f>
        <v>0</v>
      </c>
      <c r="G497" s="206">
        <f>(F497/E497)*100</f>
        <v>0</v>
      </c>
      <c r="H497" s="233">
        <f>H498+H499+H500+H502+H503</f>
        <v>0</v>
      </c>
      <c r="I497" s="205">
        <f>I498+I499+I500+I502+I503</f>
        <v>0</v>
      </c>
      <c r="J497" s="205" t="e">
        <f>(I497/H497)*100</f>
        <v>#DIV/0!</v>
      </c>
      <c r="K497" s="234">
        <f>K498+K499+K500+K502+K503</f>
        <v>0</v>
      </c>
      <c r="L497" s="206">
        <f>L498+L499+L500+L502+L503</f>
        <v>0</v>
      </c>
      <c r="M497" s="205" t="e">
        <f>(L497/K497)*100</f>
        <v>#DIV/0!</v>
      </c>
      <c r="N497" s="234">
        <f>N498+N499+N500+N502+N503</f>
        <v>0</v>
      </c>
      <c r="O497" s="206">
        <f>O498+O499+O500+O502+O503</f>
        <v>0</v>
      </c>
      <c r="P497" s="205" t="e">
        <f>(O497/N497)*100</f>
        <v>#DIV/0!</v>
      </c>
      <c r="Q497" s="234">
        <f>Q498+Q499+Q500+Q502+Q503</f>
        <v>0</v>
      </c>
      <c r="R497" s="205">
        <f>R498+R499+R500+R502+R503</f>
        <v>0</v>
      </c>
      <c r="S497" s="205" t="e">
        <f>(R497/Q497)*100</f>
        <v>#DIV/0!</v>
      </c>
      <c r="T497" s="234">
        <f>T498+T499+T500+T502+T503</f>
        <v>0</v>
      </c>
      <c r="U497" s="205">
        <f>U498+U499+U500+U502+U503</f>
        <v>0</v>
      </c>
      <c r="V497" s="205" t="e">
        <f>(U497/T497)*100</f>
        <v>#DIV/0!</v>
      </c>
      <c r="W497" s="234">
        <f>W498+W499+W500+W502+W503</f>
        <v>0</v>
      </c>
      <c r="X497" s="205">
        <f>X498+X499+X500+X502+X503</f>
        <v>0</v>
      </c>
      <c r="Y497" s="205" t="e">
        <f>(X497/W497)*100</f>
        <v>#DIV/0!</v>
      </c>
      <c r="Z497" s="234">
        <f>Z498+Z499+Z500+Z502+Z503</f>
        <v>0</v>
      </c>
      <c r="AA497" s="205">
        <f>AA498+AA499+AA500+AA502+AA503</f>
        <v>0</v>
      </c>
      <c r="AB497" s="205" t="e">
        <f>(AA497/Z497)*100</f>
        <v>#DIV/0!</v>
      </c>
      <c r="AC497" s="234">
        <f>AC498+AC499+AC500+AC502+AC503</f>
        <v>0</v>
      </c>
      <c r="AD497" s="205">
        <f>AD498+AD499+AD500+AD502+AD503</f>
        <v>0</v>
      </c>
      <c r="AE497" s="205" t="e">
        <f>(AD497/AC497)*100</f>
        <v>#DIV/0!</v>
      </c>
      <c r="AF497" s="234">
        <f>AF498+AF499+AF500+AF502+AF503</f>
        <v>1840.86</v>
      </c>
      <c r="AG497" s="205">
        <f>AG498+AG499+AG500+AG502+AG503</f>
        <v>0</v>
      </c>
      <c r="AH497" s="205">
        <f>(AG497/AF497)*100</f>
        <v>0</v>
      </c>
      <c r="AI497" s="234">
        <f>AI498+AI499+AI500+AI502+AI503</f>
        <v>0</v>
      </c>
      <c r="AJ497" s="205">
        <f>AJ498+AJ499+AJ500+AJ502+AJ503</f>
        <v>0</v>
      </c>
      <c r="AK497" s="205" t="e">
        <f>(AJ497/AI497)*100</f>
        <v>#DIV/0!</v>
      </c>
      <c r="AL497" s="234">
        <f>AL498+AL499+AL500+AL502+AL503</f>
        <v>0</v>
      </c>
      <c r="AM497" s="205">
        <f>AM498+AM499+AM500+AM502+AM503</f>
        <v>0</v>
      </c>
      <c r="AN497" s="205" t="e">
        <f>(AM497/AL497)*100</f>
        <v>#DIV/0!</v>
      </c>
      <c r="AO497" s="234">
        <f>AO498+AO499+AO500+AO502+AO503</f>
        <v>0</v>
      </c>
      <c r="AP497" s="205">
        <f>AP498+AP499+AP500+AP502+AP503</f>
        <v>0</v>
      </c>
      <c r="AQ497" s="205" t="e">
        <f>(AP497/AO497)*100</f>
        <v>#DIV/0!</v>
      </c>
      <c r="AR497" s="216"/>
    </row>
    <row r="498" spans="1:46" customFormat="1" ht="30">
      <c r="A498" s="283"/>
      <c r="B498" s="301"/>
      <c r="C498" s="282"/>
      <c r="D498" s="93" t="s">
        <v>17</v>
      </c>
      <c r="E498" s="173">
        <f>H498+K498+N498+Q498+T498+W498+Z498+AC498+AF498+AI498+AL498+AO498</f>
        <v>0</v>
      </c>
      <c r="F498" s="85">
        <f>I498+L498+O498+R498+U498+X498+AA498+AD498+AG498+AJ498+AM498+AP498</f>
        <v>0</v>
      </c>
      <c r="G498" s="43" t="e">
        <f t="shared" ref="G498:G503" si="1676">(F498/E498)*100</f>
        <v>#DIV/0!</v>
      </c>
      <c r="H498" s="233"/>
      <c r="I498" s="44"/>
      <c r="J498" s="45" t="e">
        <f t="shared" ref="J498:J503" si="1677">(I498/H498)*100</f>
        <v>#DIV/0!</v>
      </c>
      <c r="K498" s="234"/>
      <c r="L498" s="85"/>
      <c r="M498" s="45" t="e">
        <f t="shared" ref="M498:M503" si="1678">(L498/K498)*100</f>
        <v>#DIV/0!</v>
      </c>
      <c r="N498" s="234"/>
      <c r="O498" s="43"/>
      <c r="P498" s="45" t="e">
        <f t="shared" ref="P498:P503" si="1679">(O498/N498)*100</f>
        <v>#DIV/0!</v>
      </c>
      <c r="Q498" s="234"/>
      <c r="R498" s="44"/>
      <c r="S498" s="45" t="e">
        <f t="shared" ref="S498:S503" si="1680">(R498/Q498)*100</f>
        <v>#DIV/0!</v>
      </c>
      <c r="T498" s="234"/>
      <c r="U498" s="44"/>
      <c r="V498" s="45" t="e">
        <f t="shared" ref="V498:V503" si="1681">(U498/T498)*100</f>
        <v>#DIV/0!</v>
      </c>
      <c r="W498" s="234"/>
      <c r="X498" s="44"/>
      <c r="Y498" s="45" t="e">
        <f t="shared" ref="Y498:Y503" si="1682">(X498/W498)*100</f>
        <v>#DIV/0!</v>
      </c>
      <c r="Z498" s="234"/>
      <c r="AA498" s="44"/>
      <c r="AB498" s="45" t="e">
        <f t="shared" ref="AB498:AB503" si="1683">(AA498/Z498)*100</f>
        <v>#DIV/0!</v>
      </c>
      <c r="AC498" s="234"/>
      <c r="AD498" s="44"/>
      <c r="AE498" s="45" t="e">
        <f t="shared" ref="AE498:AE503" si="1684">(AD498/AC498)*100</f>
        <v>#DIV/0!</v>
      </c>
      <c r="AF498" s="234"/>
      <c r="AG498" s="44"/>
      <c r="AH498" s="45" t="e">
        <f t="shared" ref="AH498:AH503" si="1685">(AG498/AF498)*100</f>
        <v>#DIV/0!</v>
      </c>
      <c r="AI498" s="234"/>
      <c r="AJ498" s="44"/>
      <c r="AK498" s="45" t="e">
        <f t="shared" ref="AK498:AK503" si="1686">(AJ498/AI498)*100</f>
        <v>#DIV/0!</v>
      </c>
      <c r="AL498" s="234"/>
      <c r="AM498" s="44"/>
      <c r="AN498" s="45" t="e">
        <f t="shared" ref="AN498:AN503" si="1687">(AM498/AL498)*100</f>
        <v>#DIV/0!</v>
      </c>
      <c r="AO498" s="234"/>
      <c r="AP498" s="44"/>
      <c r="AQ498" s="45" t="e">
        <f t="shared" ref="AQ498:AQ503" si="1688">(AP498/AO498)*100</f>
        <v>#DIV/0!</v>
      </c>
      <c r="AR498" s="12"/>
      <c r="AS498" s="37"/>
      <c r="AT498" s="37"/>
    </row>
    <row r="499" spans="1:46" customFormat="1" ht="45">
      <c r="A499" s="283"/>
      <c r="B499" s="301"/>
      <c r="C499" s="282"/>
      <c r="D499" s="93" t="s">
        <v>18</v>
      </c>
      <c r="E499" s="173">
        <f t="shared" ref="E499:E503" si="1689">H499+K499+N499+Q499+T499+W499+Z499+AC499+AF499+AI499+AL499+AO499</f>
        <v>0</v>
      </c>
      <c r="F499" s="85">
        <f t="shared" ref="F499:F503" si="1690">I499+L499+O499+R499+U499+X499+AA499+AD499+AG499+AJ499+AM499+AP499</f>
        <v>0</v>
      </c>
      <c r="G499" s="43" t="e">
        <f t="shared" si="1676"/>
        <v>#DIV/0!</v>
      </c>
      <c r="H499" s="233"/>
      <c r="I499" s="44"/>
      <c r="J499" s="45" t="e">
        <f t="shared" si="1677"/>
        <v>#DIV/0!</v>
      </c>
      <c r="K499" s="234"/>
      <c r="L499" s="85"/>
      <c r="M499" s="45" t="e">
        <f t="shared" si="1678"/>
        <v>#DIV/0!</v>
      </c>
      <c r="N499" s="234"/>
      <c r="O499" s="43"/>
      <c r="P499" s="45" t="e">
        <f t="shared" si="1679"/>
        <v>#DIV/0!</v>
      </c>
      <c r="Q499" s="234"/>
      <c r="R499" s="44"/>
      <c r="S499" s="45" t="e">
        <f t="shared" si="1680"/>
        <v>#DIV/0!</v>
      </c>
      <c r="T499" s="234"/>
      <c r="U499" s="44"/>
      <c r="V499" s="45" t="e">
        <f t="shared" si="1681"/>
        <v>#DIV/0!</v>
      </c>
      <c r="W499" s="234"/>
      <c r="X499" s="44"/>
      <c r="Y499" s="45" t="e">
        <f t="shared" si="1682"/>
        <v>#DIV/0!</v>
      </c>
      <c r="Z499" s="234"/>
      <c r="AA499" s="44"/>
      <c r="AB499" s="45" t="e">
        <f t="shared" si="1683"/>
        <v>#DIV/0!</v>
      </c>
      <c r="AC499" s="234"/>
      <c r="AD499" s="44"/>
      <c r="AE499" s="45" t="e">
        <f t="shared" si="1684"/>
        <v>#DIV/0!</v>
      </c>
      <c r="AF499" s="234"/>
      <c r="AG499" s="44"/>
      <c r="AH499" s="45" t="e">
        <f t="shared" si="1685"/>
        <v>#DIV/0!</v>
      </c>
      <c r="AI499" s="234"/>
      <c r="AJ499" s="44"/>
      <c r="AK499" s="45" t="e">
        <f t="shared" si="1686"/>
        <v>#DIV/0!</v>
      </c>
      <c r="AL499" s="234"/>
      <c r="AM499" s="44"/>
      <c r="AN499" s="45" t="e">
        <f t="shared" si="1687"/>
        <v>#DIV/0!</v>
      </c>
      <c r="AO499" s="234"/>
      <c r="AP499" s="44"/>
      <c r="AQ499" s="45" t="e">
        <f t="shared" si="1688"/>
        <v>#DIV/0!</v>
      </c>
      <c r="AR499" s="12"/>
      <c r="AS499" s="37"/>
      <c r="AT499" s="37"/>
    </row>
    <row r="500" spans="1:46" customFormat="1" ht="25.5" customHeight="1">
      <c r="A500" s="283"/>
      <c r="B500" s="301"/>
      <c r="C500" s="282"/>
      <c r="D500" s="93" t="s">
        <v>26</v>
      </c>
      <c r="E500" s="173">
        <f t="shared" si="1689"/>
        <v>1840.86</v>
      </c>
      <c r="F500" s="85">
        <f t="shared" si="1690"/>
        <v>0</v>
      </c>
      <c r="G500" s="43">
        <f t="shared" si="1676"/>
        <v>0</v>
      </c>
      <c r="H500" s="233"/>
      <c r="I500" s="44"/>
      <c r="J500" s="45" t="e">
        <f t="shared" si="1677"/>
        <v>#DIV/0!</v>
      </c>
      <c r="K500" s="234"/>
      <c r="L500" s="85"/>
      <c r="M500" s="45" t="e">
        <f t="shared" si="1678"/>
        <v>#DIV/0!</v>
      </c>
      <c r="N500" s="234"/>
      <c r="O500" s="43"/>
      <c r="P500" s="45" t="e">
        <f t="shared" si="1679"/>
        <v>#DIV/0!</v>
      </c>
      <c r="Q500" s="234"/>
      <c r="R500" s="44"/>
      <c r="S500" s="45" t="e">
        <f t="shared" si="1680"/>
        <v>#DIV/0!</v>
      </c>
      <c r="T500" s="234"/>
      <c r="U500" s="44"/>
      <c r="V500" s="45" t="e">
        <f t="shared" si="1681"/>
        <v>#DIV/0!</v>
      </c>
      <c r="W500" s="234"/>
      <c r="X500" s="44"/>
      <c r="Y500" s="45" t="e">
        <f t="shared" si="1682"/>
        <v>#DIV/0!</v>
      </c>
      <c r="Z500" s="234"/>
      <c r="AA500" s="44"/>
      <c r="AB500" s="45" t="e">
        <f t="shared" si="1683"/>
        <v>#DIV/0!</v>
      </c>
      <c r="AC500" s="234"/>
      <c r="AD500" s="44"/>
      <c r="AE500" s="45" t="e">
        <f t="shared" si="1684"/>
        <v>#DIV/0!</v>
      </c>
      <c r="AF500" s="234">
        <v>1840.86</v>
      </c>
      <c r="AG500" s="44"/>
      <c r="AH500" s="45">
        <f t="shared" si="1685"/>
        <v>0</v>
      </c>
      <c r="AI500" s="234"/>
      <c r="AJ500" s="44"/>
      <c r="AK500" s="45" t="e">
        <f t="shared" si="1686"/>
        <v>#DIV/0!</v>
      </c>
      <c r="AL500" s="234"/>
      <c r="AM500" s="44"/>
      <c r="AN500" s="45" t="e">
        <f t="shared" si="1687"/>
        <v>#DIV/0!</v>
      </c>
      <c r="AO500" s="234"/>
      <c r="AP500" s="44"/>
      <c r="AQ500" s="45" t="e">
        <f t="shared" si="1688"/>
        <v>#DIV/0!</v>
      </c>
      <c r="AR500" s="12"/>
      <c r="AS500" s="37"/>
      <c r="AT500" s="37"/>
    </row>
    <row r="501" spans="1:46" customFormat="1" ht="75">
      <c r="A501" s="283"/>
      <c r="B501" s="301"/>
      <c r="C501" s="282"/>
      <c r="D501" s="93" t="s">
        <v>154</v>
      </c>
      <c r="E501" s="173">
        <f t="shared" si="1689"/>
        <v>0</v>
      </c>
      <c r="F501" s="85">
        <f t="shared" si="1690"/>
        <v>0</v>
      </c>
      <c r="G501" s="43" t="e">
        <f t="shared" si="1676"/>
        <v>#DIV/0!</v>
      </c>
      <c r="H501" s="233"/>
      <c r="I501" s="44"/>
      <c r="J501" s="45" t="e">
        <f t="shared" si="1677"/>
        <v>#DIV/0!</v>
      </c>
      <c r="K501" s="234"/>
      <c r="L501" s="85"/>
      <c r="M501" s="45" t="e">
        <f t="shared" si="1678"/>
        <v>#DIV/0!</v>
      </c>
      <c r="N501" s="234"/>
      <c r="O501" s="43"/>
      <c r="P501" s="45" t="e">
        <f t="shared" si="1679"/>
        <v>#DIV/0!</v>
      </c>
      <c r="Q501" s="234"/>
      <c r="R501" s="44"/>
      <c r="S501" s="45" t="e">
        <f t="shared" si="1680"/>
        <v>#DIV/0!</v>
      </c>
      <c r="T501" s="234"/>
      <c r="U501" s="44"/>
      <c r="V501" s="45" t="e">
        <f t="shared" si="1681"/>
        <v>#DIV/0!</v>
      </c>
      <c r="W501" s="234"/>
      <c r="X501" s="44"/>
      <c r="Y501" s="45" t="e">
        <f t="shared" si="1682"/>
        <v>#DIV/0!</v>
      </c>
      <c r="Z501" s="234"/>
      <c r="AA501" s="44"/>
      <c r="AB501" s="45" t="e">
        <f t="shared" si="1683"/>
        <v>#DIV/0!</v>
      </c>
      <c r="AC501" s="234"/>
      <c r="AD501" s="44"/>
      <c r="AE501" s="45" t="e">
        <f t="shared" si="1684"/>
        <v>#DIV/0!</v>
      </c>
      <c r="AF501" s="234"/>
      <c r="AG501" s="44"/>
      <c r="AH501" s="45" t="e">
        <f t="shared" si="1685"/>
        <v>#DIV/0!</v>
      </c>
      <c r="AI501" s="234"/>
      <c r="AJ501" s="44"/>
      <c r="AK501" s="45" t="e">
        <f t="shared" si="1686"/>
        <v>#DIV/0!</v>
      </c>
      <c r="AL501" s="234"/>
      <c r="AM501" s="44"/>
      <c r="AN501" s="45" t="e">
        <f t="shared" si="1687"/>
        <v>#DIV/0!</v>
      </c>
      <c r="AO501" s="234"/>
      <c r="AP501" s="44"/>
      <c r="AQ501" s="45" t="e">
        <f t="shared" si="1688"/>
        <v>#DIV/0!</v>
      </c>
      <c r="AR501" s="12"/>
      <c r="AS501" s="37"/>
      <c r="AT501" s="37"/>
    </row>
    <row r="502" spans="1:46" customFormat="1" ht="38.25" customHeight="1">
      <c r="A502" s="283"/>
      <c r="B502" s="301"/>
      <c r="C502" s="282"/>
      <c r="D502" s="93" t="s">
        <v>37</v>
      </c>
      <c r="E502" s="173">
        <f t="shared" si="1689"/>
        <v>0</v>
      </c>
      <c r="F502" s="85">
        <f t="shared" si="1690"/>
        <v>0</v>
      </c>
      <c r="G502" s="43" t="e">
        <f t="shared" si="1676"/>
        <v>#DIV/0!</v>
      </c>
      <c r="H502" s="233"/>
      <c r="I502" s="44"/>
      <c r="J502" s="45" t="e">
        <f t="shared" si="1677"/>
        <v>#DIV/0!</v>
      </c>
      <c r="K502" s="234"/>
      <c r="L502" s="85"/>
      <c r="M502" s="45" t="e">
        <f t="shared" si="1678"/>
        <v>#DIV/0!</v>
      </c>
      <c r="N502" s="234"/>
      <c r="O502" s="43"/>
      <c r="P502" s="45" t="e">
        <f t="shared" si="1679"/>
        <v>#DIV/0!</v>
      </c>
      <c r="Q502" s="234"/>
      <c r="R502" s="44"/>
      <c r="S502" s="45" t="e">
        <f t="shared" si="1680"/>
        <v>#DIV/0!</v>
      </c>
      <c r="T502" s="234"/>
      <c r="U502" s="44"/>
      <c r="V502" s="45" t="e">
        <f t="shared" si="1681"/>
        <v>#DIV/0!</v>
      </c>
      <c r="W502" s="234"/>
      <c r="X502" s="44"/>
      <c r="Y502" s="45" t="e">
        <f t="shared" si="1682"/>
        <v>#DIV/0!</v>
      </c>
      <c r="Z502" s="234"/>
      <c r="AA502" s="44"/>
      <c r="AB502" s="45" t="e">
        <f t="shared" si="1683"/>
        <v>#DIV/0!</v>
      </c>
      <c r="AC502" s="234"/>
      <c r="AD502" s="44"/>
      <c r="AE502" s="45" t="e">
        <f t="shared" si="1684"/>
        <v>#DIV/0!</v>
      </c>
      <c r="AF502" s="234"/>
      <c r="AG502" s="44"/>
      <c r="AH502" s="45" t="e">
        <f t="shared" si="1685"/>
        <v>#DIV/0!</v>
      </c>
      <c r="AI502" s="234"/>
      <c r="AJ502" s="44"/>
      <c r="AK502" s="45" t="e">
        <f t="shared" si="1686"/>
        <v>#DIV/0!</v>
      </c>
      <c r="AL502" s="234"/>
      <c r="AM502" s="44"/>
      <c r="AN502" s="45" t="e">
        <f t="shared" si="1687"/>
        <v>#DIV/0!</v>
      </c>
      <c r="AO502" s="234"/>
      <c r="AP502" s="44"/>
      <c r="AQ502" s="45" t="e">
        <f t="shared" si="1688"/>
        <v>#DIV/0!</v>
      </c>
      <c r="AR502" s="12"/>
      <c r="AS502" s="37"/>
      <c r="AT502" s="37"/>
    </row>
    <row r="503" spans="1:46" customFormat="1" ht="45">
      <c r="A503" s="283"/>
      <c r="B503" s="301"/>
      <c r="C503" s="282"/>
      <c r="D503" s="93" t="s">
        <v>32</v>
      </c>
      <c r="E503" s="173">
        <f t="shared" si="1689"/>
        <v>0</v>
      </c>
      <c r="F503" s="85">
        <f t="shared" si="1690"/>
        <v>0</v>
      </c>
      <c r="G503" s="43" t="e">
        <f t="shared" si="1676"/>
        <v>#DIV/0!</v>
      </c>
      <c r="H503" s="233"/>
      <c r="I503" s="44"/>
      <c r="J503" s="45" t="e">
        <f t="shared" si="1677"/>
        <v>#DIV/0!</v>
      </c>
      <c r="K503" s="234"/>
      <c r="L503" s="85"/>
      <c r="M503" s="45" t="e">
        <f t="shared" si="1678"/>
        <v>#DIV/0!</v>
      </c>
      <c r="N503" s="234"/>
      <c r="O503" s="43"/>
      <c r="P503" s="45" t="e">
        <f t="shared" si="1679"/>
        <v>#DIV/0!</v>
      </c>
      <c r="Q503" s="234"/>
      <c r="R503" s="44"/>
      <c r="S503" s="45" t="e">
        <f t="shared" si="1680"/>
        <v>#DIV/0!</v>
      </c>
      <c r="T503" s="234"/>
      <c r="U503" s="44"/>
      <c r="V503" s="45" t="e">
        <f t="shared" si="1681"/>
        <v>#DIV/0!</v>
      </c>
      <c r="W503" s="234"/>
      <c r="X503" s="44"/>
      <c r="Y503" s="45" t="e">
        <f t="shared" si="1682"/>
        <v>#DIV/0!</v>
      </c>
      <c r="Z503" s="234"/>
      <c r="AA503" s="44"/>
      <c r="AB503" s="45" t="e">
        <f t="shared" si="1683"/>
        <v>#DIV/0!</v>
      </c>
      <c r="AC503" s="234"/>
      <c r="AD503" s="44"/>
      <c r="AE503" s="45" t="e">
        <f t="shared" si="1684"/>
        <v>#DIV/0!</v>
      </c>
      <c r="AF503" s="234"/>
      <c r="AG503" s="44"/>
      <c r="AH503" s="45" t="e">
        <f t="shared" si="1685"/>
        <v>#DIV/0!</v>
      </c>
      <c r="AI503" s="234"/>
      <c r="AJ503" s="44"/>
      <c r="AK503" s="45" t="e">
        <f t="shared" si="1686"/>
        <v>#DIV/0!</v>
      </c>
      <c r="AL503" s="234"/>
      <c r="AM503" s="44"/>
      <c r="AN503" s="45" t="e">
        <f t="shared" si="1687"/>
        <v>#DIV/0!</v>
      </c>
      <c r="AO503" s="234"/>
      <c r="AP503" s="44"/>
      <c r="AQ503" s="45" t="e">
        <f t="shared" si="1688"/>
        <v>#DIV/0!</v>
      </c>
      <c r="AR503" s="12"/>
      <c r="AS503" s="37"/>
      <c r="AT503" s="37"/>
    </row>
    <row r="504" spans="1:46" s="208" customFormat="1" ht="23.25" customHeight="1">
      <c r="A504" s="283" t="s">
        <v>261</v>
      </c>
      <c r="B504" s="301" t="s">
        <v>216</v>
      </c>
      <c r="C504" s="282" t="s">
        <v>68</v>
      </c>
      <c r="D504" s="217" t="s">
        <v>34</v>
      </c>
      <c r="E504" s="210">
        <f>E505+E506+E507+E509+E510</f>
        <v>3744</v>
      </c>
      <c r="F504" s="206">
        <f>F505+F506+F507+F509+F510</f>
        <v>3744</v>
      </c>
      <c r="G504" s="206">
        <f>(F504/E504)*100</f>
        <v>100</v>
      </c>
      <c r="H504" s="233">
        <f>H505+H506+H507+H509+H510</f>
        <v>0</v>
      </c>
      <c r="I504" s="206">
        <f>I505+I506+I507+I509+I510</f>
        <v>0</v>
      </c>
      <c r="J504" s="205" t="e">
        <f>(I504/H504)*100</f>
        <v>#DIV/0!</v>
      </c>
      <c r="K504" s="234">
        <f>K505+K506+K507+K509+K510</f>
        <v>0</v>
      </c>
      <c r="L504" s="206">
        <f>L505+L506+L507+L509+L510</f>
        <v>0</v>
      </c>
      <c r="M504" s="205" t="e">
        <f>(L504/K504)*100</f>
        <v>#DIV/0!</v>
      </c>
      <c r="N504" s="234">
        <f>N505+N506+N507+N509+N510</f>
        <v>3744</v>
      </c>
      <c r="O504" s="206">
        <f>O505+O506+O507+O509+O510</f>
        <v>3744</v>
      </c>
      <c r="P504" s="205">
        <f>(O504/N504)*100</f>
        <v>100</v>
      </c>
      <c r="Q504" s="234">
        <f>Q505+Q506+Q507+Q509+Q510</f>
        <v>0</v>
      </c>
      <c r="R504" s="205">
        <f>R505+R506+R507+R509+R510</f>
        <v>0</v>
      </c>
      <c r="S504" s="205" t="e">
        <f>(R504/Q504)*100</f>
        <v>#DIV/0!</v>
      </c>
      <c r="T504" s="234">
        <f>T505+T506+T507+T509+T510</f>
        <v>0</v>
      </c>
      <c r="U504" s="205">
        <f>U505+U506+U507+U509+U510</f>
        <v>0</v>
      </c>
      <c r="V504" s="205" t="e">
        <f>(U504/T504)*100</f>
        <v>#DIV/0!</v>
      </c>
      <c r="W504" s="234">
        <f>W505+W506+W507+W509+W510</f>
        <v>0</v>
      </c>
      <c r="X504" s="205">
        <f>X505+X506+X507+X509+X510</f>
        <v>0</v>
      </c>
      <c r="Y504" s="205" t="e">
        <f>(X504/W504)*100</f>
        <v>#DIV/0!</v>
      </c>
      <c r="Z504" s="234">
        <f>Z505+Z506+Z507+Z509+Z510</f>
        <v>0</v>
      </c>
      <c r="AA504" s="205">
        <f>AA505+AA506+AA507+AA509+AA510</f>
        <v>0</v>
      </c>
      <c r="AB504" s="205" t="e">
        <f>(AA504/Z504)*100</f>
        <v>#DIV/0!</v>
      </c>
      <c r="AC504" s="234">
        <f>AC505+AC506+AC507+AC509+AC510</f>
        <v>0</v>
      </c>
      <c r="AD504" s="205">
        <f>AD505+AD506+AD507+AD509+AD510</f>
        <v>0</v>
      </c>
      <c r="AE504" s="205" t="e">
        <f>(AD504/AC504)*100</f>
        <v>#DIV/0!</v>
      </c>
      <c r="AF504" s="234">
        <f>AF505+AF506+AF507+AF509+AF510</f>
        <v>0</v>
      </c>
      <c r="AG504" s="205">
        <f>AG505+AG506+AG507+AG509+AG510</f>
        <v>0</v>
      </c>
      <c r="AH504" s="205" t="e">
        <f>(AG504/AF504)*100</f>
        <v>#DIV/0!</v>
      </c>
      <c r="AI504" s="234">
        <f>AI505+AI506+AI507+AI509+AI510</f>
        <v>0</v>
      </c>
      <c r="AJ504" s="205">
        <f>AJ505+AJ506+AJ507+AJ509+AJ510</f>
        <v>0</v>
      </c>
      <c r="AK504" s="205" t="e">
        <f>(AJ504/AI504)*100</f>
        <v>#DIV/0!</v>
      </c>
      <c r="AL504" s="234">
        <f>AL505+AL506+AL507+AL509+AL510</f>
        <v>0</v>
      </c>
      <c r="AM504" s="205">
        <f>AM505+AM506+AM507+AM509+AM510</f>
        <v>0</v>
      </c>
      <c r="AN504" s="205" t="e">
        <f>(AM504/AL504)*100</f>
        <v>#DIV/0!</v>
      </c>
      <c r="AO504" s="234">
        <f>AO505+AO506+AO507+AO509+AO510</f>
        <v>0</v>
      </c>
      <c r="AP504" s="205">
        <f>AP505+AP506+AP507+AP509+AP510</f>
        <v>0</v>
      </c>
      <c r="AQ504" s="205" t="e">
        <f>(AP504/AO504)*100</f>
        <v>#DIV/0!</v>
      </c>
      <c r="AR504" s="216"/>
    </row>
    <row r="505" spans="1:46" customFormat="1" ht="30">
      <c r="A505" s="283"/>
      <c r="B505" s="301"/>
      <c r="C505" s="282"/>
      <c r="D505" s="93" t="s">
        <v>17</v>
      </c>
      <c r="E505" s="173">
        <f>H505+K505+N505+Q505+T505+W505+Z505+AC505+AF505+AI505+AL505+AO505</f>
        <v>0</v>
      </c>
      <c r="F505" s="85">
        <f>I505+L505+O505+R505+U505+X505+AA505+AD505+AG505+AJ505+AM505+AP505</f>
        <v>0</v>
      </c>
      <c r="G505" s="43" t="e">
        <f t="shared" ref="G505:G510" si="1691">(F505/E505)*100</f>
        <v>#DIV/0!</v>
      </c>
      <c r="H505" s="233"/>
      <c r="I505" s="85"/>
      <c r="J505" s="45" t="e">
        <f t="shared" ref="J505:J510" si="1692">(I505/H505)*100</f>
        <v>#DIV/0!</v>
      </c>
      <c r="K505" s="234"/>
      <c r="L505" s="85"/>
      <c r="M505" s="45" t="e">
        <f t="shared" ref="M505:M510" si="1693">(L505/K505)*100</f>
        <v>#DIV/0!</v>
      </c>
      <c r="N505" s="234"/>
      <c r="O505" s="43"/>
      <c r="P505" s="45" t="e">
        <f t="shared" ref="P505:P510" si="1694">(O505/N505)*100</f>
        <v>#DIV/0!</v>
      </c>
      <c r="Q505" s="234"/>
      <c r="R505" s="44"/>
      <c r="S505" s="45" t="e">
        <f t="shared" ref="S505:S510" si="1695">(R505/Q505)*100</f>
        <v>#DIV/0!</v>
      </c>
      <c r="T505" s="234"/>
      <c r="U505" s="44"/>
      <c r="V505" s="45" t="e">
        <f t="shared" ref="V505:V510" si="1696">(U505/T505)*100</f>
        <v>#DIV/0!</v>
      </c>
      <c r="W505" s="234"/>
      <c r="X505" s="44"/>
      <c r="Y505" s="45" t="e">
        <f t="shared" ref="Y505:Y510" si="1697">(X505/W505)*100</f>
        <v>#DIV/0!</v>
      </c>
      <c r="Z505" s="234"/>
      <c r="AA505" s="44"/>
      <c r="AB505" s="45" t="e">
        <f t="shared" ref="AB505:AB510" si="1698">(AA505/Z505)*100</f>
        <v>#DIV/0!</v>
      </c>
      <c r="AC505" s="234"/>
      <c r="AD505" s="44"/>
      <c r="AE505" s="45" t="e">
        <f t="shared" ref="AE505:AE510" si="1699">(AD505/AC505)*100</f>
        <v>#DIV/0!</v>
      </c>
      <c r="AF505" s="234"/>
      <c r="AG505" s="44"/>
      <c r="AH505" s="45" t="e">
        <f t="shared" ref="AH505:AH510" si="1700">(AG505/AF505)*100</f>
        <v>#DIV/0!</v>
      </c>
      <c r="AI505" s="234"/>
      <c r="AJ505" s="44"/>
      <c r="AK505" s="45" t="e">
        <f t="shared" ref="AK505:AK510" si="1701">(AJ505/AI505)*100</f>
        <v>#DIV/0!</v>
      </c>
      <c r="AL505" s="234"/>
      <c r="AM505" s="44"/>
      <c r="AN505" s="45" t="e">
        <f t="shared" ref="AN505:AN510" si="1702">(AM505/AL505)*100</f>
        <v>#DIV/0!</v>
      </c>
      <c r="AO505" s="234"/>
      <c r="AP505" s="44"/>
      <c r="AQ505" s="45" t="e">
        <f t="shared" ref="AQ505:AQ510" si="1703">(AP505/AO505)*100</f>
        <v>#DIV/0!</v>
      </c>
      <c r="AR505" s="12"/>
      <c r="AS505" s="37"/>
      <c r="AT505" s="37"/>
    </row>
    <row r="506" spans="1:46" customFormat="1" ht="45">
      <c r="A506" s="283"/>
      <c r="B506" s="301"/>
      <c r="C506" s="282"/>
      <c r="D506" s="93" t="s">
        <v>18</v>
      </c>
      <c r="E506" s="173">
        <f t="shared" ref="E506:E510" si="1704">H506+K506+N506+Q506+T506+W506+Z506+AC506+AF506+AI506+AL506+AO506</f>
        <v>0</v>
      </c>
      <c r="F506" s="85">
        <f t="shared" ref="F506:F510" si="1705">I506+L506+O506+R506+U506+X506+AA506+AD506+AG506+AJ506+AM506+AP506</f>
        <v>0</v>
      </c>
      <c r="G506" s="43" t="e">
        <f t="shared" si="1691"/>
        <v>#DIV/0!</v>
      </c>
      <c r="H506" s="233"/>
      <c r="I506" s="85"/>
      <c r="J506" s="45" t="e">
        <f t="shared" si="1692"/>
        <v>#DIV/0!</v>
      </c>
      <c r="K506" s="234"/>
      <c r="L506" s="85"/>
      <c r="M506" s="45" t="e">
        <f t="shared" si="1693"/>
        <v>#DIV/0!</v>
      </c>
      <c r="N506" s="234"/>
      <c r="O506" s="43"/>
      <c r="P506" s="45" t="e">
        <f t="shared" si="1694"/>
        <v>#DIV/0!</v>
      </c>
      <c r="Q506" s="234"/>
      <c r="R506" s="44"/>
      <c r="S506" s="45" t="e">
        <f t="shared" si="1695"/>
        <v>#DIV/0!</v>
      </c>
      <c r="T506" s="234"/>
      <c r="U506" s="44"/>
      <c r="V506" s="45" t="e">
        <f t="shared" si="1696"/>
        <v>#DIV/0!</v>
      </c>
      <c r="W506" s="234"/>
      <c r="X506" s="44"/>
      <c r="Y506" s="45" t="e">
        <f t="shared" si="1697"/>
        <v>#DIV/0!</v>
      </c>
      <c r="Z506" s="234"/>
      <c r="AA506" s="44"/>
      <c r="AB506" s="45" t="e">
        <f t="shared" si="1698"/>
        <v>#DIV/0!</v>
      </c>
      <c r="AC506" s="234"/>
      <c r="AD506" s="44"/>
      <c r="AE506" s="45" t="e">
        <f t="shared" si="1699"/>
        <v>#DIV/0!</v>
      </c>
      <c r="AF506" s="234"/>
      <c r="AG506" s="44"/>
      <c r="AH506" s="45" t="e">
        <f t="shared" si="1700"/>
        <v>#DIV/0!</v>
      </c>
      <c r="AI506" s="234"/>
      <c r="AJ506" s="44"/>
      <c r="AK506" s="45" t="e">
        <f t="shared" si="1701"/>
        <v>#DIV/0!</v>
      </c>
      <c r="AL506" s="234"/>
      <c r="AM506" s="44"/>
      <c r="AN506" s="45" t="e">
        <f t="shared" si="1702"/>
        <v>#DIV/0!</v>
      </c>
      <c r="AO506" s="234"/>
      <c r="AP506" s="44"/>
      <c r="AQ506" s="45" t="e">
        <f t="shared" si="1703"/>
        <v>#DIV/0!</v>
      </c>
      <c r="AR506" s="12"/>
      <c r="AS506" s="37"/>
      <c r="AT506" s="37"/>
    </row>
    <row r="507" spans="1:46" customFormat="1" ht="30.75" customHeight="1">
      <c r="A507" s="283"/>
      <c r="B507" s="301"/>
      <c r="C507" s="282"/>
      <c r="D507" s="93" t="s">
        <v>26</v>
      </c>
      <c r="E507" s="173">
        <f t="shared" si="1704"/>
        <v>3744</v>
      </c>
      <c r="F507" s="85">
        <f t="shared" si="1705"/>
        <v>3744</v>
      </c>
      <c r="G507" s="43">
        <f t="shared" si="1691"/>
        <v>100</v>
      </c>
      <c r="H507" s="233"/>
      <c r="I507" s="85"/>
      <c r="J507" s="45" t="e">
        <f t="shared" si="1692"/>
        <v>#DIV/0!</v>
      </c>
      <c r="K507" s="234"/>
      <c r="L507" s="85"/>
      <c r="M507" s="45" t="e">
        <f t="shared" si="1693"/>
        <v>#DIV/0!</v>
      </c>
      <c r="N507" s="234">
        <v>3744</v>
      </c>
      <c r="O507" s="43">
        <v>3744</v>
      </c>
      <c r="P507" s="45">
        <f t="shared" si="1694"/>
        <v>100</v>
      </c>
      <c r="Q507" s="234"/>
      <c r="R507" s="44"/>
      <c r="S507" s="45" t="e">
        <f t="shared" si="1695"/>
        <v>#DIV/0!</v>
      </c>
      <c r="T507" s="234"/>
      <c r="U507" s="44"/>
      <c r="V507" s="45" t="e">
        <f t="shared" si="1696"/>
        <v>#DIV/0!</v>
      </c>
      <c r="W507" s="234"/>
      <c r="X507" s="44"/>
      <c r="Y507" s="45" t="e">
        <f t="shared" si="1697"/>
        <v>#DIV/0!</v>
      </c>
      <c r="Z507" s="234"/>
      <c r="AA507" s="44"/>
      <c r="AB507" s="45" t="e">
        <f t="shared" si="1698"/>
        <v>#DIV/0!</v>
      </c>
      <c r="AC507" s="234"/>
      <c r="AD507" s="44"/>
      <c r="AE507" s="45" t="e">
        <f t="shared" si="1699"/>
        <v>#DIV/0!</v>
      </c>
      <c r="AF507" s="234">
        <v>0</v>
      </c>
      <c r="AG507" s="44"/>
      <c r="AH507" s="45" t="e">
        <f t="shared" si="1700"/>
        <v>#DIV/0!</v>
      </c>
      <c r="AI507" s="234"/>
      <c r="AJ507" s="44"/>
      <c r="AK507" s="45" t="e">
        <f t="shared" si="1701"/>
        <v>#DIV/0!</v>
      </c>
      <c r="AL507" s="234"/>
      <c r="AM507" s="44"/>
      <c r="AN507" s="45" t="e">
        <f t="shared" si="1702"/>
        <v>#DIV/0!</v>
      </c>
      <c r="AO507" s="234"/>
      <c r="AP507" s="44"/>
      <c r="AQ507" s="45" t="e">
        <f t="shared" si="1703"/>
        <v>#DIV/0!</v>
      </c>
      <c r="AR507" s="12"/>
      <c r="AS507" s="37"/>
      <c r="AT507" s="37"/>
    </row>
    <row r="508" spans="1:46" customFormat="1" ht="75">
      <c r="A508" s="283"/>
      <c r="B508" s="301"/>
      <c r="C508" s="282"/>
      <c r="D508" s="93" t="s">
        <v>154</v>
      </c>
      <c r="E508" s="173">
        <f t="shared" si="1704"/>
        <v>0</v>
      </c>
      <c r="F508" s="85">
        <f t="shared" si="1705"/>
        <v>0</v>
      </c>
      <c r="G508" s="43" t="e">
        <f t="shared" si="1691"/>
        <v>#DIV/0!</v>
      </c>
      <c r="H508" s="233"/>
      <c r="I508" s="85"/>
      <c r="J508" s="45" t="e">
        <f t="shared" si="1692"/>
        <v>#DIV/0!</v>
      </c>
      <c r="K508" s="234"/>
      <c r="L508" s="85"/>
      <c r="M508" s="45" t="e">
        <f t="shared" si="1693"/>
        <v>#DIV/0!</v>
      </c>
      <c r="N508" s="234"/>
      <c r="O508" s="43"/>
      <c r="P508" s="45" t="e">
        <f t="shared" si="1694"/>
        <v>#DIV/0!</v>
      </c>
      <c r="Q508" s="234"/>
      <c r="R508" s="44"/>
      <c r="S508" s="45" t="e">
        <f t="shared" si="1695"/>
        <v>#DIV/0!</v>
      </c>
      <c r="T508" s="234"/>
      <c r="U508" s="44"/>
      <c r="V508" s="45" t="e">
        <f t="shared" si="1696"/>
        <v>#DIV/0!</v>
      </c>
      <c r="W508" s="234"/>
      <c r="X508" s="44"/>
      <c r="Y508" s="45" t="e">
        <f t="shared" si="1697"/>
        <v>#DIV/0!</v>
      </c>
      <c r="Z508" s="234"/>
      <c r="AA508" s="44"/>
      <c r="AB508" s="45" t="e">
        <f t="shared" si="1698"/>
        <v>#DIV/0!</v>
      </c>
      <c r="AC508" s="234"/>
      <c r="AD508" s="44"/>
      <c r="AE508" s="45" t="e">
        <f t="shared" si="1699"/>
        <v>#DIV/0!</v>
      </c>
      <c r="AF508" s="234"/>
      <c r="AG508" s="44"/>
      <c r="AH508" s="45" t="e">
        <f t="shared" si="1700"/>
        <v>#DIV/0!</v>
      </c>
      <c r="AI508" s="234"/>
      <c r="AJ508" s="44"/>
      <c r="AK508" s="45" t="e">
        <f t="shared" si="1701"/>
        <v>#DIV/0!</v>
      </c>
      <c r="AL508" s="234"/>
      <c r="AM508" s="44"/>
      <c r="AN508" s="45" t="e">
        <f t="shared" si="1702"/>
        <v>#DIV/0!</v>
      </c>
      <c r="AO508" s="234"/>
      <c r="AP508" s="44"/>
      <c r="AQ508" s="45" t="e">
        <f t="shared" si="1703"/>
        <v>#DIV/0!</v>
      </c>
      <c r="AR508" s="12"/>
      <c r="AS508" s="37"/>
      <c r="AT508" s="37"/>
    </row>
    <row r="509" spans="1:46" customFormat="1" ht="30.75" customHeight="1">
      <c r="A509" s="283"/>
      <c r="B509" s="301"/>
      <c r="C509" s="282"/>
      <c r="D509" s="93" t="s">
        <v>37</v>
      </c>
      <c r="E509" s="173">
        <f t="shared" si="1704"/>
        <v>0</v>
      </c>
      <c r="F509" s="85">
        <f t="shared" si="1705"/>
        <v>0</v>
      </c>
      <c r="G509" s="43" t="e">
        <f t="shared" si="1691"/>
        <v>#DIV/0!</v>
      </c>
      <c r="H509" s="233"/>
      <c r="I509" s="85"/>
      <c r="J509" s="45" t="e">
        <f t="shared" si="1692"/>
        <v>#DIV/0!</v>
      </c>
      <c r="K509" s="234"/>
      <c r="L509" s="85"/>
      <c r="M509" s="45" t="e">
        <f t="shared" si="1693"/>
        <v>#DIV/0!</v>
      </c>
      <c r="N509" s="234"/>
      <c r="O509" s="43"/>
      <c r="P509" s="45" t="e">
        <f t="shared" si="1694"/>
        <v>#DIV/0!</v>
      </c>
      <c r="Q509" s="234"/>
      <c r="R509" s="44"/>
      <c r="S509" s="45" t="e">
        <f t="shared" si="1695"/>
        <v>#DIV/0!</v>
      </c>
      <c r="T509" s="234"/>
      <c r="U509" s="44"/>
      <c r="V509" s="45" t="e">
        <f t="shared" si="1696"/>
        <v>#DIV/0!</v>
      </c>
      <c r="W509" s="234"/>
      <c r="X509" s="44"/>
      <c r="Y509" s="45" t="e">
        <f t="shared" si="1697"/>
        <v>#DIV/0!</v>
      </c>
      <c r="Z509" s="234"/>
      <c r="AA509" s="44"/>
      <c r="AB509" s="45" t="e">
        <f t="shared" si="1698"/>
        <v>#DIV/0!</v>
      </c>
      <c r="AC509" s="234"/>
      <c r="AD509" s="44"/>
      <c r="AE509" s="45" t="e">
        <f t="shared" si="1699"/>
        <v>#DIV/0!</v>
      </c>
      <c r="AF509" s="234"/>
      <c r="AG509" s="44"/>
      <c r="AH509" s="45" t="e">
        <f t="shared" si="1700"/>
        <v>#DIV/0!</v>
      </c>
      <c r="AI509" s="234"/>
      <c r="AJ509" s="44"/>
      <c r="AK509" s="45" t="e">
        <f t="shared" si="1701"/>
        <v>#DIV/0!</v>
      </c>
      <c r="AL509" s="234"/>
      <c r="AM509" s="44"/>
      <c r="AN509" s="45" t="e">
        <f t="shared" si="1702"/>
        <v>#DIV/0!</v>
      </c>
      <c r="AO509" s="234"/>
      <c r="AP509" s="44"/>
      <c r="AQ509" s="45" t="e">
        <f t="shared" si="1703"/>
        <v>#DIV/0!</v>
      </c>
      <c r="AR509" s="12"/>
      <c r="AS509" s="37"/>
      <c r="AT509" s="37"/>
    </row>
    <row r="510" spans="1:46" customFormat="1" ht="45">
      <c r="A510" s="283"/>
      <c r="B510" s="301"/>
      <c r="C510" s="282"/>
      <c r="D510" s="93" t="s">
        <v>32</v>
      </c>
      <c r="E510" s="173">
        <f t="shared" si="1704"/>
        <v>0</v>
      </c>
      <c r="F510" s="85">
        <f t="shared" si="1705"/>
        <v>0</v>
      </c>
      <c r="G510" s="43" t="e">
        <f t="shared" si="1691"/>
        <v>#DIV/0!</v>
      </c>
      <c r="H510" s="233"/>
      <c r="I510" s="85"/>
      <c r="J510" s="45" t="e">
        <f t="shared" si="1692"/>
        <v>#DIV/0!</v>
      </c>
      <c r="K510" s="234"/>
      <c r="L510" s="85"/>
      <c r="M510" s="45" t="e">
        <f t="shared" si="1693"/>
        <v>#DIV/0!</v>
      </c>
      <c r="N510" s="234"/>
      <c r="O510" s="43"/>
      <c r="P510" s="45" t="e">
        <f t="shared" si="1694"/>
        <v>#DIV/0!</v>
      </c>
      <c r="Q510" s="234"/>
      <c r="R510" s="44"/>
      <c r="S510" s="45" t="e">
        <f t="shared" si="1695"/>
        <v>#DIV/0!</v>
      </c>
      <c r="T510" s="234"/>
      <c r="U510" s="44"/>
      <c r="V510" s="45" t="e">
        <f t="shared" si="1696"/>
        <v>#DIV/0!</v>
      </c>
      <c r="W510" s="234"/>
      <c r="X510" s="44"/>
      <c r="Y510" s="45" t="e">
        <f t="shared" si="1697"/>
        <v>#DIV/0!</v>
      </c>
      <c r="Z510" s="234"/>
      <c r="AA510" s="44"/>
      <c r="AB510" s="45" t="e">
        <f t="shared" si="1698"/>
        <v>#DIV/0!</v>
      </c>
      <c r="AC510" s="234"/>
      <c r="AD510" s="44"/>
      <c r="AE510" s="45" t="e">
        <f t="shared" si="1699"/>
        <v>#DIV/0!</v>
      </c>
      <c r="AF510" s="234"/>
      <c r="AG510" s="44"/>
      <c r="AH510" s="45" t="e">
        <f t="shared" si="1700"/>
        <v>#DIV/0!</v>
      </c>
      <c r="AI510" s="234"/>
      <c r="AJ510" s="44"/>
      <c r="AK510" s="45" t="e">
        <f t="shared" si="1701"/>
        <v>#DIV/0!</v>
      </c>
      <c r="AL510" s="234"/>
      <c r="AM510" s="44"/>
      <c r="AN510" s="45" t="e">
        <f t="shared" si="1702"/>
        <v>#DIV/0!</v>
      </c>
      <c r="AO510" s="234"/>
      <c r="AP510" s="44"/>
      <c r="AQ510" s="45" t="e">
        <f t="shared" si="1703"/>
        <v>#DIV/0!</v>
      </c>
      <c r="AR510" s="12"/>
      <c r="AS510" s="37"/>
      <c r="AT510" s="37"/>
    </row>
    <row r="511" spans="1:46" s="208" customFormat="1" ht="27" customHeight="1">
      <c r="A511" s="283" t="s">
        <v>262</v>
      </c>
      <c r="B511" s="301" t="s">
        <v>356</v>
      </c>
      <c r="C511" s="282" t="s">
        <v>68</v>
      </c>
      <c r="D511" s="217" t="s">
        <v>34</v>
      </c>
      <c r="E511" s="210">
        <f>E512+E513+E514+E516+E517</f>
        <v>942.09</v>
      </c>
      <c r="F511" s="206">
        <f>F512+F513+F514+F516+F517</f>
        <v>942.09</v>
      </c>
      <c r="G511" s="206">
        <f>(F511/E511)*100</f>
        <v>100</v>
      </c>
      <c r="H511" s="233">
        <f>H512+H513+H514+H516+H517</f>
        <v>0</v>
      </c>
      <c r="I511" s="206">
        <f>I512+I513+I514+I516+I517</f>
        <v>0</v>
      </c>
      <c r="J511" s="205" t="e">
        <f>(I511/H511)*100</f>
        <v>#DIV/0!</v>
      </c>
      <c r="K511" s="234">
        <f>K512+K513+K514+K516+K517</f>
        <v>942.09</v>
      </c>
      <c r="L511" s="206">
        <f>L512+L513+L514+L516+L517</f>
        <v>942.09</v>
      </c>
      <c r="M511" s="205">
        <f>(L511/K511)*100</f>
        <v>100</v>
      </c>
      <c r="N511" s="234">
        <f>N512+N513+N514+N516+N517</f>
        <v>0</v>
      </c>
      <c r="O511" s="206">
        <f>O512+O513+O514+O516+O517</f>
        <v>0</v>
      </c>
      <c r="P511" s="205" t="e">
        <f>(O511/N511)*100</f>
        <v>#DIV/0!</v>
      </c>
      <c r="Q511" s="234">
        <f>Q512+Q513+Q514+Q516+Q517</f>
        <v>0</v>
      </c>
      <c r="R511" s="205">
        <f>R512+R513+R514+R516+R517</f>
        <v>0</v>
      </c>
      <c r="S511" s="205" t="e">
        <f>(R511/Q511)*100</f>
        <v>#DIV/0!</v>
      </c>
      <c r="T511" s="234">
        <f>T512+T513+T514+T516+T517</f>
        <v>0</v>
      </c>
      <c r="U511" s="205">
        <f>U512+U513+U514+U516+U517</f>
        <v>0</v>
      </c>
      <c r="V511" s="205" t="e">
        <f>(U511/T511)*100</f>
        <v>#DIV/0!</v>
      </c>
      <c r="W511" s="234">
        <f>W512+W513+W514+W516+W517</f>
        <v>0</v>
      </c>
      <c r="X511" s="205">
        <f>X512+X513+X514+X516+X517</f>
        <v>0</v>
      </c>
      <c r="Y511" s="205" t="e">
        <f>(X511/W511)*100</f>
        <v>#DIV/0!</v>
      </c>
      <c r="Z511" s="234">
        <f>Z512+Z513+Z514+Z516+Z517</f>
        <v>0</v>
      </c>
      <c r="AA511" s="205">
        <f>AA512+AA513+AA514+AA516+AA517</f>
        <v>0</v>
      </c>
      <c r="AB511" s="205" t="e">
        <f>(AA511/Z511)*100</f>
        <v>#DIV/0!</v>
      </c>
      <c r="AC511" s="234">
        <f>AC512+AC513+AC514+AC516+AC517</f>
        <v>0</v>
      </c>
      <c r="AD511" s="205">
        <f>AD512+AD513+AD514+AD516+AD517</f>
        <v>0</v>
      </c>
      <c r="AE511" s="205" t="e">
        <f>(AD511/AC511)*100</f>
        <v>#DIV/0!</v>
      </c>
      <c r="AF511" s="234">
        <f>AF512+AF513+AF514+AF516+AF517</f>
        <v>0</v>
      </c>
      <c r="AG511" s="205">
        <f>AG512+AG513+AG514+AG516+AG517</f>
        <v>0</v>
      </c>
      <c r="AH511" s="205" t="e">
        <f>(AG511/AF511)*100</f>
        <v>#DIV/0!</v>
      </c>
      <c r="AI511" s="234">
        <f>AI512+AI513+AI514+AI516+AI517</f>
        <v>0</v>
      </c>
      <c r="AJ511" s="205">
        <f>AJ512+AJ513+AJ514+AJ516+AJ517</f>
        <v>0</v>
      </c>
      <c r="AK511" s="205" t="e">
        <f>(AJ511/AI511)*100</f>
        <v>#DIV/0!</v>
      </c>
      <c r="AL511" s="234">
        <f>AL512+AL513+AL514+AL516+AL517</f>
        <v>0</v>
      </c>
      <c r="AM511" s="205">
        <f>AM512+AM513+AM514+AM516+AM517</f>
        <v>0</v>
      </c>
      <c r="AN511" s="205" t="e">
        <f>(AM511/AL511)*100</f>
        <v>#DIV/0!</v>
      </c>
      <c r="AO511" s="234">
        <f>AO512+AO513+AO514+AO516+AO517</f>
        <v>0</v>
      </c>
      <c r="AP511" s="205">
        <f>AP512+AP513+AP514+AP516+AP517</f>
        <v>0</v>
      </c>
      <c r="AQ511" s="205" t="e">
        <f>(AP511/AO511)*100</f>
        <v>#DIV/0!</v>
      </c>
      <c r="AR511" s="216"/>
    </row>
    <row r="512" spans="1:46" customFormat="1" ht="30">
      <c r="A512" s="283"/>
      <c r="B512" s="301"/>
      <c r="C512" s="282"/>
      <c r="D512" s="93" t="s">
        <v>17</v>
      </c>
      <c r="E512" s="173">
        <f>H512+K512+N512+Q512+T512+W512+Z512+AC512+AF512+AI512+AL512+AO512</f>
        <v>0</v>
      </c>
      <c r="F512" s="85">
        <f>I512+L512+O512+R512+U512+X512+AA512+AD512+AG512+AJ512+AM512+AP512</f>
        <v>0</v>
      </c>
      <c r="G512" s="43" t="e">
        <f t="shared" ref="G512:G517" si="1706">(F512/E512)*100</f>
        <v>#DIV/0!</v>
      </c>
      <c r="H512" s="233"/>
      <c r="I512" s="85"/>
      <c r="J512" s="45" t="e">
        <f t="shared" ref="J512:J517" si="1707">(I512/H512)*100</f>
        <v>#DIV/0!</v>
      </c>
      <c r="K512" s="234"/>
      <c r="L512" s="85"/>
      <c r="M512" s="45" t="e">
        <f t="shared" ref="M512:M517" si="1708">(L512/K512)*100</f>
        <v>#DIV/0!</v>
      </c>
      <c r="N512" s="234"/>
      <c r="O512" s="43"/>
      <c r="P512" s="45" t="e">
        <f t="shared" ref="P512:P517" si="1709">(O512/N512)*100</f>
        <v>#DIV/0!</v>
      </c>
      <c r="Q512" s="234"/>
      <c r="R512" s="44"/>
      <c r="S512" s="45" t="e">
        <f t="shared" ref="S512:S517" si="1710">(R512/Q512)*100</f>
        <v>#DIV/0!</v>
      </c>
      <c r="T512" s="234"/>
      <c r="U512" s="44"/>
      <c r="V512" s="45" t="e">
        <f t="shared" ref="V512:V517" si="1711">(U512/T512)*100</f>
        <v>#DIV/0!</v>
      </c>
      <c r="W512" s="234"/>
      <c r="X512" s="44"/>
      <c r="Y512" s="45" t="e">
        <f t="shared" ref="Y512:Y517" si="1712">(X512/W512)*100</f>
        <v>#DIV/0!</v>
      </c>
      <c r="Z512" s="234"/>
      <c r="AA512" s="44"/>
      <c r="AB512" s="45" t="e">
        <f t="shared" ref="AB512:AB517" si="1713">(AA512/Z512)*100</f>
        <v>#DIV/0!</v>
      </c>
      <c r="AC512" s="234"/>
      <c r="AD512" s="44"/>
      <c r="AE512" s="45" t="e">
        <f t="shared" ref="AE512:AE517" si="1714">(AD512/AC512)*100</f>
        <v>#DIV/0!</v>
      </c>
      <c r="AF512" s="234"/>
      <c r="AG512" s="44"/>
      <c r="AH512" s="45" t="e">
        <f t="shared" ref="AH512:AH517" si="1715">(AG512/AF512)*100</f>
        <v>#DIV/0!</v>
      </c>
      <c r="AI512" s="234"/>
      <c r="AJ512" s="44"/>
      <c r="AK512" s="45" t="e">
        <f t="shared" ref="AK512:AK517" si="1716">(AJ512/AI512)*100</f>
        <v>#DIV/0!</v>
      </c>
      <c r="AL512" s="234"/>
      <c r="AM512" s="44"/>
      <c r="AN512" s="45" t="e">
        <f t="shared" ref="AN512:AN517" si="1717">(AM512/AL512)*100</f>
        <v>#DIV/0!</v>
      </c>
      <c r="AO512" s="234"/>
      <c r="AP512" s="44"/>
      <c r="AQ512" s="45" t="e">
        <f t="shared" ref="AQ512:AQ517" si="1718">(AP512/AO512)*100</f>
        <v>#DIV/0!</v>
      </c>
      <c r="AR512" s="12"/>
      <c r="AS512" s="37"/>
      <c r="AT512" s="37"/>
    </row>
    <row r="513" spans="1:46" customFormat="1" ht="45">
      <c r="A513" s="283"/>
      <c r="B513" s="301"/>
      <c r="C513" s="282"/>
      <c r="D513" s="93" t="s">
        <v>18</v>
      </c>
      <c r="E513" s="173">
        <f t="shared" ref="E513:E517" si="1719">H513+K513+N513+Q513+T513+W513+Z513+AC513+AF513+AI513+AL513+AO513</f>
        <v>0</v>
      </c>
      <c r="F513" s="85">
        <f t="shared" ref="F513:F517" si="1720">I513+L513+O513+R513+U513+X513+AA513+AD513+AG513+AJ513+AM513+AP513</f>
        <v>0</v>
      </c>
      <c r="G513" s="43" t="e">
        <f t="shared" si="1706"/>
        <v>#DIV/0!</v>
      </c>
      <c r="H513" s="233"/>
      <c r="I513" s="85"/>
      <c r="J513" s="45" t="e">
        <f t="shared" si="1707"/>
        <v>#DIV/0!</v>
      </c>
      <c r="K513" s="234"/>
      <c r="L513" s="85"/>
      <c r="M513" s="45" t="e">
        <f t="shared" si="1708"/>
        <v>#DIV/0!</v>
      </c>
      <c r="N513" s="234"/>
      <c r="O513" s="43"/>
      <c r="P513" s="45" t="e">
        <f t="shared" si="1709"/>
        <v>#DIV/0!</v>
      </c>
      <c r="Q513" s="234"/>
      <c r="R513" s="44"/>
      <c r="S513" s="45" t="e">
        <f t="shared" si="1710"/>
        <v>#DIV/0!</v>
      </c>
      <c r="T513" s="234"/>
      <c r="U513" s="44"/>
      <c r="V513" s="45" t="e">
        <f t="shared" si="1711"/>
        <v>#DIV/0!</v>
      </c>
      <c r="W513" s="234"/>
      <c r="X513" s="44"/>
      <c r="Y513" s="45" t="e">
        <f t="shared" si="1712"/>
        <v>#DIV/0!</v>
      </c>
      <c r="Z513" s="234"/>
      <c r="AA513" s="44"/>
      <c r="AB513" s="45" t="e">
        <f t="shared" si="1713"/>
        <v>#DIV/0!</v>
      </c>
      <c r="AC513" s="234"/>
      <c r="AD513" s="44"/>
      <c r="AE513" s="45" t="e">
        <f t="shared" si="1714"/>
        <v>#DIV/0!</v>
      </c>
      <c r="AF513" s="234"/>
      <c r="AG513" s="44"/>
      <c r="AH513" s="45" t="e">
        <f t="shared" si="1715"/>
        <v>#DIV/0!</v>
      </c>
      <c r="AI513" s="234"/>
      <c r="AJ513" s="44"/>
      <c r="AK513" s="45" t="e">
        <f t="shared" si="1716"/>
        <v>#DIV/0!</v>
      </c>
      <c r="AL513" s="234"/>
      <c r="AM513" s="44"/>
      <c r="AN513" s="45" t="e">
        <f t="shared" si="1717"/>
        <v>#DIV/0!</v>
      </c>
      <c r="AO513" s="234"/>
      <c r="AP513" s="44"/>
      <c r="AQ513" s="45" t="e">
        <f t="shared" si="1718"/>
        <v>#DIV/0!</v>
      </c>
      <c r="AR513" s="12"/>
      <c r="AS513" s="37"/>
      <c r="AT513" s="37"/>
    </row>
    <row r="514" spans="1:46" customFormat="1" ht="27" customHeight="1">
      <c r="A514" s="283"/>
      <c r="B514" s="301"/>
      <c r="C514" s="282"/>
      <c r="D514" s="93" t="s">
        <v>26</v>
      </c>
      <c r="E514" s="173">
        <f>H514+K514+N514+Q514+T514+W514+Z514+AC514+AF514+AI514+AL514+AO514</f>
        <v>942.09</v>
      </c>
      <c r="F514" s="85">
        <f t="shared" si="1720"/>
        <v>942.09</v>
      </c>
      <c r="G514" s="43">
        <f t="shared" si="1706"/>
        <v>100</v>
      </c>
      <c r="H514" s="233"/>
      <c r="I514" s="85"/>
      <c r="J514" s="45" t="e">
        <f t="shared" si="1707"/>
        <v>#DIV/0!</v>
      </c>
      <c r="K514" s="234">
        <v>942.09</v>
      </c>
      <c r="L514" s="85">
        <v>942.09</v>
      </c>
      <c r="M514" s="45">
        <f t="shared" si="1708"/>
        <v>100</v>
      </c>
      <c r="N514" s="234"/>
      <c r="O514" s="43"/>
      <c r="P514" s="45" t="e">
        <f t="shared" si="1709"/>
        <v>#DIV/0!</v>
      </c>
      <c r="Q514" s="234"/>
      <c r="R514" s="44"/>
      <c r="S514" s="45" t="e">
        <f t="shared" si="1710"/>
        <v>#DIV/0!</v>
      </c>
      <c r="T514" s="234"/>
      <c r="U514" s="44"/>
      <c r="V514" s="45" t="e">
        <f t="shared" si="1711"/>
        <v>#DIV/0!</v>
      </c>
      <c r="W514" s="234"/>
      <c r="X514" s="44"/>
      <c r="Y514" s="45" t="e">
        <f t="shared" si="1712"/>
        <v>#DIV/0!</v>
      </c>
      <c r="Z514" s="234"/>
      <c r="AA514" s="44"/>
      <c r="AB514" s="45" t="e">
        <f t="shared" si="1713"/>
        <v>#DIV/0!</v>
      </c>
      <c r="AC514" s="234"/>
      <c r="AD514" s="44"/>
      <c r="AE514" s="45" t="e">
        <f t="shared" si="1714"/>
        <v>#DIV/0!</v>
      </c>
      <c r="AF514" s="234"/>
      <c r="AG514" s="44"/>
      <c r="AH514" s="45" t="e">
        <f t="shared" si="1715"/>
        <v>#DIV/0!</v>
      </c>
      <c r="AI514" s="234"/>
      <c r="AJ514" s="44"/>
      <c r="AK514" s="45" t="e">
        <f t="shared" si="1716"/>
        <v>#DIV/0!</v>
      </c>
      <c r="AL514" s="234"/>
      <c r="AM514" s="44"/>
      <c r="AN514" s="45" t="e">
        <f t="shared" si="1717"/>
        <v>#DIV/0!</v>
      </c>
      <c r="AO514" s="234"/>
      <c r="AP514" s="44"/>
      <c r="AQ514" s="45" t="e">
        <f t="shared" si="1718"/>
        <v>#DIV/0!</v>
      </c>
      <c r="AR514" s="12"/>
      <c r="AS514" s="37"/>
      <c r="AT514" s="37"/>
    </row>
    <row r="515" spans="1:46" customFormat="1" ht="78.75" customHeight="1">
      <c r="A515" s="283"/>
      <c r="B515" s="301"/>
      <c r="C515" s="282"/>
      <c r="D515" s="93" t="s">
        <v>154</v>
      </c>
      <c r="E515" s="173">
        <f t="shared" si="1719"/>
        <v>0</v>
      </c>
      <c r="F515" s="85">
        <f t="shared" si="1720"/>
        <v>0</v>
      </c>
      <c r="G515" s="43" t="e">
        <f t="shared" si="1706"/>
        <v>#DIV/0!</v>
      </c>
      <c r="H515" s="233"/>
      <c r="I515" s="85"/>
      <c r="J515" s="45" t="e">
        <f t="shared" si="1707"/>
        <v>#DIV/0!</v>
      </c>
      <c r="K515" s="234"/>
      <c r="L515" s="85"/>
      <c r="M515" s="45" t="e">
        <f t="shared" si="1708"/>
        <v>#DIV/0!</v>
      </c>
      <c r="N515" s="234"/>
      <c r="O515" s="43"/>
      <c r="P515" s="45" t="e">
        <f t="shared" si="1709"/>
        <v>#DIV/0!</v>
      </c>
      <c r="Q515" s="234"/>
      <c r="R515" s="44"/>
      <c r="S515" s="45" t="e">
        <f t="shared" si="1710"/>
        <v>#DIV/0!</v>
      </c>
      <c r="T515" s="234"/>
      <c r="U515" s="44"/>
      <c r="V515" s="45" t="e">
        <f t="shared" si="1711"/>
        <v>#DIV/0!</v>
      </c>
      <c r="W515" s="234"/>
      <c r="X515" s="44"/>
      <c r="Y515" s="45" t="e">
        <f t="shared" si="1712"/>
        <v>#DIV/0!</v>
      </c>
      <c r="Z515" s="234"/>
      <c r="AA515" s="44"/>
      <c r="AB515" s="45" t="e">
        <f t="shared" si="1713"/>
        <v>#DIV/0!</v>
      </c>
      <c r="AC515" s="234"/>
      <c r="AD515" s="44"/>
      <c r="AE515" s="45" t="e">
        <f t="shared" si="1714"/>
        <v>#DIV/0!</v>
      </c>
      <c r="AF515" s="234"/>
      <c r="AG515" s="44"/>
      <c r="AH515" s="45" t="e">
        <f t="shared" si="1715"/>
        <v>#DIV/0!</v>
      </c>
      <c r="AI515" s="234"/>
      <c r="AJ515" s="44"/>
      <c r="AK515" s="45" t="e">
        <f t="shared" si="1716"/>
        <v>#DIV/0!</v>
      </c>
      <c r="AL515" s="234"/>
      <c r="AM515" s="44"/>
      <c r="AN515" s="45" t="e">
        <f t="shared" si="1717"/>
        <v>#DIV/0!</v>
      </c>
      <c r="AO515" s="234"/>
      <c r="AP515" s="44"/>
      <c r="AQ515" s="45" t="e">
        <f t="shared" si="1718"/>
        <v>#DIV/0!</v>
      </c>
      <c r="AR515" s="12"/>
      <c r="AS515" s="37"/>
      <c r="AT515" s="37"/>
    </row>
    <row r="516" spans="1:46" customFormat="1" ht="33" customHeight="1">
      <c r="A516" s="283"/>
      <c r="B516" s="301"/>
      <c r="C516" s="282"/>
      <c r="D516" s="93" t="s">
        <v>37</v>
      </c>
      <c r="E516" s="173">
        <f t="shared" si="1719"/>
        <v>0</v>
      </c>
      <c r="F516" s="85">
        <f t="shared" si="1720"/>
        <v>0</v>
      </c>
      <c r="G516" s="43" t="e">
        <f t="shared" si="1706"/>
        <v>#DIV/0!</v>
      </c>
      <c r="H516" s="233"/>
      <c r="I516" s="85"/>
      <c r="J516" s="45" t="e">
        <f t="shared" si="1707"/>
        <v>#DIV/0!</v>
      </c>
      <c r="K516" s="234"/>
      <c r="L516" s="85"/>
      <c r="M516" s="45" t="e">
        <f t="shared" si="1708"/>
        <v>#DIV/0!</v>
      </c>
      <c r="N516" s="234"/>
      <c r="O516" s="43"/>
      <c r="P516" s="45" t="e">
        <f t="shared" si="1709"/>
        <v>#DIV/0!</v>
      </c>
      <c r="Q516" s="234"/>
      <c r="R516" s="44"/>
      <c r="S516" s="45" t="e">
        <f t="shared" si="1710"/>
        <v>#DIV/0!</v>
      </c>
      <c r="T516" s="234"/>
      <c r="U516" s="44"/>
      <c r="V516" s="45" t="e">
        <f t="shared" si="1711"/>
        <v>#DIV/0!</v>
      </c>
      <c r="W516" s="234"/>
      <c r="X516" s="44"/>
      <c r="Y516" s="45" t="e">
        <f t="shared" si="1712"/>
        <v>#DIV/0!</v>
      </c>
      <c r="Z516" s="234"/>
      <c r="AA516" s="44"/>
      <c r="AB516" s="45" t="e">
        <f t="shared" si="1713"/>
        <v>#DIV/0!</v>
      </c>
      <c r="AC516" s="234"/>
      <c r="AD516" s="44"/>
      <c r="AE516" s="45" t="e">
        <f t="shared" si="1714"/>
        <v>#DIV/0!</v>
      </c>
      <c r="AF516" s="234"/>
      <c r="AG516" s="44"/>
      <c r="AH516" s="45" t="e">
        <f t="shared" si="1715"/>
        <v>#DIV/0!</v>
      </c>
      <c r="AI516" s="234"/>
      <c r="AJ516" s="44"/>
      <c r="AK516" s="45" t="e">
        <f t="shared" si="1716"/>
        <v>#DIV/0!</v>
      </c>
      <c r="AL516" s="234"/>
      <c r="AM516" s="44"/>
      <c r="AN516" s="45" t="e">
        <f t="shared" si="1717"/>
        <v>#DIV/0!</v>
      </c>
      <c r="AO516" s="234"/>
      <c r="AP516" s="44"/>
      <c r="AQ516" s="45" t="e">
        <f t="shared" si="1718"/>
        <v>#DIV/0!</v>
      </c>
      <c r="AR516" s="12"/>
      <c r="AS516" s="37"/>
      <c r="AT516" s="37"/>
    </row>
    <row r="517" spans="1:46" customFormat="1" ht="45">
      <c r="A517" s="283"/>
      <c r="B517" s="301"/>
      <c r="C517" s="282"/>
      <c r="D517" s="93" t="s">
        <v>32</v>
      </c>
      <c r="E517" s="173">
        <f t="shared" si="1719"/>
        <v>0</v>
      </c>
      <c r="F517" s="85">
        <f t="shared" si="1720"/>
        <v>0</v>
      </c>
      <c r="G517" s="43" t="e">
        <f t="shared" si="1706"/>
        <v>#DIV/0!</v>
      </c>
      <c r="H517" s="233"/>
      <c r="I517" s="85"/>
      <c r="J517" s="45" t="e">
        <f t="shared" si="1707"/>
        <v>#DIV/0!</v>
      </c>
      <c r="K517" s="234"/>
      <c r="L517" s="85"/>
      <c r="M517" s="45" t="e">
        <f t="shared" si="1708"/>
        <v>#DIV/0!</v>
      </c>
      <c r="N517" s="234"/>
      <c r="O517" s="43"/>
      <c r="P517" s="45" t="e">
        <f t="shared" si="1709"/>
        <v>#DIV/0!</v>
      </c>
      <c r="Q517" s="234"/>
      <c r="R517" s="44"/>
      <c r="S517" s="45" t="e">
        <f t="shared" si="1710"/>
        <v>#DIV/0!</v>
      </c>
      <c r="T517" s="234"/>
      <c r="U517" s="44"/>
      <c r="V517" s="45" t="e">
        <f t="shared" si="1711"/>
        <v>#DIV/0!</v>
      </c>
      <c r="W517" s="234"/>
      <c r="X517" s="44"/>
      <c r="Y517" s="45" t="e">
        <f t="shared" si="1712"/>
        <v>#DIV/0!</v>
      </c>
      <c r="Z517" s="234"/>
      <c r="AA517" s="44"/>
      <c r="AB517" s="45" t="e">
        <f t="shared" si="1713"/>
        <v>#DIV/0!</v>
      </c>
      <c r="AC517" s="234"/>
      <c r="AD517" s="44"/>
      <c r="AE517" s="45" t="e">
        <f t="shared" si="1714"/>
        <v>#DIV/0!</v>
      </c>
      <c r="AF517" s="234"/>
      <c r="AG517" s="44"/>
      <c r="AH517" s="45" t="e">
        <f t="shared" si="1715"/>
        <v>#DIV/0!</v>
      </c>
      <c r="AI517" s="234"/>
      <c r="AJ517" s="44"/>
      <c r="AK517" s="45" t="e">
        <f t="shared" si="1716"/>
        <v>#DIV/0!</v>
      </c>
      <c r="AL517" s="234"/>
      <c r="AM517" s="44"/>
      <c r="AN517" s="45" t="e">
        <f t="shared" si="1717"/>
        <v>#DIV/0!</v>
      </c>
      <c r="AO517" s="234"/>
      <c r="AP517" s="44"/>
      <c r="AQ517" s="45" t="e">
        <f t="shared" si="1718"/>
        <v>#DIV/0!</v>
      </c>
      <c r="AR517" s="12"/>
      <c r="AS517" s="37"/>
      <c r="AT517" s="37"/>
    </row>
    <row r="518" spans="1:46" s="214" customFormat="1" ht="27" customHeight="1">
      <c r="A518" s="283" t="s">
        <v>422</v>
      </c>
      <c r="B518" s="301" t="s">
        <v>424</v>
      </c>
      <c r="C518" s="282" t="s">
        <v>68</v>
      </c>
      <c r="D518" s="217" t="s">
        <v>34</v>
      </c>
      <c r="E518" s="210">
        <f>E519+E520+E521+E523+E524</f>
        <v>504.82</v>
      </c>
      <c r="F518" s="206">
        <f>F519+F520+F521+F523+F524</f>
        <v>0</v>
      </c>
      <c r="G518" s="206">
        <f>(F518/E518)*100</f>
        <v>0</v>
      </c>
      <c r="H518" s="233">
        <f>H519+H520+H521+H523+H524</f>
        <v>0</v>
      </c>
      <c r="I518" s="206">
        <f>I519+I520+I521+I523+I524</f>
        <v>0</v>
      </c>
      <c r="J518" s="206" t="e">
        <f>(I518/H518)*100</f>
        <v>#DIV/0!</v>
      </c>
      <c r="K518" s="233">
        <f>K519+K520+K521+K523+K524</f>
        <v>0</v>
      </c>
      <c r="L518" s="206">
        <f>L519+L520+L521+L523+L524</f>
        <v>0</v>
      </c>
      <c r="M518" s="206" t="e">
        <f>(L518/K518)*100</f>
        <v>#DIV/0!</v>
      </c>
      <c r="N518" s="233">
        <f>N519+N520+N521+N523+N524</f>
        <v>0</v>
      </c>
      <c r="O518" s="206">
        <f>O519+O520+O521+O523+O524</f>
        <v>0</v>
      </c>
      <c r="P518" s="206" t="e">
        <f>(O518/N518)*100</f>
        <v>#DIV/0!</v>
      </c>
      <c r="Q518" s="233">
        <f>Q519+Q520+Q521+Q523+Q524</f>
        <v>0</v>
      </c>
      <c r="R518" s="206">
        <f>R519+R520+R521+R523+R524</f>
        <v>0</v>
      </c>
      <c r="S518" s="206" t="e">
        <f>(R518/Q518)*100</f>
        <v>#DIV/0!</v>
      </c>
      <c r="T518" s="233">
        <f>T519+T520+T521+T523+T524</f>
        <v>0</v>
      </c>
      <c r="U518" s="206">
        <f>U519+U520+U521+U523+U524</f>
        <v>0</v>
      </c>
      <c r="V518" s="206" t="e">
        <f>(U518/T518)*100</f>
        <v>#DIV/0!</v>
      </c>
      <c r="W518" s="233">
        <f>W519+W520+W521+W523+W524</f>
        <v>0</v>
      </c>
      <c r="X518" s="206">
        <f>X519+X520+X521+X523+X524</f>
        <v>0</v>
      </c>
      <c r="Y518" s="206" t="e">
        <f>(X518/W518)*100</f>
        <v>#DIV/0!</v>
      </c>
      <c r="Z518" s="233">
        <f>Z519+Z520+Z521+Z523+Z524</f>
        <v>0</v>
      </c>
      <c r="AA518" s="206">
        <f>AA519+AA520+AA521+AA523+AA524</f>
        <v>0</v>
      </c>
      <c r="AB518" s="206" t="e">
        <f>(AA518/Z518)*100</f>
        <v>#DIV/0!</v>
      </c>
      <c r="AC518" s="233">
        <f>AC519+AC520+AC521+AC523+AC524</f>
        <v>0</v>
      </c>
      <c r="AD518" s="206">
        <f>AD519+AD520+AD521+AD523+AD524</f>
        <v>0</v>
      </c>
      <c r="AE518" s="206" t="e">
        <f>(AD518/AC518)*100</f>
        <v>#DIV/0!</v>
      </c>
      <c r="AF518" s="233">
        <f>AF519+AF520+AF521+AF523+AF524</f>
        <v>0</v>
      </c>
      <c r="AG518" s="206">
        <f>AG519+AG520+AG521+AG523+AG524</f>
        <v>0</v>
      </c>
      <c r="AH518" s="206" t="e">
        <f>(AG518/AF518)*100</f>
        <v>#DIV/0!</v>
      </c>
      <c r="AI518" s="233">
        <f>AI519+AI520+AI521+AI523+AI524</f>
        <v>0</v>
      </c>
      <c r="AJ518" s="206">
        <f>AJ519+AJ520+AJ521+AJ523+AJ524</f>
        <v>0</v>
      </c>
      <c r="AK518" s="206" t="e">
        <f>(AJ518/AI518)*100</f>
        <v>#DIV/0!</v>
      </c>
      <c r="AL518" s="233">
        <f>AL519+AL520+AL521+AL523+AL524</f>
        <v>0</v>
      </c>
      <c r="AM518" s="206">
        <f>AM519+AM520+AM521+AM523+AM524</f>
        <v>0</v>
      </c>
      <c r="AN518" s="206" t="e">
        <f>(AM518/AL518)*100</f>
        <v>#DIV/0!</v>
      </c>
      <c r="AO518" s="233">
        <f>AO519+AO520+AO521+AO523+AO524</f>
        <v>504.82</v>
      </c>
      <c r="AP518" s="206">
        <f>AP519+AP520+AP521+AP523+AP524</f>
        <v>0</v>
      </c>
      <c r="AQ518" s="206">
        <f>(AP518/AO518)*100</f>
        <v>0</v>
      </c>
      <c r="AR518" s="218"/>
    </row>
    <row r="519" spans="1:46" s="91" customFormat="1" ht="30">
      <c r="A519" s="283"/>
      <c r="B519" s="301"/>
      <c r="C519" s="282"/>
      <c r="D519" s="115" t="s">
        <v>17</v>
      </c>
      <c r="E519" s="173">
        <f>H519+K519+N519+Q519+T519+W519+Z519+AC519+AF519+AI519+AL519+AO519</f>
        <v>0</v>
      </c>
      <c r="F519" s="85">
        <f>I519+L519+O519+R519+U519+X519+AA519+AD519+AG519+AJ519+AM519+AP519</f>
        <v>0</v>
      </c>
      <c r="G519" s="43" t="e">
        <f t="shared" ref="G519:G524" si="1721">(F519/E519)*100</f>
        <v>#DIV/0!</v>
      </c>
      <c r="H519" s="233"/>
      <c r="I519" s="85"/>
      <c r="J519" s="43" t="e">
        <f t="shared" ref="J519:J524" si="1722">(I519/H519)*100</f>
        <v>#DIV/0!</v>
      </c>
      <c r="K519" s="233"/>
      <c r="L519" s="85"/>
      <c r="M519" s="43" t="e">
        <f t="shared" ref="M519:M524" si="1723">(L519/K519)*100</f>
        <v>#DIV/0!</v>
      </c>
      <c r="N519" s="233"/>
      <c r="O519" s="43"/>
      <c r="P519" s="43" t="e">
        <f t="shared" ref="P519:P524" si="1724">(O519/N519)*100</f>
        <v>#DIV/0!</v>
      </c>
      <c r="Q519" s="233"/>
      <c r="R519" s="85"/>
      <c r="S519" s="43" t="e">
        <f t="shared" ref="S519:S524" si="1725">(R519/Q519)*100</f>
        <v>#DIV/0!</v>
      </c>
      <c r="T519" s="233"/>
      <c r="U519" s="85"/>
      <c r="V519" s="43" t="e">
        <f t="shared" ref="V519:V524" si="1726">(U519/T519)*100</f>
        <v>#DIV/0!</v>
      </c>
      <c r="W519" s="233"/>
      <c r="X519" s="85"/>
      <c r="Y519" s="43" t="e">
        <f t="shared" ref="Y519:Y524" si="1727">(X519/W519)*100</f>
        <v>#DIV/0!</v>
      </c>
      <c r="Z519" s="233"/>
      <c r="AA519" s="85"/>
      <c r="AB519" s="43" t="e">
        <f t="shared" ref="AB519:AB524" si="1728">(AA519/Z519)*100</f>
        <v>#DIV/0!</v>
      </c>
      <c r="AC519" s="233"/>
      <c r="AD519" s="85"/>
      <c r="AE519" s="43" t="e">
        <f t="shared" ref="AE519:AE524" si="1729">(AD519/AC519)*100</f>
        <v>#DIV/0!</v>
      </c>
      <c r="AF519" s="233"/>
      <c r="AG519" s="85"/>
      <c r="AH519" s="43" t="e">
        <f t="shared" ref="AH519:AH524" si="1730">(AG519/AF519)*100</f>
        <v>#DIV/0!</v>
      </c>
      <c r="AI519" s="233"/>
      <c r="AJ519" s="85"/>
      <c r="AK519" s="43" t="e">
        <f t="shared" ref="AK519:AK524" si="1731">(AJ519/AI519)*100</f>
        <v>#DIV/0!</v>
      </c>
      <c r="AL519" s="233"/>
      <c r="AM519" s="85"/>
      <c r="AN519" s="43" t="e">
        <f t="shared" ref="AN519:AN524" si="1732">(AM519/AL519)*100</f>
        <v>#DIV/0!</v>
      </c>
      <c r="AO519" s="233"/>
      <c r="AP519" s="85"/>
      <c r="AQ519" s="43" t="e">
        <f t="shared" ref="AQ519:AQ524" si="1733">(AP519/AO519)*100</f>
        <v>#DIV/0!</v>
      </c>
      <c r="AR519" s="92"/>
      <c r="AS519" s="90"/>
      <c r="AT519" s="90"/>
    </row>
    <row r="520" spans="1:46" s="91" customFormat="1" ht="45">
      <c r="A520" s="283"/>
      <c r="B520" s="301"/>
      <c r="C520" s="282"/>
      <c r="D520" s="115" t="s">
        <v>18</v>
      </c>
      <c r="E520" s="173">
        <f t="shared" ref="E520" si="1734">H520+K520+N520+Q520+T520+W520+Z520+AC520+AF520+AI520+AL520+AO520</f>
        <v>0</v>
      </c>
      <c r="F520" s="85">
        <f t="shared" ref="F520:F524" si="1735">I520+L520+O520+R520+U520+X520+AA520+AD520+AG520+AJ520+AM520+AP520</f>
        <v>0</v>
      </c>
      <c r="G520" s="43" t="e">
        <f t="shared" si="1721"/>
        <v>#DIV/0!</v>
      </c>
      <c r="H520" s="233"/>
      <c r="I520" s="85"/>
      <c r="J520" s="43" t="e">
        <f t="shared" si="1722"/>
        <v>#DIV/0!</v>
      </c>
      <c r="K520" s="233"/>
      <c r="L520" s="85"/>
      <c r="M520" s="43" t="e">
        <f t="shared" si="1723"/>
        <v>#DIV/0!</v>
      </c>
      <c r="N520" s="233"/>
      <c r="O520" s="43"/>
      <c r="P520" s="43" t="e">
        <f t="shared" si="1724"/>
        <v>#DIV/0!</v>
      </c>
      <c r="Q520" s="233"/>
      <c r="R520" s="85"/>
      <c r="S520" s="43" t="e">
        <f t="shared" si="1725"/>
        <v>#DIV/0!</v>
      </c>
      <c r="T520" s="233"/>
      <c r="U520" s="85"/>
      <c r="V520" s="43" t="e">
        <f t="shared" si="1726"/>
        <v>#DIV/0!</v>
      </c>
      <c r="W520" s="233"/>
      <c r="X520" s="85"/>
      <c r="Y520" s="43" t="e">
        <f t="shared" si="1727"/>
        <v>#DIV/0!</v>
      </c>
      <c r="Z520" s="233"/>
      <c r="AA520" s="85"/>
      <c r="AB520" s="43" t="e">
        <f t="shared" si="1728"/>
        <v>#DIV/0!</v>
      </c>
      <c r="AC520" s="233"/>
      <c r="AD520" s="85"/>
      <c r="AE520" s="43" t="e">
        <f t="shared" si="1729"/>
        <v>#DIV/0!</v>
      </c>
      <c r="AF520" s="233"/>
      <c r="AG520" s="85"/>
      <c r="AH520" s="43" t="e">
        <f t="shared" si="1730"/>
        <v>#DIV/0!</v>
      </c>
      <c r="AI520" s="233"/>
      <c r="AJ520" s="85"/>
      <c r="AK520" s="43" t="e">
        <f t="shared" si="1731"/>
        <v>#DIV/0!</v>
      </c>
      <c r="AL520" s="233"/>
      <c r="AM520" s="85"/>
      <c r="AN520" s="43" t="e">
        <f t="shared" si="1732"/>
        <v>#DIV/0!</v>
      </c>
      <c r="AO520" s="233"/>
      <c r="AP520" s="85"/>
      <c r="AQ520" s="43" t="e">
        <f t="shared" si="1733"/>
        <v>#DIV/0!</v>
      </c>
      <c r="AR520" s="92"/>
      <c r="AS520" s="90"/>
      <c r="AT520" s="90"/>
    </row>
    <row r="521" spans="1:46" s="91" customFormat="1" ht="27" customHeight="1">
      <c r="A521" s="283"/>
      <c r="B521" s="301"/>
      <c r="C521" s="282"/>
      <c r="D521" s="115" t="s">
        <v>26</v>
      </c>
      <c r="E521" s="173">
        <f>H521+K521+N521+Q521+T521+W521+Z521+AC521+AF521+AI521+AL521+AO521</f>
        <v>504.82</v>
      </c>
      <c r="F521" s="85">
        <v>0</v>
      </c>
      <c r="G521" s="43">
        <f t="shared" si="1721"/>
        <v>0</v>
      </c>
      <c r="H521" s="233"/>
      <c r="I521" s="85"/>
      <c r="J521" s="43" t="e">
        <f t="shared" si="1722"/>
        <v>#DIV/0!</v>
      </c>
      <c r="K521" s="233">
        <v>0</v>
      </c>
      <c r="L521" s="85">
        <v>0</v>
      </c>
      <c r="M521" s="43" t="e">
        <f t="shared" si="1723"/>
        <v>#DIV/0!</v>
      </c>
      <c r="N521" s="233"/>
      <c r="O521" s="43"/>
      <c r="P521" s="43" t="e">
        <f t="shared" si="1724"/>
        <v>#DIV/0!</v>
      </c>
      <c r="Q521" s="233"/>
      <c r="R521" s="85"/>
      <c r="S521" s="43" t="e">
        <f t="shared" si="1725"/>
        <v>#DIV/0!</v>
      </c>
      <c r="T521" s="233"/>
      <c r="U521" s="85"/>
      <c r="V521" s="43" t="e">
        <f t="shared" si="1726"/>
        <v>#DIV/0!</v>
      </c>
      <c r="W521" s="233"/>
      <c r="X521" s="85"/>
      <c r="Y521" s="43" t="e">
        <f t="shared" si="1727"/>
        <v>#DIV/0!</v>
      </c>
      <c r="Z521" s="233"/>
      <c r="AA521" s="85"/>
      <c r="AB521" s="43" t="e">
        <f t="shared" si="1728"/>
        <v>#DIV/0!</v>
      </c>
      <c r="AC521" s="233"/>
      <c r="AD521" s="85"/>
      <c r="AE521" s="43" t="e">
        <f t="shared" si="1729"/>
        <v>#DIV/0!</v>
      </c>
      <c r="AF521" s="233"/>
      <c r="AG521" s="85"/>
      <c r="AH521" s="43" t="e">
        <f t="shared" si="1730"/>
        <v>#DIV/0!</v>
      </c>
      <c r="AI521" s="233"/>
      <c r="AJ521" s="85"/>
      <c r="AK521" s="43" t="e">
        <f t="shared" si="1731"/>
        <v>#DIV/0!</v>
      </c>
      <c r="AL521" s="233"/>
      <c r="AM521" s="85"/>
      <c r="AN521" s="43" t="e">
        <f t="shared" si="1732"/>
        <v>#DIV/0!</v>
      </c>
      <c r="AO521" s="233">
        <f>504.83-0.01</f>
        <v>504.82</v>
      </c>
      <c r="AP521" s="85"/>
      <c r="AQ521" s="43">
        <f t="shared" si="1733"/>
        <v>0</v>
      </c>
      <c r="AR521" s="92"/>
      <c r="AS521" s="90"/>
      <c r="AT521" s="90"/>
    </row>
    <row r="522" spans="1:46" s="91" customFormat="1" ht="78.75" customHeight="1">
      <c r="A522" s="283"/>
      <c r="B522" s="301"/>
      <c r="C522" s="282"/>
      <c r="D522" s="115" t="s">
        <v>154</v>
      </c>
      <c r="E522" s="173">
        <f t="shared" ref="E522:E524" si="1736">H522+K522+N522+Q522+T522+W522+Z522+AC522+AF522+AI522+AL522+AO522</f>
        <v>0</v>
      </c>
      <c r="F522" s="85">
        <f t="shared" si="1735"/>
        <v>0</v>
      </c>
      <c r="G522" s="43" t="e">
        <f t="shared" si="1721"/>
        <v>#DIV/0!</v>
      </c>
      <c r="H522" s="233"/>
      <c r="I522" s="85"/>
      <c r="J522" s="43" t="e">
        <f t="shared" si="1722"/>
        <v>#DIV/0!</v>
      </c>
      <c r="K522" s="233"/>
      <c r="L522" s="85"/>
      <c r="M522" s="43" t="e">
        <f t="shared" si="1723"/>
        <v>#DIV/0!</v>
      </c>
      <c r="N522" s="233"/>
      <c r="O522" s="43"/>
      <c r="P522" s="43" t="e">
        <f t="shared" si="1724"/>
        <v>#DIV/0!</v>
      </c>
      <c r="Q522" s="233"/>
      <c r="R522" s="85"/>
      <c r="S522" s="43" t="e">
        <f t="shared" si="1725"/>
        <v>#DIV/0!</v>
      </c>
      <c r="T522" s="233"/>
      <c r="U522" s="85"/>
      <c r="V522" s="43" t="e">
        <f t="shared" si="1726"/>
        <v>#DIV/0!</v>
      </c>
      <c r="W522" s="233"/>
      <c r="X522" s="85"/>
      <c r="Y522" s="43" t="e">
        <f t="shared" si="1727"/>
        <v>#DIV/0!</v>
      </c>
      <c r="Z522" s="233"/>
      <c r="AA522" s="85"/>
      <c r="AB522" s="43" t="e">
        <f t="shared" si="1728"/>
        <v>#DIV/0!</v>
      </c>
      <c r="AC522" s="233"/>
      <c r="AD522" s="85"/>
      <c r="AE522" s="43" t="e">
        <f t="shared" si="1729"/>
        <v>#DIV/0!</v>
      </c>
      <c r="AF522" s="233"/>
      <c r="AG522" s="85"/>
      <c r="AH522" s="43" t="e">
        <f t="shared" si="1730"/>
        <v>#DIV/0!</v>
      </c>
      <c r="AI522" s="233"/>
      <c r="AJ522" s="85"/>
      <c r="AK522" s="43" t="e">
        <f t="shared" si="1731"/>
        <v>#DIV/0!</v>
      </c>
      <c r="AL522" s="233"/>
      <c r="AM522" s="85"/>
      <c r="AN522" s="43" t="e">
        <f t="shared" si="1732"/>
        <v>#DIV/0!</v>
      </c>
      <c r="AO522" s="233"/>
      <c r="AP522" s="85"/>
      <c r="AQ522" s="43" t="e">
        <f t="shared" si="1733"/>
        <v>#DIV/0!</v>
      </c>
      <c r="AR522" s="92"/>
      <c r="AS522" s="90"/>
      <c r="AT522" s="90"/>
    </row>
    <row r="523" spans="1:46" s="91" customFormat="1" ht="33" customHeight="1">
      <c r="A523" s="283"/>
      <c r="B523" s="301"/>
      <c r="C523" s="282"/>
      <c r="D523" s="115" t="s">
        <v>37</v>
      </c>
      <c r="E523" s="173">
        <f t="shared" si="1736"/>
        <v>0</v>
      </c>
      <c r="F523" s="85">
        <f t="shared" si="1735"/>
        <v>0</v>
      </c>
      <c r="G523" s="43" t="e">
        <f t="shared" si="1721"/>
        <v>#DIV/0!</v>
      </c>
      <c r="H523" s="233"/>
      <c r="I523" s="85"/>
      <c r="J523" s="43" t="e">
        <f t="shared" si="1722"/>
        <v>#DIV/0!</v>
      </c>
      <c r="K523" s="233"/>
      <c r="L523" s="85"/>
      <c r="M523" s="43" t="e">
        <f t="shared" si="1723"/>
        <v>#DIV/0!</v>
      </c>
      <c r="N523" s="233"/>
      <c r="O523" s="43"/>
      <c r="P523" s="43" t="e">
        <f t="shared" si="1724"/>
        <v>#DIV/0!</v>
      </c>
      <c r="Q523" s="233"/>
      <c r="R523" s="85"/>
      <c r="S523" s="43" t="e">
        <f t="shared" si="1725"/>
        <v>#DIV/0!</v>
      </c>
      <c r="T523" s="233"/>
      <c r="U523" s="85"/>
      <c r="V523" s="43" t="e">
        <f t="shared" si="1726"/>
        <v>#DIV/0!</v>
      </c>
      <c r="W523" s="233"/>
      <c r="X523" s="85"/>
      <c r="Y523" s="43" t="e">
        <f t="shared" si="1727"/>
        <v>#DIV/0!</v>
      </c>
      <c r="Z523" s="233"/>
      <c r="AA523" s="85"/>
      <c r="AB523" s="43" t="e">
        <f t="shared" si="1728"/>
        <v>#DIV/0!</v>
      </c>
      <c r="AC523" s="233"/>
      <c r="AD523" s="85"/>
      <c r="AE523" s="43" t="e">
        <f t="shared" si="1729"/>
        <v>#DIV/0!</v>
      </c>
      <c r="AF523" s="233"/>
      <c r="AG523" s="85"/>
      <c r="AH523" s="43" t="e">
        <f t="shared" si="1730"/>
        <v>#DIV/0!</v>
      </c>
      <c r="AI523" s="233"/>
      <c r="AJ523" s="85"/>
      <c r="AK523" s="43" t="e">
        <f t="shared" si="1731"/>
        <v>#DIV/0!</v>
      </c>
      <c r="AL523" s="233"/>
      <c r="AM523" s="85"/>
      <c r="AN523" s="43" t="e">
        <f t="shared" si="1732"/>
        <v>#DIV/0!</v>
      </c>
      <c r="AO523" s="233"/>
      <c r="AP523" s="85"/>
      <c r="AQ523" s="43" t="e">
        <f t="shared" si="1733"/>
        <v>#DIV/0!</v>
      </c>
      <c r="AR523" s="92"/>
      <c r="AS523" s="90"/>
      <c r="AT523" s="90"/>
    </row>
    <row r="524" spans="1:46" s="91" customFormat="1" ht="45">
      <c r="A524" s="283"/>
      <c r="B524" s="301"/>
      <c r="C524" s="282"/>
      <c r="D524" s="115" t="s">
        <v>32</v>
      </c>
      <c r="E524" s="173">
        <f t="shared" si="1736"/>
        <v>0</v>
      </c>
      <c r="F524" s="85">
        <f t="shared" si="1735"/>
        <v>0</v>
      </c>
      <c r="G524" s="43" t="e">
        <f t="shared" si="1721"/>
        <v>#DIV/0!</v>
      </c>
      <c r="H524" s="233"/>
      <c r="I524" s="85"/>
      <c r="J524" s="43" t="e">
        <f t="shared" si="1722"/>
        <v>#DIV/0!</v>
      </c>
      <c r="K524" s="233"/>
      <c r="L524" s="85"/>
      <c r="M524" s="43" t="e">
        <f t="shared" si="1723"/>
        <v>#DIV/0!</v>
      </c>
      <c r="N524" s="233"/>
      <c r="O524" s="43"/>
      <c r="P524" s="43" t="e">
        <f t="shared" si="1724"/>
        <v>#DIV/0!</v>
      </c>
      <c r="Q524" s="233"/>
      <c r="R524" s="85"/>
      <c r="S524" s="43" t="e">
        <f t="shared" si="1725"/>
        <v>#DIV/0!</v>
      </c>
      <c r="T524" s="233"/>
      <c r="U524" s="85"/>
      <c r="V524" s="43" t="e">
        <f t="shared" si="1726"/>
        <v>#DIV/0!</v>
      </c>
      <c r="W524" s="233"/>
      <c r="X524" s="85"/>
      <c r="Y524" s="43" t="e">
        <f t="shared" si="1727"/>
        <v>#DIV/0!</v>
      </c>
      <c r="Z524" s="233"/>
      <c r="AA524" s="85"/>
      <c r="AB524" s="43" t="e">
        <f t="shared" si="1728"/>
        <v>#DIV/0!</v>
      </c>
      <c r="AC524" s="233"/>
      <c r="AD524" s="85"/>
      <c r="AE524" s="43" t="e">
        <f t="shared" si="1729"/>
        <v>#DIV/0!</v>
      </c>
      <c r="AF524" s="233"/>
      <c r="AG524" s="85"/>
      <c r="AH524" s="43" t="e">
        <f t="shared" si="1730"/>
        <v>#DIV/0!</v>
      </c>
      <c r="AI524" s="233"/>
      <c r="AJ524" s="85"/>
      <c r="AK524" s="43" t="e">
        <f t="shared" si="1731"/>
        <v>#DIV/0!</v>
      </c>
      <c r="AL524" s="233"/>
      <c r="AM524" s="85"/>
      <c r="AN524" s="43" t="e">
        <f t="shared" si="1732"/>
        <v>#DIV/0!</v>
      </c>
      <c r="AO524" s="233"/>
      <c r="AP524" s="85"/>
      <c r="AQ524" s="43" t="e">
        <f t="shared" si="1733"/>
        <v>#DIV/0!</v>
      </c>
      <c r="AR524" s="92"/>
      <c r="AS524" s="90"/>
      <c r="AT524" s="90"/>
    </row>
    <row r="525" spans="1:46" s="214" customFormat="1" ht="27" customHeight="1">
      <c r="A525" s="283" t="s">
        <v>423</v>
      </c>
      <c r="B525" s="301" t="s">
        <v>425</v>
      </c>
      <c r="C525" s="282" t="s">
        <v>68</v>
      </c>
      <c r="D525" s="217" t="s">
        <v>34</v>
      </c>
      <c r="E525" s="210">
        <f>E526+E527+E528+E530+E531</f>
        <v>1500</v>
      </c>
      <c r="F525" s="206">
        <f>F526+F527+F528+F530+F531</f>
        <v>0</v>
      </c>
      <c r="G525" s="206">
        <f>(F525/E525)*100</f>
        <v>0</v>
      </c>
      <c r="H525" s="233">
        <f>H526+H527+H528+H530+H531</f>
        <v>0</v>
      </c>
      <c r="I525" s="206">
        <f>I526+I527+I528+I530+I531</f>
        <v>0</v>
      </c>
      <c r="J525" s="206" t="e">
        <f>(I525/H525)*100</f>
        <v>#DIV/0!</v>
      </c>
      <c r="K525" s="233">
        <f>K526+K527+K528+K530+K531</f>
        <v>0</v>
      </c>
      <c r="L525" s="206">
        <f>L526+L527+L528+L530+L531</f>
        <v>0</v>
      </c>
      <c r="M525" s="206" t="e">
        <f>(L525/K525)*100</f>
        <v>#DIV/0!</v>
      </c>
      <c r="N525" s="233">
        <f>N526+N527+N528+N530+N531</f>
        <v>0</v>
      </c>
      <c r="O525" s="206">
        <f>O526+O527+O528+O530+O531</f>
        <v>0</v>
      </c>
      <c r="P525" s="206" t="e">
        <f>(O525/N525)*100</f>
        <v>#DIV/0!</v>
      </c>
      <c r="Q525" s="233">
        <f>Q526+Q527+Q528+Q530+Q531</f>
        <v>0</v>
      </c>
      <c r="R525" s="206">
        <f>R526+R527+R528+R530+R531</f>
        <v>0</v>
      </c>
      <c r="S525" s="206" t="e">
        <f>(R525/Q525)*100</f>
        <v>#DIV/0!</v>
      </c>
      <c r="T525" s="233">
        <f>T526+T527+T528+T530+T531</f>
        <v>0</v>
      </c>
      <c r="U525" s="206">
        <f>U526+U527+U528+U530+U531</f>
        <v>0</v>
      </c>
      <c r="V525" s="206" t="e">
        <f>(U525/T525)*100</f>
        <v>#DIV/0!</v>
      </c>
      <c r="W525" s="233">
        <f>W526+W527+W528+W530+W531</f>
        <v>0</v>
      </c>
      <c r="X525" s="206">
        <f>X526+X527+X528+X530+X531</f>
        <v>0</v>
      </c>
      <c r="Y525" s="206" t="e">
        <f>(X525/W525)*100</f>
        <v>#DIV/0!</v>
      </c>
      <c r="Z525" s="233">
        <f>Z526+Z527+Z528+Z530+Z531</f>
        <v>0</v>
      </c>
      <c r="AA525" s="206">
        <f>AA526+AA527+AA528+AA530+AA531</f>
        <v>0</v>
      </c>
      <c r="AB525" s="206" t="e">
        <f>(AA525/Z525)*100</f>
        <v>#DIV/0!</v>
      </c>
      <c r="AC525" s="233">
        <f>AC526+AC527+AC528+AC530+AC531</f>
        <v>0</v>
      </c>
      <c r="AD525" s="206">
        <f>AD526+AD527+AD528+AD530+AD531</f>
        <v>0</v>
      </c>
      <c r="AE525" s="206" t="e">
        <f>(AD525/AC525)*100</f>
        <v>#DIV/0!</v>
      </c>
      <c r="AF525" s="233">
        <f>AF526+AF527+AF528+AF530+AF531</f>
        <v>0</v>
      </c>
      <c r="AG525" s="206">
        <f>AG526+AG527+AG528+AG530+AG531</f>
        <v>0</v>
      </c>
      <c r="AH525" s="206" t="e">
        <f>(AG525/AF525)*100</f>
        <v>#DIV/0!</v>
      </c>
      <c r="AI525" s="233">
        <f>AI526+AI527+AI528+AI530+AI531</f>
        <v>0</v>
      </c>
      <c r="AJ525" s="206">
        <f>AJ526+AJ527+AJ528+AJ530+AJ531</f>
        <v>0</v>
      </c>
      <c r="AK525" s="206" t="e">
        <f>(AJ525/AI525)*100</f>
        <v>#DIV/0!</v>
      </c>
      <c r="AL525" s="233">
        <f>AL526+AL527+AL528+AL530+AL531</f>
        <v>0</v>
      </c>
      <c r="AM525" s="206">
        <f>AM526+AM527+AM528+AM530+AM531</f>
        <v>0</v>
      </c>
      <c r="AN525" s="206" t="e">
        <f>(AM525/AL525)*100</f>
        <v>#DIV/0!</v>
      </c>
      <c r="AO525" s="233">
        <f>AO526+AO527+AO528+AO530+AO531</f>
        <v>1500</v>
      </c>
      <c r="AP525" s="206">
        <f>AP526+AP527+AP528+AP530+AP531</f>
        <v>0</v>
      </c>
      <c r="AQ525" s="206">
        <f>(AP525/AO525)*100</f>
        <v>0</v>
      </c>
      <c r="AR525" s="218"/>
    </row>
    <row r="526" spans="1:46" s="91" customFormat="1" ht="30">
      <c r="A526" s="283"/>
      <c r="B526" s="301"/>
      <c r="C526" s="282"/>
      <c r="D526" s="115" t="s">
        <v>17</v>
      </c>
      <c r="E526" s="173">
        <f>H526+K526+N526+Q526+T526+W526+Z526+AC526+AF526+AI526+AL526+AO526</f>
        <v>0</v>
      </c>
      <c r="F526" s="85">
        <f>I526+L526+O526+R526+U526+X526+AA526+AD526+AG526+AJ526+AM526+AP526</f>
        <v>0</v>
      </c>
      <c r="G526" s="43" t="e">
        <f t="shared" ref="G526:G531" si="1737">(F526/E526)*100</f>
        <v>#DIV/0!</v>
      </c>
      <c r="H526" s="233"/>
      <c r="I526" s="85"/>
      <c r="J526" s="43" t="e">
        <f t="shared" ref="J526:J531" si="1738">(I526/H526)*100</f>
        <v>#DIV/0!</v>
      </c>
      <c r="K526" s="233"/>
      <c r="L526" s="85"/>
      <c r="M526" s="43" t="e">
        <f t="shared" ref="M526:M531" si="1739">(L526/K526)*100</f>
        <v>#DIV/0!</v>
      </c>
      <c r="N526" s="233"/>
      <c r="O526" s="43"/>
      <c r="P526" s="43" t="e">
        <f t="shared" ref="P526:P531" si="1740">(O526/N526)*100</f>
        <v>#DIV/0!</v>
      </c>
      <c r="Q526" s="233"/>
      <c r="R526" s="85"/>
      <c r="S526" s="43" t="e">
        <f t="shared" ref="S526:S531" si="1741">(R526/Q526)*100</f>
        <v>#DIV/0!</v>
      </c>
      <c r="T526" s="233"/>
      <c r="U526" s="85"/>
      <c r="V526" s="43" t="e">
        <f t="shared" ref="V526:V531" si="1742">(U526/T526)*100</f>
        <v>#DIV/0!</v>
      </c>
      <c r="W526" s="233"/>
      <c r="X526" s="85"/>
      <c r="Y526" s="43" t="e">
        <f t="shared" ref="Y526:Y531" si="1743">(X526/W526)*100</f>
        <v>#DIV/0!</v>
      </c>
      <c r="Z526" s="233"/>
      <c r="AA526" s="85"/>
      <c r="AB526" s="43" t="e">
        <f t="shared" ref="AB526:AB531" si="1744">(AA526/Z526)*100</f>
        <v>#DIV/0!</v>
      </c>
      <c r="AC526" s="233"/>
      <c r="AD526" s="85"/>
      <c r="AE526" s="43" t="e">
        <f t="shared" ref="AE526:AE531" si="1745">(AD526/AC526)*100</f>
        <v>#DIV/0!</v>
      </c>
      <c r="AF526" s="233"/>
      <c r="AG526" s="85"/>
      <c r="AH526" s="43" t="e">
        <f t="shared" ref="AH526:AH531" si="1746">(AG526/AF526)*100</f>
        <v>#DIV/0!</v>
      </c>
      <c r="AI526" s="233"/>
      <c r="AJ526" s="85"/>
      <c r="AK526" s="43" t="e">
        <f t="shared" ref="AK526:AK531" si="1747">(AJ526/AI526)*100</f>
        <v>#DIV/0!</v>
      </c>
      <c r="AL526" s="233"/>
      <c r="AM526" s="85"/>
      <c r="AN526" s="43" t="e">
        <f t="shared" ref="AN526:AN531" si="1748">(AM526/AL526)*100</f>
        <v>#DIV/0!</v>
      </c>
      <c r="AO526" s="233"/>
      <c r="AP526" s="85"/>
      <c r="AQ526" s="43" t="e">
        <f t="shared" ref="AQ526:AQ531" si="1749">(AP526/AO526)*100</f>
        <v>#DIV/0!</v>
      </c>
      <c r="AR526" s="92"/>
      <c r="AS526" s="90"/>
      <c r="AT526" s="90"/>
    </row>
    <row r="527" spans="1:46" s="91" customFormat="1" ht="45">
      <c r="A527" s="283"/>
      <c r="B527" s="301"/>
      <c r="C527" s="282"/>
      <c r="D527" s="115" t="s">
        <v>18</v>
      </c>
      <c r="E527" s="173">
        <f t="shared" ref="E527" si="1750">H527+K527+N527+Q527+T527+W527+Z527+AC527+AF527+AI527+AL527+AO527</f>
        <v>0</v>
      </c>
      <c r="F527" s="85">
        <f t="shared" ref="F527:F531" si="1751">I527+L527+O527+R527+U527+X527+AA527+AD527+AG527+AJ527+AM527+AP527</f>
        <v>0</v>
      </c>
      <c r="G527" s="43" t="e">
        <f t="shared" si="1737"/>
        <v>#DIV/0!</v>
      </c>
      <c r="H527" s="233"/>
      <c r="I527" s="85"/>
      <c r="J527" s="43" t="e">
        <f t="shared" si="1738"/>
        <v>#DIV/0!</v>
      </c>
      <c r="K527" s="233"/>
      <c r="L527" s="85"/>
      <c r="M527" s="43" t="e">
        <f t="shared" si="1739"/>
        <v>#DIV/0!</v>
      </c>
      <c r="N527" s="233"/>
      <c r="O527" s="43"/>
      <c r="P527" s="43" t="e">
        <f t="shared" si="1740"/>
        <v>#DIV/0!</v>
      </c>
      <c r="Q527" s="233"/>
      <c r="R527" s="85"/>
      <c r="S527" s="43" t="e">
        <f t="shared" si="1741"/>
        <v>#DIV/0!</v>
      </c>
      <c r="T527" s="233"/>
      <c r="U527" s="85"/>
      <c r="V527" s="43" t="e">
        <f t="shared" si="1742"/>
        <v>#DIV/0!</v>
      </c>
      <c r="W527" s="233"/>
      <c r="X527" s="85"/>
      <c r="Y527" s="43" t="e">
        <f t="shared" si="1743"/>
        <v>#DIV/0!</v>
      </c>
      <c r="Z527" s="233"/>
      <c r="AA527" s="85"/>
      <c r="AB527" s="43" t="e">
        <f t="shared" si="1744"/>
        <v>#DIV/0!</v>
      </c>
      <c r="AC527" s="233"/>
      <c r="AD527" s="85"/>
      <c r="AE527" s="43" t="e">
        <f t="shared" si="1745"/>
        <v>#DIV/0!</v>
      </c>
      <c r="AF527" s="233"/>
      <c r="AG527" s="85"/>
      <c r="AH527" s="43" t="e">
        <f t="shared" si="1746"/>
        <v>#DIV/0!</v>
      </c>
      <c r="AI527" s="233"/>
      <c r="AJ527" s="85"/>
      <c r="AK527" s="43" t="e">
        <f t="shared" si="1747"/>
        <v>#DIV/0!</v>
      </c>
      <c r="AL527" s="233"/>
      <c r="AM527" s="85"/>
      <c r="AN527" s="43" t="e">
        <f t="shared" si="1748"/>
        <v>#DIV/0!</v>
      </c>
      <c r="AO527" s="233"/>
      <c r="AP527" s="85"/>
      <c r="AQ527" s="43" t="e">
        <f t="shared" si="1749"/>
        <v>#DIV/0!</v>
      </c>
      <c r="AR527" s="92"/>
      <c r="AS527" s="90"/>
      <c r="AT527" s="90"/>
    </row>
    <row r="528" spans="1:46" s="91" customFormat="1" ht="27" customHeight="1">
      <c r="A528" s="283"/>
      <c r="B528" s="301"/>
      <c r="C528" s="282"/>
      <c r="D528" s="115" t="s">
        <v>26</v>
      </c>
      <c r="E528" s="173">
        <f>H528+K528+N528+Q528+T528+W528+Z528+AC528+AF528+AI528+AL528+AO528</f>
        <v>1500</v>
      </c>
      <c r="F528" s="85">
        <f t="shared" si="1751"/>
        <v>0</v>
      </c>
      <c r="G528" s="43">
        <f t="shared" si="1737"/>
        <v>0</v>
      </c>
      <c r="H528" s="233"/>
      <c r="I528" s="85"/>
      <c r="J528" s="43" t="e">
        <f t="shared" si="1738"/>
        <v>#DIV/0!</v>
      </c>
      <c r="K528" s="233">
        <v>0</v>
      </c>
      <c r="L528" s="85">
        <v>0</v>
      </c>
      <c r="M528" s="43" t="e">
        <f t="shared" si="1739"/>
        <v>#DIV/0!</v>
      </c>
      <c r="N528" s="233"/>
      <c r="O528" s="43"/>
      <c r="P528" s="43" t="e">
        <f t="shared" si="1740"/>
        <v>#DIV/0!</v>
      </c>
      <c r="Q528" s="233"/>
      <c r="R528" s="85"/>
      <c r="S528" s="43" t="e">
        <f t="shared" si="1741"/>
        <v>#DIV/0!</v>
      </c>
      <c r="T528" s="233"/>
      <c r="U528" s="85"/>
      <c r="V528" s="43" t="e">
        <f t="shared" si="1742"/>
        <v>#DIV/0!</v>
      </c>
      <c r="W528" s="233"/>
      <c r="X528" s="85"/>
      <c r="Y528" s="43" t="e">
        <f t="shared" si="1743"/>
        <v>#DIV/0!</v>
      </c>
      <c r="Z528" s="233"/>
      <c r="AA528" s="85"/>
      <c r="AB528" s="43" t="e">
        <f t="shared" si="1744"/>
        <v>#DIV/0!</v>
      </c>
      <c r="AC528" s="233"/>
      <c r="AD528" s="85"/>
      <c r="AE528" s="43" t="e">
        <f t="shared" si="1745"/>
        <v>#DIV/0!</v>
      </c>
      <c r="AF528" s="233"/>
      <c r="AG528" s="85"/>
      <c r="AH528" s="43" t="e">
        <f t="shared" si="1746"/>
        <v>#DIV/0!</v>
      </c>
      <c r="AI528" s="233"/>
      <c r="AJ528" s="85"/>
      <c r="AK528" s="43" t="e">
        <f t="shared" si="1747"/>
        <v>#DIV/0!</v>
      </c>
      <c r="AL528" s="233"/>
      <c r="AM528" s="85"/>
      <c r="AN528" s="43" t="e">
        <f t="shared" si="1748"/>
        <v>#DIV/0!</v>
      </c>
      <c r="AO528" s="233">
        <v>1500</v>
      </c>
      <c r="AP528" s="85"/>
      <c r="AQ528" s="43">
        <f t="shared" si="1749"/>
        <v>0</v>
      </c>
      <c r="AR528" s="92"/>
      <c r="AS528" s="90"/>
      <c r="AT528" s="90"/>
    </row>
    <row r="529" spans="1:46" s="91" customFormat="1" ht="78.75" customHeight="1">
      <c r="A529" s="283"/>
      <c r="B529" s="301"/>
      <c r="C529" s="282"/>
      <c r="D529" s="115" t="s">
        <v>154</v>
      </c>
      <c r="E529" s="173">
        <f t="shared" ref="E529:E531" si="1752">H529+K529+N529+Q529+T529+W529+Z529+AC529+AF529+AI529+AL529+AO529</f>
        <v>0</v>
      </c>
      <c r="F529" s="85">
        <f t="shared" si="1751"/>
        <v>0</v>
      </c>
      <c r="G529" s="43" t="e">
        <f t="shared" si="1737"/>
        <v>#DIV/0!</v>
      </c>
      <c r="H529" s="233"/>
      <c r="I529" s="85"/>
      <c r="J529" s="43" t="e">
        <f t="shared" si="1738"/>
        <v>#DIV/0!</v>
      </c>
      <c r="K529" s="233"/>
      <c r="L529" s="85"/>
      <c r="M529" s="43" t="e">
        <f t="shared" si="1739"/>
        <v>#DIV/0!</v>
      </c>
      <c r="N529" s="233"/>
      <c r="O529" s="43"/>
      <c r="P529" s="43" t="e">
        <f t="shared" si="1740"/>
        <v>#DIV/0!</v>
      </c>
      <c r="Q529" s="233"/>
      <c r="R529" s="85"/>
      <c r="S529" s="43" t="e">
        <f t="shared" si="1741"/>
        <v>#DIV/0!</v>
      </c>
      <c r="T529" s="233"/>
      <c r="U529" s="85"/>
      <c r="V529" s="43" t="e">
        <f t="shared" si="1742"/>
        <v>#DIV/0!</v>
      </c>
      <c r="W529" s="233"/>
      <c r="X529" s="85"/>
      <c r="Y529" s="43" t="e">
        <f t="shared" si="1743"/>
        <v>#DIV/0!</v>
      </c>
      <c r="Z529" s="233"/>
      <c r="AA529" s="85"/>
      <c r="AB529" s="43" t="e">
        <f t="shared" si="1744"/>
        <v>#DIV/0!</v>
      </c>
      <c r="AC529" s="233"/>
      <c r="AD529" s="85"/>
      <c r="AE529" s="43" t="e">
        <f t="shared" si="1745"/>
        <v>#DIV/0!</v>
      </c>
      <c r="AF529" s="233"/>
      <c r="AG529" s="85"/>
      <c r="AH529" s="43" t="e">
        <f t="shared" si="1746"/>
        <v>#DIV/0!</v>
      </c>
      <c r="AI529" s="233"/>
      <c r="AJ529" s="85"/>
      <c r="AK529" s="43" t="e">
        <f t="shared" si="1747"/>
        <v>#DIV/0!</v>
      </c>
      <c r="AL529" s="233"/>
      <c r="AM529" s="85"/>
      <c r="AN529" s="43" t="e">
        <f t="shared" si="1748"/>
        <v>#DIV/0!</v>
      </c>
      <c r="AO529" s="233"/>
      <c r="AP529" s="85"/>
      <c r="AQ529" s="43" t="e">
        <f t="shared" si="1749"/>
        <v>#DIV/0!</v>
      </c>
      <c r="AR529" s="92"/>
      <c r="AS529" s="90"/>
      <c r="AT529" s="90"/>
    </row>
    <row r="530" spans="1:46" s="91" customFormat="1" ht="33" customHeight="1">
      <c r="A530" s="283"/>
      <c r="B530" s="301"/>
      <c r="C530" s="282"/>
      <c r="D530" s="115" t="s">
        <v>37</v>
      </c>
      <c r="E530" s="173">
        <f t="shared" si="1752"/>
        <v>0</v>
      </c>
      <c r="F530" s="85">
        <f t="shared" si="1751"/>
        <v>0</v>
      </c>
      <c r="G530" s="43" t="e">
        <f t="shared" si="1737"/>
        <v>#DIV/0!</v>
      </c>
      <c r="H530" s="233"/>
      <c r="I530" s="85"/>
      <c r="J530" s="43" t="e">
        <f t="shared" si="1738"/>
        <v>#DIV/0!</v>
      </c>
      <c r="K530" s="233"/>
      <c r="L530" s="85"/>
      <c r="M530" s="43" t="e">
        <f t="shared" si="1739"/>
        <v>#DIV/0!</v>
      </c>
      <c r="N530" s="233"/>
      <c r="O530" s="43"/>
      <c r="P530" s="43" t="e">
        <f t="shared" si="1740"/>
        <v>#DIV/0!</v>
      </c>
      <c r="Q530" s="233"/>
      <c r="R530" s="85"/>
      <c r="S530" s="43" t="e">
        <f t="shared" si="1741"/>
        <v>#DIV/0!</v>
      </c>
      <c r="T530" s="233"/>
      <c r="U530" s="85"/>
      <c r="V530" s="43" t="e">
        <f t="shared" si="1742"/>
        <v>#DIV/0!</v>
      </c>
      <c r="W530" s="233"/>
      <c r="X530" s="85"/>
      <c r="Y530" s="43" t="e">
        <f t="shared" si="1743"/>
        <v>#DIV/0!</v>
      </c>
      <c r="Z530" s="233"/>
      <c r="AA530" s="85"/>
      <c r="AB530" s="43" t="e">
        <f t="shared" si="1744"/>
        <v>#DIV/0!</v>
      </c>
      <c r="AC530" s="233"/>
      <c r="AD530" s="85"/>
      <c r="AE530" s="43" t="e">
        <f t="shared" si="1745"/>
        <v>#DIV/0!</v>
      </c>
      <c r="AF530" s="233"/>
      <c r="AG530" s="85"/>
      <c r="AH530" s="43" t="e">
        <f t="shared" si="1746"/>
        <v>#DIV/0!</v>
      </c>
      <c r="AI530" s="233"/>
      <c r="AJ530" s="85"/>
      <c r="AK530" s="43" t="e">
        <f t="shared" si="1747"/>
        <v>#DIV/0!</v>
      </c>
      <c r="AL530" s="233"/>
      <c r="AM530" s="85"/>
      <c r="AN530" s="43" t="e">
        <f t="shared" si="1748"/>
        <v>#DIV/0!</v>
      </c>
      <c r="AO530" s="233"/>
      <c r="AP530" s="85"/>
      <c r="AQ530" s="43" t="e">
        <f t="shared" si="1749"/>
        <v>#DIV/0!</v>
      </c>
      <c r="AR530" s="92"/>
      <c r="AS530" s="90"/>
      <c r="AT530" s="90"/>
    </row>
    <row r="531" spans="1:46" s="91" customFormat="1" ht="45">
      <c r="A531" s="283"/>
      <c r="B531" s="301"/>
      <c r="C531" s="282"/>
      <c r="D531" s="115" t="s">
        <v>32</v>
      </c>
      <c r="E531" s="173">
        <f t="shared" si="1752"/>
        <v>0</v>
      </c>
      <c r="F531" s="85">
        <f t="shared" si="1751"/>
        <v>0</v>
      </c>
      <c r="G531" s="43" t="e">
        <f t="shared" si="1737"/>
        <v>#DIV/0!</v>
      </c>
      <c r="H531" s="233"/>
      <c r="I531" s="85"/>
      <c r="J531" s="43" t="e">
        <f t="shared" si="1738"/>
        <v>#DIV/0!</v>
      </c>
      <c r="K531" s="233"/>
      <c r="L531" s="85"/>
      <c r="M531" s="43" t="e">
        <f t="shared" si="1739"/>
        <v>#DIV/0!</v>
      </c>
      <c r="N531" s="233"/>
      <c r="O531" s="43"/>
      <c r="P531" s="43" t="e">
        <f t="shared" si="1740"/>
        <v>#DIV/0!</v>
      </c>
      <c r="Q531" s="233"/>
      <c r="R531" s="85"/>
      <c r="S531" s="43" t="e">
        <f t="shared" si="1741"/>
        <v>#DIV/0!</v>
      </c>
      <c r="T531" s="233"/>
      <c r="U531" s="85"/>
      <c r="V531" s="43" t="e">
        <f t="shared" si="1742"/>
        <v>#DIV/0!</v>
      </c>
      <c r="W531" s="233"/>
      <c r="X531" s="85"/>
      <c r="Y531" s="43" t="e">
        <f t="shared" si="1743"/>
        <v>#DIV/0!</v>
      </c>
      <c r="Z531" s="233"/>
      <c r="AA531" s="85"/>
      <c r="AB531" s="43" t="e">
        <f t="shared" si="1744"/>
        <v>#DIV/0!</v>
      </c>
      <c r="AC531" s="233"/>
      <c r="AD531" s="85"/>
      <c r="AE531" s="43" t="e">
        <f t="shared" si="1745"/>
        <v>#DIV/0!</v>
      </c>
      <c r="AF531" s="233"/>
      <c r="AG531" s="85"/>
      <c r="AH531" s="43" t="e">
        <f t="shared" si="1746"/>
        <v>#DIV/0!</v>
      </c>
      <c r="AI531" s="233"/>
      <c r="AJ531" s="85"/>
      <c r="AK531" s="43" t="e">
        <f t="shared" si="1747"/>
        <v>#DIV/0!</v>
      </c>
      <c r="AL531" s="233"/>
      <c r="AM531" s="85"/>
      <c r="AN531" s="43" t="e">
        <f t="shared" si="1748"/>
        <v>#DIV/0!</v>
      </c>
      <c r="AO531" s="233"/>
      <c r="AP531" s="85"/>
      <c r="AQ531" s="43" t="e">
        <f t="shared" si="1749"/>
        <v>#DIV/0!</v>
      </c>
      <c r="AR531" s="92"/>
      <c r="AS531" s="90"/>
      <c r="AT531" s="90"/>
    </row>
    <row r="532" spans="1:46" s="208" customFormat="1" ht="26.25" customHeight="1">
      <c r="A532" s="272" t="s">
        <v>21</v>
      </c>
      <c r="B532" s="307" t="s">
        <v>69</v>
      </c>
      <c r="C532" s="278" t="s">
        <v>68</v>
      </c>
      <c r="D532" s="217" t="s">
        <v>34</v>
      </c>
      <c r="E532" s="211">
        <f>E533+E534+E535+E537+E538</f>
        <v>0</v>
      </c>
      <c r="F532" s="212">
        <f>F533+F534+F535+F537+F538</f>
        <v>0</v>
      </c>
      <c r="G532" s="219" t="e">
        <f>(F532/E532)*100</f>
        <v>#DIV/0!</v>
      </c>
      <c r="H532" s="235">
        <f>H533+H534+H535+H537+H538</f>
        <v>0</v>
      </c>
      <c r="I532" s="212">
        <f>I533+I534+I535+I537+I538</f>
        <v>0</v>
      </c>
      <c r="J532" s="219" t="e">
        <f>(I532/H532)*100</f>
        <v>#DIV/0!</v>
      </c>
      <c r="K532" s="235">
        <f>K533+K534+K535+K537+K538</f>
        <v>0</v>
      </c>
      <c r="L532" s="212">
        <f>L533+L534+L535+L537+L538</f>
        <v>0</v>
      </c>
      <c r="M532" s="219" t="e">
        <f>(L532/K532)*100</f>
        <v>#DIV/0!</v>
      </c>
      <c r="N532" s="235">
        <f>N533+N534+N535+N537+N538</f>
        <v>0</v>
      </c>
      <c r="O532" s="212">
        <f>O533+O534+O535+O537+O538</f>
        <v>0</v>
      </c>
      <c r="P532" s="219" t="e">
        <f>(O532/N532)*100</f>
        <v>#DIV/0!</v>
      </c>
      <c r="Q532" s="235">
        <f>Q533+Q534+Q535+Q537+Q538</f>
        <v>0</v>
      </c>
      <c r="R532" s="212">
        <f>R533+R534+R535+R537+R538</f>
        <v>0</v>
      </c>
      <c r="S532" s="219" t="e">
        <f>(R532/Q532)*100</f>
        <v>#DIV/0!</v>
      </c>
      <c r="T532" s="235">
        <f>T533+T534+T535+T537+T538</f>
        <v>0</v>
      </c>
      <c r="U532" s="212">
        <f>U533+U534+U535+U537+U538</f>
        <v>0</v>
      </c>
      <c r="V532" s="219" t="e">
        <f>(U532/T532)*100</f>
        <v>#DIV/0!</v>
      </c>
      <c r="W532" s="235">
        <f>W533+W534+W535+W537+W538</f>
        <v>0</v>
      </c>
      <c r="X532" s="212">
        <f>X533+X534+X535+X537+X538</f>
        <v>0</v>
      </c>
      <c r="Y532" s="219" t="e">
        <f>(X532/W532)*100</f>
        <v>#DIV/0!</v>
      </c>
      <c r="Z532" s="235">
        <f>Z533+Z534+Z535+Z537+Z538</f>
        <v>0</v>
      </c>
      <c r="AA532" s="212">
        <f>AA533+AA534+AA535+AA537+AA538</f>
        <v>0</v>
      </c>
      <c r="AB532" s="219" t="e">
        <f>(AA532/Z532)*100</f>
        <v>#DIV/0!</v>
      </c>
      <c r="AC532" s="235">
        <f>AC533+AC534+AC535+AC537+AC538</f>
        <v>0</v>
      </c>
      <c r="AD532" s="212">
        <f>AD533+AD534+AD535+AD537+AD538</f>
        <v>0</v>
      </c>
      <c r="AE532" s="219" t="e">
        <f>(AD532/AC532)*100</f>
        <v>#DIV/0!</v>
      </c>
      <c r="AF532" s="235">
        <f>AF533+AF534+AF535+AF537+AF538</f>
        <v>0</v>
      </c>
      <c r="AG532" s="212">
        <f>AG533+AG534+AG535+AG537+AG538</f>
        <v>0</v>
      </c>
      <c r="AH532" s="219" t="e">
        <f>(AG532/AF532)*100</f>
        <v>#DIV/0!</v>
      </c>
      <c r="AI532" s="235">
        <f>AI533+AI534+AI535+AI537+AI538</f>
        <v>0</v>
      </c>
      <c r="AJ532" s="212">
        <f>AJ533+AJ534+AJ535+AJ537+AJ538</f>
        <v>0</v>
      </c>
      <c r="AK532" s="219" t="e">
        <f>(AJ532/AI532)*100</f>
        <v>#DIV/0!</v>
      </c>
      <c r="AL532" s="235">
        <f>AL533+AL534+AL535+AL537+AL538</f>
        <v>0</v>
      </c>
      <c r="AM532" s="212">
        <f>AM533+AM534+AM535+AM537+AM538</f>
        <v>0</v>
      </c>
      <c r="AN532" s="219" t="e">
        <f>(AM532/AL532)*100</f>
        <v>#DIV/0!</v>
      </c>
      <c r="AO532" s="235">
        <f>AO533+AO534+AO535+AO537+AO538</f>
        <v>0</v>
      </c>
      <c r="AP532" s="212">
        <f>AP533+AP534+AP535+AP537+AP538</f>
        <v>0</v>
      </c>
      <c r="AQ532" s="219" t="e">
        <f>(AP532/AO532)*100</f>
        <v>#DIV/0!</v>
      </c>
      <c r="AR532" s="216"/>
    </row>
    <row r="533" spans="1:46" customFormat="1" ht="30">
      <c r="A533" s="273"/>
      <c r="B533" s="308"/>
      <c r="C533" s="279"/>
      <c r="D533" s="93" t="s">
        <v>17</v>
      </c>
      <c r="E533" s="176">
        <f>H533+K533+N533+Q533+T533+W533+Z533+AC533+AF533+AI533+AL533+AO533</f>
        <v>0</v>
      </c>
      <c r="F533" s="47">
        <f>I533+L533+O533+R533+U533+X533+AA533+AD533+AG533+AJ533+AM533+AP533</f>
        <v>0</v>
      </c>
      <c r="G533" s="42" t="e">
        <f t="shared" ref="G533:G538" si="1753">(F533/E533)*100</f>
        <v>#DIV/0!</v>
      </c>
      <c r="H533" s="236">
        <f>H540</f>
        <v>0</v>
      </c>
      <c r="I533" s="42">
        <f>I540</f>
        <v>0</v>
      </c>
      <c r="J533" s="42" t="e">
        <f t="shared" ref="J533:J538" si="1754">(I533/H533)*100</f>
        <v>#DIV/0!</v>
      </c>
      <c r="K533" s="236">
        <f>K540</f>
        <v>0</v>
      </c>
      <c r="L533" s="48">
        <f>L540</f>
        <v>0</v>
      </c>
      <c r="M533" s="42" t="e">
        <f t="shared" ref="M533:M538" si="1755">(L533/K533)*100</f>
        <v>#DIV/0!</v>
      </c>
      <c r="N533" s="236">
        <f>N540</f>
        <v>0</v>
      </c>
      <c r="O533" s="48">
        <f>O540</f>
        <v>0</v>
      </c>
      <c r="P533" s="42" t="e">
        <f t="shared" ref="P533:P538" si="1756">(O533/N533)*100</f>
        <v>#DIV/0!</v>
      </c>
      <c r="Q533" s="236">
        <f>Q540</f>
        <v>0</v>
      </c>
      <c r="R533" s="42">
        <f>R540</f>
        <v>0</v>
      </c>
      <c r="S533" s="42" t="e">
        <f t="shared" ref="S533:S538" si="1757">(R533/Q533)*100</f>
        <v>#DIV/0!</v>
      </c>
      <c r="T533" s="236">
        <f>T540</f>
        <v>0</v>
      </c>
      <c r="U533" s="42">
        <f>U540</f>
        <v>0</v>
      </c>
      <c r="V533" s="42" t="e">
        <f t="shared" ref="V533:V538" si="1758">(U533/T533)*100</f>
        <v>#DIV/0!</v>
      </c>
      <c r="W533" s="236">
        <f>W540</f>
        <v>0</v>
      </c>
      <c r="X533" s="42">
        <f>X540</f>
        <v>0</v>
      </c>
      <c r="Y533" s="42" t="e">
        <f t="shared" ref="Y533:Y538" si="1759">(X533/W533)*100</f>
        <v>#DIV/0!</v>
      </c>
      <c r="Z533" s="236">
        <f>Z540</f>
        <v>0</v>
      </c>
      <c r="AA533" s="42">
        <f>AA540</f>
        <v>0</v>
      </c>
      <c r="AB533" s="42" t="e">
        <f t="shared" ref="AB533:AB538" si="1760">(AA533/Z533)*100</f>
        <v>#DIV/0!</v>
      </c>
      <c r="AC533" s="236">
        <f>AC540</f>
        <v>0</v>
      </c>
      <c r="AD533" s="42">
        <f>AD540</f>
        <v>0</v>
      </c>
      <c r="AE533" s="42" t="e">
        <f t="shared" ref="AE533:AE538" si="1761">(AD533/AC533)*100</f>
        <v>#DIV/0!</v>
      </c>
      <c r="AF533" s="236">
        <f>AF540</f>
        <v>0</v>
      </c>
      <c r="AG533" s="42">
        <f>AG540</f>
        <v>0</v>
      </c>
      <c r="AH533" s="42" t="e">
        <f t="shared" ref="AH533:AH538" si="1762">(AG533/AF533)*100</f>
        <v>#DIV/0!</v>
      </c>
      <c r="AI533" s="236">
        <f>AI540</f>
        <v>0</v>
      </c>
      <c r="AJ533" s="42">
        <f>AJ540</f>
        <v>0</v>
      </c>
      <c r="AK533" s="42" t="e">
        <f t="shared" ref="AK533:AK538" si="1763">(AJ533/AI533)*100</f>
        <v>#DIV/0!</v>
      </c>
      <c r="AL533" s="236">
        <f>AL540</f>
        <v>0</v>
      </c>
      <c r="AM533" s="42">
        <f>AM540</f>
        <v>0</v>
      </c>
      <c r="AN533" s="42" t="e">
        <f t="shared" ref="AN533:AN538" si="1764">(AM533/AL533)*100</f>
        <v>#DIV/0!</v>
      </c>
      <c r="AO533" s="236">
        <f>AO540</f>
        <v>0</v>
      </c>
      <c r="AP533" s="42">
        <f>AP540</f>
        <v>0</v>
      </c>
      <c r="AQ533" s="42" t="e">
        <f t="shared" ref="AQ533:AQ538" si="1765">(AP533/AO533)*100</f>
        <v>#DIV/0!</v>
      </c>
      <c r="AR533" s="12"/>
      <c r="AS533" s="37"/>
      <c r="AT533" s="37"/>
    </row>
    <row r="534" spans="1:46" customFormat="1" ht="45">
      <c r="A534" s="273"/>
      <c r="B534" s="308"/>
      <c r="C534" s="279"/>
      <c r="D534" s="93" t="s">
        <v>18</v>
      </c>
      <c r="E534" s="176">
        <f t="shared" ref="E534:E538" si="1766">H534+K534+N534+Q534+T534+W534+Z534+AC534+AF534+AI534+AL534+AO534</f>
        <v>0</v>
      </c>
      <c r="F534" s="47">
        <f>I534+L534+O534+R534+U534+X534+AA534+AD534+AG534+AJ534+AM534+AP534</f>
        <v>0</v>
      </c>
      <c r="G534" s="42" t="e">
        <f t="shared" si="1753"/>
        <v>#DIV/0!</v>
      </c>
      <c r="H534" s="236">
        <f t="shared" ref="H534:I538" si="1767">H541</f>
        <v>0</v>
      </c>
      <c r="I534" s="42">
        <f t="shared" si="1767"/>
        <v>0</v>
      </c>
      <c r="J534" s="42" t="e">
        <f t="shared" si="1754"/>
        <v>#DIV/0!</v>
      </c>
      <c r="K534" s="236">
        <f t="shared" ref="K534:L534" si="1768">K541</f>
        <v>0</v>
      </c>
      <c r="L534" s="48">
        <f t="shared" si="1768"/>
        <v>0</v>
      </c>
      <c r="M534" s="42" t="e">
        <f t="shared" si="1755"/>
        <v>#DIV/0!</v>
      </c>
      <c r="N534" s="236">
        <f t="shared" ref="N534:O534" si="1769">N541</f>
        <v>0</v>
      </c>
      <c r="O534" s="48">
        <f t="shared" si="1769"/>
        <v>0</v>
      </c>
      <c r="P534" s="42" t="e">
        <f t="shared" si="1756"/>
        <v>#DIV/0!</v>
      </c>
      <c r="Q534" s="236">
        <f t="shared" ref="Q534:R534" si="1770">Q541</f>
        <v>0</v>
      </c>
      <c r="R534" s="42">
        <f t="shared" si="1770"/>
        <v>0</v>
      </c>
      <c r="S534" s="42" t="e">
        <f t="shared" si="1757"/>
        <v>#DIV/0!</v>
      </c>
      <c r="T534" s="236">
        <f t="shared" ref="T534:U534" si="1771">T541</f>
        <v>0</v>
      </c>
      <c r="U534" s="42">
        <f t="shared" si="1771"/>
        <v>0</v>
      </c>
      <c r="V534" s="42" t="e">
        <f t="shared" si="1758"/>
        <v>#DIV/0!</v>
      </c>
      <c r="W534" s="236">
        <f t="shared" ref="W534:X534" si="1772">W541</f>
        <v>0</v>
      </c>
      <c r="X534" s="42">
        <f t="shared" si="1772"/>
        <v>0</v>
      </c>
      <c r="Y534" s="42" t="e">
        <f t="shared" si="1759"/>
        <v>#DIV/0!</v>
      </c>
      <c r="Z534" s="236">
        <f t="shared" ref="Z534:AA534" si="1773">Z541</f>
        <v>0</v>
      </c>
      <c r="AA534" s="42">
        <f t="shared" si="1773"/>
        <v>0</v>
      </c>
      <c r="AB534" s="42" t="e">
        <f t="shared" si="1760"/>
        <v>#DIV/0!</v>
      </c>
      <c r="AC534" s="236">
        <f t="shared" ref="AC534:AD534" si="1774">AC541</f>
        <v>0</v>
      </c>
      <c r="AD534" s="42">
        <f t="shared" si="1774"/>
        <v>0</v>
      </c>
      <c r="AE534" s="42" t="e">
        <f t="shared" si="1761"/>
        <v>#DIV/0!</v>
      </c>
      <c r="AF534" s="236">
        <f t="shared" ref="AF534:AG534" si="1775">AF541</f>
        <v>0</v>
      </c>
      <c r="AG534" s="42">
        <f t="shared" si="1775"/>
        <v>0</v>
      </c>
      <c r="AH534" s="42" t="e">
        <f t="shared" si="1762"/>
        <v>#DIV/0!</v>
      </c>
      <c r="AI534" s="236">
        <f t="shared" ref="AI534:AJ534" si="1776">AI541</f>
        <v>0</v>
      </c>
      <c r="AJ534" s="42">
        <f t="shared" si="1776"/>
        <v>0</v>
      </c>
      <c r="AK534" s="42" t="e">
        <f t="shared" si="1763"/>
        <v>#DIV/0!</v>
      </c>
      <c r="AL534" s="236">
        <f t="shared" ref="AL534:AM534" si="1777">AL541</f>
        <v>0</v>
      </c>
      <c r="AM534" s="42">
        <f t="shared" si="1777"/>
        <v>0</v>
      </c>
      <c r="AN534" s="42" t="e">
        <f t="shared" si="1764"/>
        <v>#DIV/0!</v>
      </c>
      <c r="AO534" s="236">
        <f t="shared" ref="AO534:AP534" si="1778">AO541</f>
        <v>0</v>
      </c>
      <c r="AP534" s="42">
        <f t="shared" si="1778"/>
        <v>0</v>
      </c>
      <c r="AQ534" s="42" t="e">
        <f t="shared" si="1765"/>
        <v>#DIV/0!</v>
      </c>
      <c r="AR534" s="12"/>
      <c r="AS534" s="37"/>
      <c r="AT534" s="37"/>
    </row>
    <row r="535" spans="1:46" customFormat="1" ht="36" customHeight="1">
      <c r="A535" s="273"/>
      <c r="B535" s="308"/>
      <c r="C535" s="279"/>
      <c r="D535" s="93" t="s">
        <v>26</v>
      </c>
      <c r="E535" s="176">
        <f t="shared" si="1766"/>
        <v>0</v>
      </c>
      <c r="F535" s="47">
        <f t="shared" ref="F535:F538" si="1779">I535+L535+O535+R535+U535+X535+AA535+AD535+AG535+AJ535+AM535+AP535</f>
        <v>0</v>
      </c>
      <c r="G535" s="42" t="e">
        <f t="shared" si="1753"/>
        <v>#DIV/0!</v>
      </c>
      <c r="H535" s="236">
        <f t="shared" si="1767"/>
        <v>0</v>
      </c>
      <c r="I535" s="42">
        <f t="shared" si="1767"/>
        <v>0</v>
      </c>
      <c r="J535" s="42" t="e">
        <f t="shared" si="1754"/>
        <v>#DIV/0!</v>
      </c>
      <c r="K535" s="236">
        <f t="shared" ref="K535:L535" si="1780">K542</f>
        <v>0</v>
      </c>
      <c r="L535" s="48">
        <f t="shared" si="1780"/>
        <v>0</v>
      </c>
      <c r="M535" s="42" t="e">
        <f t="shared" si="1755"/>
        <v>#DIV/0!</v>
      </c>
      <c r="N535" s="236">
        <f t="shared" ref="N535:O535" si="1781">N542</f>
        <v>0</v>
      </c>
      <c r="O535" s="48">
        <f t="shared" si="1781"/>
        <v>0</v>
      </c>
      <c r="P535" s="42" t="e">
        <f t="shared" si="1756"/>
        <v>#DIV/0!</v>
      </c>
      <c r="Q535" s="236">
        <f t="shared" ref="Q535:R535" si="1782">Q542</f>
        <v>0</v>
      </c>
      <c r="R535" s="42">
        <f t="shared" si="1782"/>
        <v>0</v>
      </c>
      <c r="S535" s="42" t="e">
        <f t="shared" si="1757"/>
        <v>#DIV/0!</v>
      </c>
      <c r="T535" s="236">
        <f t="shared" ref="T535:U535" si="1783">T542</f>
        <v>0</v>
      </c>
      <c r="U535" s="42">
        <f t="shared" si="1783"/>
        <v>0</v>
      </c>
      <c r="V535" s="42" t="e">
        <f t="shared" si="1758"/>
        <v>#DIV/0!</v>
      </c>
      <c r="W535" s="236">
        <f t="shared" ref="W535:X535" si="1784">W542</f>
        <v>0</v>
      </c>
      <c r="X535" s="42">
        <f t="shared" si="1784"/>
        <v>0</v>
      </c>
      <c r="Y535" s="42" t="e">
        <f t="shared" si="1759"/>
        <v>#DIV/0!</v>
      </c>
      <c r="Z535" s="236">
        <f t="shared" ref="Z535:AA535" si="1785">Z542</f>
        <v>0</v>
      </c>
      <c r="AA535" s="42">
        <f t="shared" si="1785"/>
        <v>0</v>
      </c>
      <c r="AB535" s="42" t="e">
        <f t="shared" si="1760"/>
        <v>#DIV/0!</v>
      </c>
      <c r="AC535" s="236">
        <f t="shared" ref="AC535:AD535" si="1786">AC542</f>
        <v>0</v>
      </c>
      <c r="AD535" s="42">
        <f t="shared" si="1786"/>
        <v>0</v>
      </c>
      <c r="AE535" s="42" t="e">
        <f t="shared" si="1761"/>
        <v>#DIV/0!</v>
      </c>
      <c r="AF535" s="236">
        <f t="shared" ref="AF535:AG535" si="1787">AF542</f>
        <v>0</v>
      </c>
      <c r="AG535" s="42">
        <f t="shared" si="1787"/>
        <v>0</v>
      </c>
      <c r="AH535" s="42" t="e">
        <f t="shared" si="1762"/>
        <v>#DIV/0!</v>
      </c>
      <c r="AI535" s="236">
        <f t="shared" ref="AI535:AJ535" si="1788">AI542</f>
        <v>0</v>
      </c>
      <c r="AJ535" s="42">
        <f t="shared" si="1788"/>
        <v>0</v>
      </c>
      <c r="AK535" s="42" t="e">
        <f t="shared" si="1763"/>
        <v>#DIV/0!</v>
      </c>
      <c r="AL535" s="236">
        <f t="shared" ref="AL535:AM535" si="1789">AL542</f>
        <v>0</v>
      </c>
      <c r="AM535" s="42">
        <f t="shared" si="1789"/>
        <v>0</v>
      </c>
      <c r="AN535" s="42" t="e">
        <f t="shared" si="1764"/>
        <v>#DIV/0!</v>
      </c>
      <c r="AO535" s="236">
        <f t="shared" ref="AO535:AP535" si="1790">AO542</f>
        <v>0</v>
      </c>
      <c r="AP535" s="42">
        <f t="shared" si="1790"/>
        <v>0</v>
      </c>
      <c r="AQ535" s="42" t="e">
        <f t="shared" si="1765"/>
        <v>#DIV/0!</v>
      </c>
      <c r="AR535" s="12"/>
      <c r="AS535" s="37"/>
      <c r="AT535" s="37"/>
    </row>
    <row r="536" spans="1:46" customFormat="1" ht="77.25" customHeight="1">
      <c r="A536" s="273"/>
      <c r="B536" s="308"/>
      <c r="C536" s="279"/>
      <c r="D536" s="93" t="s">
        <v>154</v>
      </c>
      <c r="E536" s="176">
        <f t="shared" si="1766"/>
        <v>0</v>
      </c>
      <c r="F536" s="47">
        <f t="shared" si="1779"/>
        <v>0</v>
      </c>
      <c r="G536" s="42" t="e">
        <f t="shared" si="1753"/>
        <v>#DIV/0!</v>
      </c>
      <c r="H536" s="236">
        <f t="shared" si="1767"/>
        <v>0</v>
      </c>
      <c r="I536" s="42">
        <f t="shared" si="1767"/>
        <v>0</v>
      </c>
      <c r="J536" s="42" t="e">
        <f t="shared" si="1754"/>
        <v>#DIV/0!</v>
      </c>
      <c r="K536" s="236">
        <f t="shared" ref="K536:L536" si="1791">K543</f>
        <v>0</v>
      </c>
      <c r="L536" s="48">
        <f t="shared" si="1791"/>
        <v>0</v>
      </c>
      <c r="M536" s="42" t="e">
        <f t="shared" si="1755"/>
        <v>#DIV/0!</v>
      </c>
      <c r="N536" s="236">
        <f t="shared" ref="N536:O536" si="1792">N543</f>
        <v>0</v>
      </c>
      <c r="O536" s="48">
        <f t="shared" si="1792"/>
        <v>0</v>
      </c>
      <c r="P536" s="42" t="e">
        <f t="shared" si="1756"/>
        <v>#DIV/0!</v>
      </c>
      <c r="Q536" s="236">
        <f t="shared" ref="Q536:R536" si="1793">Q543</f>
        <v>0</v>
      </c>
      <c r="R536" s="42">
        <f t="shared" si="1793"/>
        <v>0</v>
      </c>
      <c r="S536" s="42" t="e">
        <f t="shared" si="1757"/>
        <v>#DIV/0!</v>
      </c>
      <c r="T536" s="236">
        <f t="shared" ref="T536:U536" si="1794">T543</f>
        <v>0</v>
      </c>
      <c r="U536" s="42">
        <f t="shared" si="1794"/>
        <v>0</v>
      </c>
      <c r="V536" s="42" t="e">
        <f t="shared" si="1758"/>
        <v>#DIV/0!</v>
      </c>
      <c r="W536" s="236">
        <f t="shared" ref="W536:X536" si="1795">W543</f>
        <v>0</v>
      </c>
      <c r="X536" s="42">
        <f t="shared" si="1795"/>
        <v>0</v>
      </c>
      <c r="Y536" s="42" t="e">
        <f t="shared" si="1759"/>
        <v>#DIV/0!</v>
      </c>
      <c r="Z536" s="236">
        <f t="shared" ref="Z536:AA536" si="1796">Z543</f>
        <v>0</v>
      </c>
      <c r="AA536" s="42">
        <f t="shared" si="1796"/>
        <v>0</v>
      </c>
      <c r="AB536" s="42" t="e">
        <f t="shared" si="1760"/>
        <v>#DIV/0!</v>
      </c>
      <c r="AC536" s="236">
        <f t="shared" ref="AC536:AD536" si="1797">AC543</f>
        <v>0</v>
      </c>
      <c r="AD536" s="42">
        <f t="shared" si="1797"/>
        <v>0</v>
      </c>
      <c r="AE536" s="42" t="e">
        <f t="shared" si="1761"/>
        <v>#DIV/0!</v>
      </c>
      <c r="AF536" s="236">
        <f t="shared" ref="AF536:AG536" si="1798">AF543</f>
        <v>0</v>
      </c>
      <c r="AG536" s="42">
        <f t="shared" si="1798"/>
        <v>0</v>
      </c>
      <c r="AH536" s="42" t="e">
        <f t="shared" si="1762"/>
        <v>#DIV/0!</v>
      </c>
      <c r="AI536" s="236">
        <f t="shared" ref="AI536:AJ536" si="1799">AI543</f>
        <v>0</v>
      </c>
      <c r="AJ536" s="42">
        <f t="shared" si="1799"/>
        <v>0</v>
      </c>
      <c r="AK536" s="42" t="e">
        <f t="shared" si="1763"/>
        <v>#DIV/0!</v>
      </c>
      <c r="AL536" s="236">
        <f t="shared" ref="AL536:AM536" si="1800">AL543</f>
        <v>0</v>
      </c>
      <c r="AM536" s="42">
        <f t="shared" si="1800"/>
        <v>0</v>
      </c>
      <c r="AN536" s="42" t="e">
        <f t="shared" si="1764"/>
        <v>#DIV/0!</v>
      </c>
      <c r="AO536" s="236">
        <f t="shared" ref="AO536:AP536" si="1801">AO543</f>
        <v>0</v>
      </c>
      <c r="AP536" s="42">
        <f t="shared" si="1801"/>
        <v>0</v>
      </c>
      <c r="AQ536" s="42" t="e">
        <f t="shared" si="1765"/>
        <v>#DIV/0!</v>
      </c>
      <c r="AR536" s="12"/>
      <c r="AS536" s="37"/>
      <c r="AT536" s="37"/>
    </row>
    <row r="537" spans="1:46" customFormat="1" ht="34.5" customHeight="1">
      <c r="A537" s="273"/>
      <c r="B537" s="308"/>
      <c r="C537" s="279"/>
      <c r="D537" s="93" t="s">
        <v>37</v>
      </c>
      <c r="E537" s="176">
        <f t="shared" si="1766"/>
        <v>0</v>
      </c>
      <c r="F537" s="47">
        <f t="shared" si="1779"/>
        <v>0</v>
      </c>
      <c r="G537" s="42" t="e">
        <f t="shared" si="1753"/>
        <v>#DIV/0!</v>
      </c>
      <c r="H537" s="236">
        <f t="shared" si="1767"/>
        <v>0</v>
      </c>
      <c r="I537" s="42">
        <f t="shared" si="1767"/>
        <v>0</v>
      </c>
      <c r="J537" s="42" t="e">
        <f t="shared" si="1754"/>
        <v>#DIV/0!</v>
      </c>
      <c r="K537" s="236">
        <f t="shared" ref="K537:L537" si="1802">K544</f>
        <v>0</v>
      </c>
      <c r="L537" s="48">
        <f t="shared" si="1802"/>
        <v>0</v>
      </c>
      <c r="M537" s="42" t="e">
        <f t="shared" si="1755"/>
        <v>#DIV/0!</v>
      </c>
      <c r="N537" s="236">
        <f t="shared" ref="N537:O537" si="1803">N544</f>
        <v>0</v>
      </c>
      <c r="O537" s="48">
        <f t="shared" si="1803"/>
        <v>0</v>
      </c>
      <c r="P537" s="42" t="e">
        <f t="shared" si="1756"/>
        <v>#DIV/0!</v>
      </c>
      <c r="Q537" s="236">
        <f t="shared" ref="Q537:R537" si="1804">Q544</f>
        <v>0</v>
      </c>
      <c r="R537" s="42">
        <f t="shared" si="1804"/>
        <v>0</v>
      </c>
      <c r="S537" s="42" t="e">
        <f t="shared" si="1757"/>
        <v>#DIV/0!</v>
      </c>
      <c r="T537" s="236">
        <f t="shared" ref="T537:U537" si="1805">T544</f>
        <v>0</v>
      </c>
      <c r="U537" s="42">
        <f t="shared" si="1805"/>
        <v>0</v>
      </c>
      <c r="V537" s="42" t="e">
        <f t="shared" si="1758"/>
        <v>#DIV/0!</v>
      </c>
      <c r="W537" s="236">
        <f t="shared" ref="W537:X537" si="1806">W544</f>
        <v>0</v>
      </c>
      <c r="X537" s="42">
        <f t="shared" si="1806"/>
        <v>0</v>
      </c>
      <c r="Y537" s="42" t="e">
        <f t="shared" si="1759"/>
        <v>#DIV/0!</v>
      </c>
      <c r="Z537" s="236">
        <f t="shared" ref="Z537:AA537" si="1807">Z544</f>
        <v>0</v>
      </c>
      <c r="AA537" s="42">
        <f t="shared" si="1807"/>
        <v>0</v>
      </c>
      <c r="AB537" s="42" t="e">
        <f t="shared" si="1760"/>
        <v>#DIV/0!</v>
      </c>
      <c r="AC537" s="236">
        <f t="shared" ref="AC537:AD537" si="1808">AC544</f>
        <v>0</v>
      </c>
      <c r="AD537" s="42">
        <f t="shared" si="1808"/>
        <v>0</v>
      </c>
      <c r="AE537" s="42" t="e">
        <f t="shared" si="1761"/>
        <v>#DIV/0!</v>
      </c>
      <c r="AF537" s="236">
        <f t="shared" ref="AF537:AG537" si="1809">AF544</f>
        <v>0</v>
      </c>
      <c r="AG537" s="42">
        <f t="shared" si="1809"/>
        <v>0</v>
      </c>
      <c r="AH537" s="42" t="e">
        <f t="shared" si="1762"/>
        <v>#DIV/0!</v>
      </c>
      <c r="AI537" s="236">
        <f t="shared" ref="AI537:AJ537" si="1810">AI544</f>
        <v>0</v>
      </c>
      <c r="AJ537" s="42">
        <f t="shared" si="1810"/>
        <v>0</v>
      </c>
      <c r="AK537" s="42" t="e">
        <f t="shared" si="1763"/>
        <v>#DIV/0!</v>
      </c>
      <c r="AL537" s="236">
        <f t="shared" ref="AL537:AM537" si="1811">AL544</f>
        <v>0</v>
      </c>
      <c r="AM537" s="42">
        <f t="shared" si="1811"/>
        <v>0</v>
      </c>
      <c r="AN537" s="42" t="e">
        <f t="shared" si="1764"/>
        <v>#DIV/0!</v>
      </c>
      <c r="AO537" s="236">
        <f t="shared" ref="AO537:AP537" si="1812">AO544</f>
        <v>0</v>
      </c>
      <c r="AP537" s="42">
        <f t="shared" si="1812"/>
        <v>0</v>
      </c>
      <c r="AQ537" s="42" t="e">
        <f t="shared" si="1765"/>
        <v>#DIV/0!</v>
      </c>
      <c r="AR537" s="12"/>
      <c r="AS537" s="37"/>
      <c r="AT537" s="37"/>
    </row>
    <row r="538" spans="1:46" customFormat="1" ht="45">
      <c r="A538" s="274"/>
      <c r="B538" s="309"/>
      <c r="C538" s="280"/>
      <c r="D538" s="93" t="s">
        <v>32</v>
      </c>
      <c r="E538" s="176">
        <f t="shared" si="1766"/>
        <v>0</v>
      </c>
      <c r="F538" s="47">
        <f t="shared" si="1779"/>
        <v>0</v>
      </c>
      <c r="G538" s="42" t="e">
        <f t="shared" si="1753"/>
        <v>#DIV/0!</v>
      </c>
      <c r="H538" s="236">
        <f t="shared" si="1767"/>
        <v>0</v>
      </c>
      <c r="I538" s="42">
        <f t="shared" si="1767"/>
        <v>0</v>
      </c>
      <c r="J538" s="42" t="e">
        <f t="shared" si="1754"/>
        <v>#DIV/0!</v>
      </c>
      <c r="K538" s="236">
        <f t="shared" ref="K538:L538" si="1813">K545</f>
        <v>0</v>
      </c>
      <c r="L538" s="48">
        <f t="shared" si="1813"/>
        <v>0</v>
      </c>
      <c r="M538" s="42" t="e">
        <f t="shared" si="1755"/>
        <v>#DIV/0!</v>
      </c>
      <c r="N538" s="236">
        <f t="shared" ref="N538:O538" si="1814">N545</f>
        <v>0</v>
      </c>
      <c r="O538" s="48">
        <f t="shared" si="1814"/>
        <v>0</v>
      </c>
      <c r="P538" s="42" t="e">
        <f t="shared" si="1756"/>
        <v>#DIV/0!</v>
      </c>
      <c r="Q538" s="236">
        <f t="shared" ref="Q538:R538" si="1815">Q545</f>
        <v>0</v>
      </c>
      <c r="R538" s="42">
        <f t="shared" si="1815"/>
        <v>0</v>
      </c>
      <c r="S538" s="42" t="e">
        <f t="shared" si="1757"/>
        <v>#DIV/0!</v>
      </c>
      <c r="T538" s="236">
        <f t="shared" ref="T538:U538" si="1816">T545</f>
        <v>0</v>
      </c>
      <c r="U538" s="42">
        <f t="shared" si="1816"/>
        <v>0</v>
      </c>
      <c r="V538" s="42" t="e">
        <f t="shared" si="1758"/>
        <v>#DIV/0!</v>
      </c>
      <c r="W538" s="236">
        <f t="shared" ref="W538:X538" si="1817">W545</f>
        <v>0</v>
      </c>
      <c r="X538" s="42">
        <f t="shared" si="1817"/>
        <v>0</v>
      </c>
      <c r="Y538" s="42" t="e">
        <f t="shared" si="1759"/>
        <v>#DIV/0!</v>
      </c>
      <c r="Z538" s="236">
        <f t="shared" ref="Z538:AA538" si="1818">Z545</f>
        <v>0</v>
      </c>
      <c r="AA538" s="42">
        <f t="shared" si="1818"/>
        <v>0</v>
      </c>
      <c r="AB538" s="42" t="e">
        <f t="shared" si="1760"/>
        <v>#DIV/0!</v>
      </c>
      <c r="AC538" s="236">
        <f t="shared" ref="AC538:AD538" si="1819">AC545</f>
        <v>0</v>
      </c>
      <c r="AD538" s="42">
        <f t="shared" si="1819"/>
        <v>0</v>
      </c>
      <c r="AE538" s="42" t="e">
        <f t="shared" si="1761"/>
        <v>#DIV/0!</v>
      </c>
      <c r="AF538" s="236">
        <f t="shared" ref="AF538:AG538" si="1820">AF545</f>
        <v>0</v>
      </c>
      <c r="AG538" s="42">
        <f t="shared" si="1820"/>
        <v>0</v>
      </c>
      <c r="AH538" s="42" t="e">
        <f t="shared" si="1762"/>
        <v>#DIV/0!</v>
      </c>
      <c r="AI538" s="236">
        <f t="shared" ref="AI538:AJ538" si="1821">AI545</f>
        <v>0</v>
      </c>
      <c r="AJ538" s="42">
        <f t="shared" si="1821"/>
        <v>0</v>
      </c>
      <c r="AK538" s="42" t="e">
        <f t="shared" si="1763"/>
        <v>#DIV/0!</v>
      </c>
      <c r="AL538" s="236">
        <f t="shared" ref="AL538:AM538" si="1822">AL545</f>
        <v>0</v>
      </c>
      <c r="AM538" s="42">
        <f t="shared" si="1822"/>
        <v>0</v>
      </c>
      <c r="AN538" s="42" t="e">
        <f t="shared" si="1764"/>
        <v>#DIV/0!</v>
      </c>
      <c r="AO538" s="236">
        <f t="shared" ref="AO538:AP538" si="1823">AO545</f>
        <v>0</v>
      </c>
      <c r="AP538" s="42">
        <f t="shared" si="1823"/>
        <v>0</v>
      </c>
      <c r="AQ538" s="42" t="e">
        <f t="shared" si="1765"/>
        <v>#DIV/0!</v>
      </c>
      <c r="AR538" s="12"/>
      <c r="AS538" s="37"/>
      <c r="AT538" s="37"/>
    </row>
    <row r="539" spans="1:46" s="208" customFormat="1" ht="26.25" customHeight="1">
      <c r="A539" s="272" t="s">
        <v>263</v>
      </c>
      <c r="B539" s="275" t="s">
        <v>357</v>
      </c>
      <c r="C539" s="278" t="s">
        <v>358</v>
      </c>
      <c r="D539" s="217" t="s">
        <v>34</v>
      </c>
      <c r="E539" s="211">
        <f>E540+E541+E542+E544+E545</f>
        <v>0</v>
      </c>
      <c r="F539" s="212">
        <f>F540+F541+F542+F544+F545</f>
        <v>0</v>
      </c>
      <c r="G539" s="219" t="e">
        <f>(F539/E539)*100</f>
        <v>#DIV/0!</v>
      </c>
      <c r="H539" s="235">
        <f>H540+H541+H542+H544+H545</f>
        <v>0</v>
      </c>
      <c r="I539" s="212">
        <f>I540+I541+I542+I544+I545</f>
        <v>0</v>
      </c>
      <c r="J539" s="219" t="e">
        <f>(I539/H539)*100</f>
        <v>#DIV/0!</v>
      </c>
      <c r="K539" s="235">
        <f>K540+K541+K542+K544+K545</f>
        <v>0</v>
      </c>
      <c r="L539" s="212">
        <f>L540+L541+L542+L544+L545</f>
        <v>0</v>
      </c>
      <c r="M539" s="219" t="e">
        <f>(L539/K539)*100</f>
        <v>#DIV/0!</v>
      </c>
      <c r="N539" s="235">
        <f>N540+N541+N542+N544+N545</f>
        <v>0</v>
      </c>
      <c r="O539" s="212">
        <f>O540+O541+O542+O544+O545</f>
        <v>0</v>
      </c>
      <c r="P539" s="219" t="e">
        <f>(O539/N539)*100</f>
        <v>#DIV/0!</v>
      </c>
      <c r="Q539" s="235">
        <f>Q540+Q541+Q542+Q544+Q545</f>
        <v>0</v>
      </c>
      <c r="R539" s="212">
        <f>R540+R541+R542+R544+R545</f>
        <v>0</v>
      </c>
      <c r="S539" s="219" t="e">
        <f>(R539/Q539)*100</f>
        <v>#DIV/0!</v>
      </c>
      <c r="T539" s="235">
        <f>T540+T541+T542+T544+T545</f>
        <v>0</v>
      </c>
      <c r="U539" s="212">
        <f>U540+U541+U542+U544+U545</f>
        <v>0</v>
      </c>
      <c r="V539" s="219" t="e">
        <f>(U539/T539)*100</f>
        <v>#DIV/0!</v>
      </c>
      <c r="W539" s="235">
        <f>W540+W541+W542+W544+W545</f>
        <v>0</v>
      </c>
      <c r="X539" s="212">
        <f>X540+X541+X542+X544+X545</f>
        <v>0</v>
      </c>
      <c r="Y539" s="219" t="e">
        <f>(X539/W539)*100</f>
        <v>#DIV/0!</v>
      </c>
      <c r="Z539" s="235">
        <f>Z540+Z541+Z542+Z544+Z545</f>
        <v>0</v>
      </c>
      <c r="AA539" s="212">
        <f>AA540+AA541+AA542+AA544+AA545</f>
        <v>0</v>
      </c>
      <c r="AB539" s="219" t="e">
        <f>(AA539/Z539)*100</f>
        <v>#DIV/0!</v>
      </c>
      <c r="AC539" s="235">
        <f>AC540+AC541+AC542+AC544+AC545</f>
        <v>0</v>
      </c>
      <c r="AD539" s="212">
        <f>AD540+AD541+AD542+AD544+AD545</f>
        <v>0</v>
      </c>
      <c r="AE539" s="219" t="e">
        <f>(AD539/AC539)*100</f>
        <v>#DIV/0!</v>
      </c>
      <c r="AF539" s="235">
        <f>AF540+AF541+AF542+AF544+AF545</f>
        <v>0</v>
      </c>
      <c r="AG539" s="212">
        <f>AG540+AG541+AG542+AG544+AG545</f>
        <v>0</v>
      </c>
      <c r="AH539" s="219" t="e">
        <f>(AG539/AF539)*100</f>
        <v>#DIV/0!</v>
      </c>
      <c r="AI539" s="235">
        <f>AI540+AI541+AI542+AI544+AI545</f>
        <v>0</v>
      </c>
      <c r="AJ539" s="212">
        <f>AJ540+AJ541+AJ542+AJ544+AJ545</f>
        <v>0</v>
      </c>
      <c r="AK539" s="219" t="e">
        <f>(AJ539/AI539)*100</f>
        <v>#DIV/0!</v>
      </c>
      <c r="AL539" s="235">
        <f>AL540+AL541+AL542+AL544+AL545</f>
        <v>0</v>
      </c>
      <c r="AM539" s="212">
        <f>AM540+AM541+AM542+AM544+AM545</f>
        <v>0</v>
      </c>
      <c r="AN539" s="219" t="e">
        <f>(AM539/AL539)*100</f>
        <v>#DIV/0!</v>
      </c>
      <c r="AO539" s="235">
        <f>AO540+AO541+AO542+AO544+AO545</f>
        <v>0</v>
      </c>
      <c r="AP539" s="212">
        <f>AP540+AP541+AP542+AP544+AP545</f>
        <v>0</v>
      </c>
      <c r="AQ539" s="219" t="e">
        <f>(AP539/AO539)*100</f>
        <v>#DIV/0!</v>
      </c>
      <c r="AR539" s="216"/>
    </row>
    <row r="540" spans="1:46" customFormat="1" ht="30">
      <c r="A540" s="273"/>
      <c r="B540" s="276"/>
      <c r="C540" s="279"/>
      <c r="D540" s="93" t="s">
        <v>17</v>
      </c>
      <c r="E540" s="176">
        <f>H540+K540+N540+Q540+T540+W540+Z540+AC540+AF540+AI540+AL540+AO540</f>
        <v>0</v>
      </c>
      <c r="F540" s="47">
        <f>I540+L540+O540+R540+U540+X540+AA540+AD540+AG540+AJ540+AM540+AP540</f>
        <v>0</v>
      </c>
      <c r="G540" s="42" t="e">
        <f t="shared" ref="G540:G545" si="1824">(F540/E540)*100</f>
        <v>#DIV/0!</v>
      </c>
      <c r="H540" s="236"/>
      <c r="I540" s="41"/>
      <c r="J540" s="42" t="e">
        <f t="shared" ref="J540:J545" si="1825">(I540/H540)*100</f>
        <v>#DIV/0!</v>
      </c>
      <c r="K540" s="236"/>
      <c r="L540" s="47"/>
      <c r="M540" s="42" t="e">
        <f t="shared" ref="M540:M545" si="1826">(L540/K540)*100</f>
        <v>#DIV/0!</v>
      </c>
      <c r="N540" s="236"/>
      <c r="O540" s="48"/>
      <c r="P540" s="42" t="e">
        <f t="shared" ref="P540:P545" si="1827">(O540/N540)*100</f>
        <v>#DIV/0!</v>
      </c>
      <c r="Q540" s="236"/>
      <c r="R540" s="41"/>
      <c r="S540" s="42" t="e">
        <f t="shared" ref="S540:S545" si="1828">(R540/Q540)*100</f>
        <v>#DIV/0!</v>
      </c>
      <c r="T540" s="236"/>
      <c r="U540" s="41"/>
      <c r="V540" s="42" t="e">
        <f t="shared" ref="V540:V545" si="1829">(U540/T540)*100</f>
        <v>#DIV/0!</v>
      </c>
      <c r="W540" s="236"/>
      <c r="X540" s="41"/>
      <c r="Y540" s="42" t="e">
        <f t="shared" ref="Y540:Y545" si="1830">(X540/W540)*100</f>
        <v>#DIV/0!</v>
      </c>
      <c r="Z540" s="236"/>
      <c r="AA540" s="41"/>
      <c r="AB540" s="42" t="e">
        <f t="shared" ref="AB540:AB545" si="1831">(AA540/Z540)*100</f>
        <v>#DIV/0!</v>
      </c>
      <c r="AC540" s="236"/>
      <c r="AD540" s="41"/>
      <c r="AE540" s="42" t="e">
        <f t="shared" ref="AE540:AE545" si="1832">(AD540/AC540)*100</f>
        <v>#DIV/0!</v>
      </c>
      <c r="AF540" s="236"/>
      <c r="AG540" s="41"/>
      <c r="AH540" s="42" t="e">
        <f t="shared" ref="AH540:AH545" si="1833">(AG540/AF540)*100</f>
        <v>#DIV/0!</v>
      </c>
      <c r="AI540" s="236"/>
      <c r="AJ540" s="41"/>
      <c r="AK540" s="42" t="e">
        <f t="shared" ref="AK540:AK545" si="1834">(AJ540/AI540)*100</f>
        <v>#DIV/0!</v>
      </c>
      <c r="AL540" s="236"/>
      <c r="AM540" s="41"/>
      <c r="AN540" s="42" t="e">
        <f t="shared" ref="AN540:AN545" si="1835">(AM540/AL540)*100</f>
        <v>#DIV/0!</v>
      </c>
      <c r="AO540" s="236"/>
      <c r="AP540" s="41"/>
      <c r="AQ540" s="42" t="e">
        <f t="shared" ref="AQ540:AQ545" si="1836">(AP540/AO540)*100</f>
        <v>#DIV/0!</v>
      </c>
      <c r="AR540" s="12"/>
      <c r="AS540" s="37"/>
      <c r="AT540" s="37"/>
    </row>
    <row r="541" spans="1:46" customFormat="1" ht="45">
      <c r="A541" s="273"/>
      <c r="B541" s="276"/>
      <c r="C541" s="279"/>
      <c r="D541" s="93" t="s">
        <v>18</v>
      </c>
      <c r="E541" s="176">
        <f t="shared" ref="E541:E545" si="1837">H541+K541+N541+Q541+T541+W541+Z541+AC541+AF541+AI541+AL541+AO541</f>
        <v>0</v>
      </c>
      <c r="F541" s="47">
        <f t="shared" ref="F541:F545" si="1838">I541+L541+O541+R541+U541+X541+AA541+AD541+AG541+AJ541+AM541+AP541</f>
        <v>0</v>
      </c>
      <c r="G541" s="42" t="e">
        <f t="shared" si="1824"/>
        <v>#DIV/0!</v>
      </c>
      <c r="H541" s="236"/>
      <c r="I541" s="41"/>
      <c r="J541" s="42" t="e">
        <f t="shared" si="1825"/>
        <v>#DIV/0!</v>
      </c>
      <c r="K541" s="236"/>
      <c r="L541" s="47"/>
      <c r="M541" s="42" t="e">
        <f t="shared" si="1826"/>
        <v>#DIV/0!</v>
      </c>
      <c r="N541" s="236"/>
      <c r="O541" s="48"/>
      <c r="P541" s="42" t="e">
        <f t="shared" si="1827"/>
        <v>#DIV/0!</v>
      </c>
      <c r="Q541" s="236"/>
      <c r="R541" s="41"/>
      <c r="S541" s="42" t="e">
        <f t="shared" si="1828"/>
        <v>#DIV/0!</v>
      </c>
      <c r="T541" s="236"/>
      <c r="U541" s="41"/>
      <c r="V541" s="42" t="e">
        <f t="shared" si="1829"/>
        <v>#DIV/0!</v>
      </c>
      <c r="W541" s="236"/>
      <c r="X541" s="41"/>
      <c r="Y541" s="42" t="e">
        <f t="shared" si="1830"/>
        <v>#DIV/0!</v>
      </c>
      <c r="Z541" s="236"/>
      <c r="AA541" s="41"/>
      <c r="AB541" s="42" t="e">
        <f t="shared" si="1831"/>
        <v>#DIV/0!</v>
      </c>
      <c r="AC541" s="236"/>
      <c r="AD541" s="41"/>
      <c r="AE541" s="42" t="e">
        <f t="shared" si="1832"/>
        <v>#DIV/0!</v>
      </c>
      <c r="AF541" s="236"/>
      <c r="AG541" s="41"/>
      <c r="AH541" s="42" t="e">
        <f t="shared" si="1833"/>
        <v>#DIV/0!</v>
      </c>
      <c r="AI541" s="236"/>
      <c r="AJ541" s="41"/>
      <c r="AK541" s="42" t="e">
        <f t="shared" si="1834"/>
        <v>#DIV/0!</v>
      </c>
      <c r="AL541" s="236"/>
      <c r="AM541" s="41"/>
      <c r="AN541" s="42" t="e">
        <f t="shared" si="1835"/>
        <v>#DIV/0!</v>
      </c>
      <c r="AO541" s="236"/>
      <c r="AP541" s="41"/>
      <c r="AQ541" s="42" t="e">
        <f t="shared" si="1836"/>
        <v>#DIV/0!</v>
      </c>
      <c r="AR541" s="12"/>
      <c r="AS541" s="37"/>
      <c r="AT541" s="37"/>
    </row>
    <row r="542" spans="1:46" customFormat="1" ht="27" customHeight="1">
      <c r="A542" s="273"/>
      <c r="B542" s="276"/>
      <c r="C542" s="279"/>
      <c r="D542" s="93" t="s">
        <v>26</v>
      </c>
      <c r="E542" s="176">
        <f t="shared" si="1837"/>
        <v>0</v>
      </c>
      <c r="F542" s="47">
        <f t="shared" si="1838"/>
        <v>0</v>
      </c>
      <c r="G542" s="42" t="e">
        <f t="shared" si="1824"/>
        <v>#DIV/0!</v>
      </c>
      <c r="H542" s="236"/>
      <c r="I542" s="41"/>
      <c r="J542" s="42" t="e">
        <f t="shared" si="1825"/>
        <v>#DIV/0!</v>
      </c>
      <c r="K542" s="236"/>
      <c r="L542" s="47"/>
      <c r="M542" s="42" t="e">
        <f t="shared" si="1826"/>
        <v>#DIV/0!</v>
      </c>
      <c r="N542" s="236"/>
      <c r="O542" s="48"/>
      <c r="P542" s="42" t="e">
        <f t="shared" si="1827"/>
        <v>#DIV/0!</v>
      </c>
      <c r="Q542" s="236"/>
      <c r="R542" s="41"/>
      <c r="S542" s="42" t="e">
        <f t="shared" si="1828"/>
        <v>#DIV/0!</v>
      </c>
      <c r="T542" s="236"/>
      <c r="U542" s="41"/>
      <c r="V542" s="42" t="e">
        <f t="shared" si="1829"/>
        <v>#DIV/0!</v>
      </c>
      <c r="W542" s="236"/>
      <c r="X542" s="41"/>
      <c r="Y542" s="42" t="e">
        <f t="shared" si="1830"/>
        <v>#DIV/0!</v>
      </c>
      <c r="Z542" s="236"/>
      <c r="AA542" s="41"/>
      <c r="AB542" s="42" t="e">
        <f t="shared" si="1831"/>
        <v>#DIV/0!</v>
      </c>
      <c r="AC542" s="236"/>
      <c r="AD542" s="41"/>
      <c r="AE542" s="42" t="e">
        <f t="shared" si="1832"/>
        <v>#DIV/0!</v>
      </c>
      <c r="AF542" s="236"/>
      <c r="AG542" s="41"/>
      <c r="AH542" s="42" t="e">
        <f t="shared" si="1833"/>
        <v>#DIV/0!</v>
      </c>
      <c r="AI542" s="236"/>
      <c r="AJ542" s="41"/>
      <c r="AK542" s="42" t="e">
        <f t="shared" si="1834"/>
        <v>#DIV/0!</v>
      </c>
      <c r="AL542" s="236"/>
      <c r="AM542" s="41"/>
      <c r="AN542" s="42" t="e">
        <f t="shared" si="1835"/>
        <v>#DIV/0!</v>
      </c>
      <c r="AO542" s="236"/>
      <c r="AP542" s="41"/>
      <c r="AQ542" s="42" t="e">
        <f t="shared" si="1836"/>
        <v>#DIV/0!</v>
      </c>
      <c r="AR542" s="12"/>
      <c r="AS542" s="37"/>
      <c r="AT542" s="37"/>
    </row>
    <row r="543" spans="1:46" customFormat="1" ht="83.25" customHeight="1">
      <c r="A543" s="273"/>
      <c r="B543" s="276"/>
      <c r="C543" s="279"/>
      <c r="D543" s="93" t="s">
        <v>154</v>
      </c>
      <c r="E543" s="176">
        <f t="shared" si="1837"/>
        <v>0</v>
      </c>
      <c r="F543" s="47">
        <f t="shared" si="1838"/>
        <v>0</v>
      </c>
      <c r="G543" s="42" t="e">
        <f t="shared" si="1824"/>
        <v>#DIV/0!</v>
      </c>
      <c r="H543" s="236"/>
      <c r="I543" s="41"/>
      <c r="J543" s="42" t="e">
        <f t="shared" si="1825"/>
        <v>#DIV/0!</v>
      </c>
      <c r="K543" s="236"/>
      <c r="L543" s="47"/>
      <c r="M543" s="42" t="e">
        <f t="shared" si="1826"/>
        <v>#DIV/0!</v>
      </c>
      <c r="N543" s="236"/>
      <c r="O543" s="48"/>
      <c r="P543" s="42" t="e">
        <f t="shared" si="1827"/>
        <v>#DIV/0!</v>
      </c>
      <c r="Q543" s="236"/>
      <c r="R543" s="41"/>
      <c r="S543" s="42" t="e">
        <f t="shared" si="1828"/>
        <v>#DIV/0!</v>
      </c>
      <c r="T543" s="236"/>
      <c r="U543" s="41"/>
      <c r="V543" s="42" t="e">
        <f t="shared" si="1829"/>
        <v>#DIV/0!</v>
      </c>
      <c r="W543" s="236"/>
      <c r="X543" s="41"/>
      <c r="Y543" s="42" t="e">
        <f t="shared" si="1830"/>
        <v>#DIV/0!</v>
      </c>
      <c r="Z543" s="236"/>
      <c r="AA543" s="41"/>
      <c r="AB543" s="42" t="e">
        <f t="shared" si="1831"/>
        <v>#DIV/0!</v>
      </c>
      <c r="AC543" s="236"/>
      <c r="AD543" s="41"/>
      <c r="AE543" s="42" t="e">
        <f t="shared" si="1832"/>
        <v>#DIV/0!</v>
      </c>
      <c r="AF543" s="236"/>
      <c r="AG543" s="41"/>
      <c r="AH543" s="42" t="e">
        <f t="shared" si="1833"/>
        <v>#DIV/0!</v>
      </c>
      <c r="AI543" s="236"/>
      <c r="AJ543" s="41"/>
      <c r="AK543" s="42" t="e">
        <f t="shared" si="1834"/>
        <v>#DIV/0!</v>
      </c>
      <c r="AL543" s="236"/>
      <c r="AM543" s="41"/>
      <c r="AN543" s="42" t="e">
        <f t="shared" si="1835"/>
        <v>#DIV/0!</v>
      </c>
      <c r="AO543" s="236"/>
      <c r="AP543" s="41"/>
      <c r="AQ543" s="42" t="e">
        <f t="shared" si="1836"/>
        <v>#DIV/0!</v>
      </c>
      <c r="AR543" s="12"/>
      <c r="AS543" s="37"/>
      <c r="AT543" s="37"/>
    </row>
    <row r="544" spans="1:46" customFormat="1" ht="33" customHeight="1">
      <c r="A544" s="273"/>
      <c r="B544" s="276"/>
      <c r="C544" s="279"/>
      <c r="D544" s="93" t="s">
        <v>37</v>
      </c>
      <c r="E544" s="176">
        <f t="shared" si="1837"/>
        <v>0</v>
      </c>
      <c r="F544" s="47">
        <f t="shared" si="1838"/>
        <v>0</v>
      </c>
      <c r="G544" s="42" t="e">
        <f t="shared" si="1824"/>
        <v>#DIV/0!</v>
      </c>
      <c r="H544" s="236"/>
      <c r="I544" s="41"/>
      <c r="J544" s="42" t="e">
        <f t="shared" si="1825"/>
        <v>#DIV/0!</v>
      </c>
      <c r="K544" s="236"/>
      <c r="L544" s="47"/>
      <c r="M544" s="42" t="e">
        <f t="shared" si="1826"/>
        <v>#DIV/0!</v>
      </c>
      <c r="N544" s="236"/>
      <c r="O544" s="48"/>
      <c r="P544" s="42" t="e">
        <f t="shared" si="1827"/>
        <v>#DIV/0!</v>
      </c>
      <c r="Q544" s="236"/>
      <c r="R544" s="41"/>
      <c r="S544" s="42" t="e">
        <f t="shared" si="1828"/>
        <v>#DIV/0!</v>
      </c>
      <c r="T544" s="236"/>
      <c r="U544" s="41"/>
      <c r="V544" s="42" t="e">
        <f t="shared" si="1829"/>
        <v>#DIV/0!</v>
      </c>
      <c r="W544" s="236"/>
      <c r="X544" s="41"/>
      <c r="Y544" s="42" t="e">
        <f t="shared" si="1830"/>
        <v>#DIV/0!</v>
      </c>
      <c r="Z544" s="236"/>
      <c r="AA544" s="41"/>
      <c r="AB544" s="42" t="e">
        <f t="shared" si="1831"/>
        <v>#DIV/0!</v>
      </c>
      <c r="AC544" s="236"/>
      <c r="AD544" s="41"/>
      <c r="AE544" s="42" t="e">
        <f t="shared" si="1832"/>
        <v>#DIV/0!</v>
      </c>
      <c r="AF544" s="236"/>
      <c r="AG544" s="41"/>
      <c r="AH544" s="42" t="e">
        <f t="shared" si="1833"/>
        <v>#DIV/0!</v>
      </c>
      <c r="AI544" s="236"/>
      <c r="AJ544" s="41"/>
      <c r="AK544" s="42" t="e">
        <f t="shared" si="1834"/>
        <v>#DIV/0!</v>
      </c>
      <c r="AL544" s="236"/>
      <c r="AM544" s="41"/>
      <c r="AN544" s="42" t="e">
        <f t="shared" si="1835"/>
        <v>#DIV/0!</v>
      </c>
      <c r="AO544" s="236"/>
      <c r="AP544" s="41"/>
      <c r="AQ544" s="42" t="e">
        <f t="shared" si="1836"/>
        <v>#DIV/0!</v>
      </c>
      <c r="AR544" s="12"/>
      <c r="AS544" s="37"/>
      <c r="AT544" s="37"/>
    </row>
    <row r="545" spans="1:46" customFormat="1" ht="45">
      <c r="A545" s="274"/>
      <c r="B545" s="277"/>
      <c r="C545" s="280"/>
      <c r="D545" s="93" t="s">
        <v>32</v>
      </c>
      <c r="E545" s="176">
        <f t="shared" si="1837"/>
        <v>0</v>
      </c>
      <c r="F545" s="47">
        <f t="shared" si="1838"/>
        <v>0</v>
      </c>
      <c r="G545" s="42" t="e">
        <f t="shared" si="1824"/>
        <v>#DIV/0!</v>
      </c>
      <c r="H545" s="236"/>
      <c r="I545" s="41"/>
      <c r="J545" s="42" t="e">
        <f t="shared" si="1825"/>
        <v>#DIV/0!</v>
      </c>
      <c r="K545" s="236"/>
      <c r="L545" s="47"/>
      <c r="M545" s="42" t="e">
        <f t="shared" si="1826"/>
        <v>#DIV/0!</v>
      </c>
      <c r="N545" s="236"/>
      <c r="O545" s="48"/>
      <c r="P545" s="42" t="e">
        <f t="shared" si="1827"/>
        <v>#DIV/0!</v>
      </c>
      <c r="Q545" s="236"/>
      <c r="R545" s="41"/>
      <c r="S545" s="42" t="e">
        <f t="shared" si="1828"/>
        <v>#DIV/0!</v>
      </c>
      <c r="T545" s="236"/>
      <c r="U545" s="41"/>
      <c r="V545" s="42" t="e">
        <f t="shared" si="1829"/>
        <v>#DIV/0!</v>
      </c>
      <c r="W545" s="236"/>
      <c r="X545" s="41"/>
      <c r="Y545" s="42" t="e">
        <f t="shared" si="1830"/>
        <v>#DIV/0!</v>
      </c>
      <c r="Z545" s="236"/>
      <c r="AA545" s="41"/>
      <c r="AB545" s="42" t="e">
        <f t="shared" si="1831"/>
        <v>#DIV/0!</v>
      </c>
      <c r="AC545" s="236"/>
      <c r="AD545" s="41"/>
      <c r="AE545" s="42" t="e">
        <f t="shared" si="1832"/>
        <v>#DIV/0!</v>
      </c>
      <c r="AF545" s="236"/>
      <c r="AG545" s="41"/>
      <c r="AH545" s="42" t="e">
        <f t="shared" si="1833"/>
        <v>#DIV/0!</v>
      </c>
      <c r="AI545" s="236"/>
      <c r="AJ545" s="41"/>
      <c r="AK545" s="42" t="e">
        <f t="shared" si="1834"/>
        <v>#DIV/0!</v>
      </c>
      <c r="AL545" s="236"/>
      <c r="AM545" s="41"/>
      <c r="AN545" s="42" t="e">
        <f t="shared" si="1835"/>
        <v>#DIV/0!</v>
      </c>
      <c r="AO545" s="236"/>
      <c r="AP545" s="41"/>
      <c r="AQ545" s="42" t="e">
        <f t="shared" si="1836"/>
        <v>#DIV/0!</v>
      </c>
      <c r="AR545" s="12"/>
      <c r="AS545" s="37"/>
      <c r="AT545" s="37"/>
    </row>
    <row r="546" spans="1:46" s="208" customFormat="1" ht="27.75" customHeight="1">
      <c r="A546" s="283" t="s">
        <v>138</v>
      </c>
      <c r="B546" s="306" t="s">
        <v>264</v>
      </c>
      <c r="C546" s="282" t="s">
        <v>106</v>
      </c>
      <c r="D546" s="217" t="s">
        <v>34</v>
      </c>
      <c r="E546" s="204">
        <f>E547+E548+E549+E551+E552</f>
        <v>2340.0309999999999</v>
      </c>
      <c r="F546" s="205">
        <f>F547+F548+F549+F551+F552</f>
        <v>1391.82</v>
      </c>
      <c r="G546" s="205">
        <f>(F546/E546)*100</f>
        <v>59.478699213813833</v>
      </c>
      <c r="H546" s="234">
        <f>H547+H548+H549+H551+H552</f>
        <v>0</v>
      </c>
      <c r="I546" s="205">
        <f>I547+I548+I549+I551+I552</f>
        <v>0</v>
      </c>
      <c r="J546" s="219" t="e">
        <f>(I546/H546)*100</f>
        <v>#DIV/0!</v>
      </c>
      <c r="K546" s="234">
        <f>K547+K548+K549+K551+K552</f>
        <v>0</v>
      </c>
      <c r="L546" s="206">
        <f>L547+L548+L549+L551+L552</f>
        <v>0</v>
      </c>
      <c r="M546" s="219" t="e">
        <f>(L546/K546)*100</f>
        <v>#DIV/0!</v>
      </c>
      <c r="N546" s="234">
        <f>N547+N548+N549+N551+N552</f>
        <v>1044.1109999999999</v>
      </c>
      <c r="O546" s="206">
        <f>O547+O548+O549+O551+O552</f>
        <v>794.11</v>
      </c>
      <c r="P546" s="219">
        <f>(O546/N546)*100</f>
        <v>76.056089821867616</v>
      </c>
      <c r="Q546" s="234">
        <f>Q547+Q548+Q549+Q551+Q552</f>
        <v>380</v>
      </c>
      <c r="R546" s="205">
        <f>R547+R548+R549+R551+R552</f>
        <v>380</v>
      </c>
      <c r="S546" s="219">
        <f>(R546/Q546)*100</f>
        <v>100</v>
      </c>
      <c r="T546" s="234">
        <f>T547+T548+T549+T551+T552</f>
        <v>27.78</v>
      </c>
      <c r="U546" s="205">
        <f>U547+U548+U549+U551+U552</f>
        <v>27.78</v>
      </c>
      <c r="V546" s="205">
        <f>(U546/T546)*100</f>
        <v>100</v>
      </c>
      <c r="W546" s="234">
        <f>W547+W548+W549+W551+W552</f>
        <v>189.93</v>
      </c>
      <c r="X546" s="205">
        <f>X547+X548+X549+X551+X552</f>
        <v>189.93</v>
      </c>
      <c r="Y546" s="219">
        <f>(X546/W546)*100</f>
        <v>100</v>
      </c>
      <c r="Z546" s="234">
        <f>Z547+Z548+Z549+Z551+Z552</f>
        <v>19.96</v>
      </c>
      <c r="AA546" s="205">
        <f>AA547+AA548+AA549+AA551+AA552</f>
        <v>0</v>
      </c>
      <c r="AB546" s="219">
        <f>(AA546/Z546)*100</f>
        <v>0</v>
      </c>
      <c r="AC546" s="234">
        <f>AC547+AC548+AC549+AC551+AC552</f>
        <v>590.03</v>
      </c>
      <c r="AD546" s="205">
        <f>AD547+AD548+AD549+AD551+AD552</f>
        <v>0</v>
      </c>
      <c r="AE546" s="219">
        <f>(AD546/AC546)*100</f>
        <v>0</v>
      </c>
      <c r="AF546" s="234">
        <f>AF547+AF548+AF549+AF551+AF552</f>
        <v>0</v>
      </c>
      <c r="AG546" s="205">
        <f>AG547+AG548+AG549+AG551+AG552</f>
        <v>0</v>
      </c>
      <c r="AH546" s="219" t="e">
        <f>(AG546/AF546)*100</f>
        <v>#DIV/0!</v>
      </c>
      <c r="AI546" s="234">
        <f>AI547+AI548+AI549+AI551+AI552</f>
        <v>0</v>
      </c>
      <c r="AJ546" s="205">
        <f>AJ547+AJ548+AJ549+AJ551+AJ552</f>
        <v>0</v>
      </c>
      <c r="AK546" s="219" t="e">
        <f>(AJ546/AI546)*100</f>
        <v>#DIV/0!</v>
      </c>
      <c r="AL546" s="234">
        <f>AL547+AL548+AL549+AL551+AL552</f>
        <v>0</v>
      </c>
      <c r="AM546" s="205">
        <f>AM547+AM548+AM549+AM551+AM552</f>
        <v>0</v>
      </c>
      <c r="AN546" s="219" t="e">
        <f>(AM546/AL546)*100</f>
        <v>#DIV/0!</v>
      </c>
      <c r="AO546" s="234">
        <f>AO547+AO548+AO549+AO551+AO552</f>
        <v>88.22</v>
      </c>
      <c r="AP546" s="205">
        <f>AP547+AP548+AP549+AP551+AP552</f>
        <v>0</v>
      </c>
      <c r="AQ546" s="219">
        <f>(AP546/AO546)*100</f>
        <v>0</v>
      </c>
      <c r="AR546" s="216"/>
    </row>
    <row r="547" spans="1:46" customFormat="1" ht="30">
      <c r="A547" s="283"/>
      <c r="B547" s="306"/>
      <c r="C547" s="282"/>
      <c r="D547" s="28" t="s">
        <v>17</v>
      </c>
      <c r="E547" s="174">
        <f>H547+K547+N547+Q547+T547+W547+Z547+AC547+AF547+AI547+AL547+AO547</f>
        <v>0</v>
      </c>
      <c r="F547" s="44">
        <f>I547+L547+O547+R547+U547+X547+AA547+AD547+AG547+AJ547+AM547+AP547</f>
        <v>0</v>
      </c>
      <c r="G547" s="45" t="e">
        <f>(F547/E547)*100</f>
        <v>#DIV/0!</v>
      </c>
      <c r="H547" s="236">
        <f>H554+H561+H568+H575+H582+H589+H596+H603+H610</f>
        <v>0</v>
      </c>
      <c r="I547" s="42">
        <f>I554+I561+I568+I575+I582+I589+I596+I603+I610</f>
        <v>0</v>
      </c>
      <c r="J547" s="42" t="e">
        <f t="shared" ref="J547:J552" si="1839">(I547/H547)*100</f>
        <v>#DIV/0!</v>
      </c>
      <c r="K547" s="236">
        <f>K554+K561+K568+K575+K582+K589+K596+K603+K610</f>
        <v>0</v>
      </c>
      <c r="L547" s="42">
        <f>L554+L561+L568+L575+L582+L589+L596+L603+L610</f>
        <v>0</v>
      </c>
      <c r="M547" s="42" t="e">
        <f t="shared" ref="M547:M552" si="1840">(L547/K547)*100</f>
        <v>#DIV/0!</v>
      </c>
      <c r="N547" s="236">
        <f>N554+N561+N568+N575+N582+N589+N596+N603+N610</f>
        <v>0</v>
      </c>
      <c r="O547" s="42">
        <f>O554+O561+O568+O575+O582+O589+O596+O603+O610</f>
        <v>0</v>
      </c>
      <c r="P547" s="42" t="e">
        <f t="shared" ref="P547:P552" si="1841">(O547/N547)*100</f>
        <v>#DIV/0!</v>
      </c>
      <c r="Q547" s="236">
        <f>Q554+Q561+Q568+Q575+Q582+Q589+Q596+Q603+Q610</f>
        <v>0</v>
      </c>
      <c r="R547" s="42">
        <f>R554+R561+R568+R575+R582+R589+R596+R603+R610</f>
        <v>0</v>
      </c>
      <c r="S547" s="42" t="e">
        <f t="shared" ref="S547:S552" si="1842">(R547/Q547)*100</f>
        <v>#DIV/0!</v>
      </c>
      <c r="T547" s="236">
        <f>T554+T561+T568+T575+T582+T589+T596+T603+T610</f>
        <v>0</v>
      </c>
      <c r="U547" s="42">
        <f>U554+U561+U568+U575+U582+U589+U596+U603+U610</f>
        <v>0</v>
      </c>
      <c r="V547" s="45" t="e">
        <f t="shared" ref="V547:V552" si="1843">(U547/T547)*100</f>
        <v>#DIV/0!</v>
      </c>
      <c r="W547" s="236">
        <f>W554+W561+W568+W575+W582+W589+W596+W603+W610</f>
        <v>0</v>
      </c>
      <c r="X547" s="42">
        <f>X554+X561+X568+X575+X582+X589+X596+X603+X610</f>
        <v>0</v>
      </c>
      <c r="Y547" s="42" t="e">
        <f t="shared" ref="Y547:Y552" si="1844">(X547/W547)*100</f>
        <v>#DIV/0!</v>
      </c>
      <c r="Z547" s="236">
        <f>Z554+Z561+Z568+Z575+Z582+Z589+Z596+Z603+Z610</f>
        <v>0</v>
      </c>
      <c r="AA547" s="42">
        <f>AA554+AA561+AA568+AA575+AA582+AA589+AA596+AA603+AA610</f>
        <v>0</v>
      </c>
      <c r="AB547" s="42" t="e">
        <f t="shared" ref="AB547:AB552" si="1845">(AA547/Z547)*100</f>
        <v>#DIV/0!</v>
      </c>
      <c r="AC547" s="236">
        <f>AC554+AC561+AC568+AC575+AC582+AC589+AC596+AC603+AC610</f>
        <v>0</v>
      </c>
      <c r="AD547" s="42">
        <f>AD554+AD561+AD568+AD575+AD582+AD589+AD596+AD603+AD610</f>
        <v>0</v>
      </c>
      <c r="AE547" s="42" t="e">
        <f t="shared" ref="AE547:AE552" si="1846">(AD547/AC547)*100</f>
        <v>#DIV/0!</v>
      </c>
      <c r="AF547" s="236">
        <f>AF554+AF561+AF568+AF575+AF582+AF589+AF596+AF603+AF610</f>
        <v>0</v>
      </c>
      <c r="AG547" s="42">
        <f>AG554+AG561+AG568+AG575+AG582+AG589+AG596+AG603+AG610</f>
        <v>0</v>
      </c>
      <c r="AH547" s="42" t="e">
        <f t="shared" ref="AH547:AH552" si="1847">(AG547/AF547)*100</f>
        <v>#DIV/0!</v>
      </c>
      <c r="AI547" s="236">
        <f>AI554+AI561+AI568+AI575+AI582+AI589+AI596+AI603+AI610</f>
        <v>0</v>
      </c>
      <c r="AJ547" s="42">
        <f>AJ554+AJ561+AJ568+AJ575+AJ582+AJ589+AJ596+AJ603+AJ610</f>
        <v>0</v>
      </c>
      <c r="AK547" s="42" t="e">
        <f t="shared" ref="AK547:AK552" si="1848">(AJ547/AI547)*100</f>
        <v>#DIV/0!</v>
      </c>
      <c r="AL547" s="236">
        <f>AL554+AL561+AL568+AL575+AL582+AL589+AL596+AL603+AL610</f>
        <v>0</v>
      </c>
      <c r="AM547" s="42">
        <f>AM554+AM561+AM568+AM575+AM582+AM589+AM596+AM603+AM610</f>
        <v>0</v>
      </c>
      <c r="AN547" s="42" t="e">
        <f t="shared" ref="AN547:AN552" si="1849">(AM547/AL547)*100</f>
        <v>#DIV/0!</v>
      </c>
      <c r="AO547" s="236">
        <f>AO554+AO561+AO568+AO575+AO582+AO589+AO596+AO603+AO610</f>
        <v>0</v>
      </c>
      <c r="AP547" s="42">
        <f>AP554+AP561+AP568+AP575+AP582+AP589+AP596+AP603+AP610</f>
        <v>0</v>
      </c>
      <c r="AQ547" s="42" t="e">
        <f t="shared" ref="AQ547:AQ552" si="1850">(AP547/AO547)*100</f>
        <v>#DIV/0!</v>
      </c>
      <c r="AR547" s="12"/>
      <c r="AS547" s="37"/>
      <c r="AT547" s="37"/>
    </row>
    <row r="548" spans="1:46" customFormat="1" ht="45">
      <c r="A548" s="283"/>
      <c r="B548" s="306"/>
      <c r="C548" s="282"/>
      <c r="D548" s="28" t="s">
        <v>18</v>
      </c>
      <c r="E548" s="174">
        <f>H548+K548+N548+Q548+T548+W548+Z548+AC548+AF548+AI548+AL548+AO548</f>
        <v>950</v>
      </c>
      <c r="F548" s="44">
        <f t="shared" ref="F548:F552" si="1851">I548+L548+O548+R548+U548+X548+AA548+AD548+AG548+AJ548+AM548+AP548</f>
        <v>700</v>
      </c>
      <c r="G548" s="45">
        <f t="shared" ref="G548:G552" si="1852">(F548/E548)*100</f>
        <v>73.68421052631578</v>
      </c>
      <c r="H548" s="236">
        <f t="shared" ref="H548:I552" si="1853">H555+H562+H569+H576+H583+H590+H597+H604+H611</f>
        <v>0</v>
      </c>
      <c r="I548" s="42">
        <f t="shared" si="1853"/>
        <v>0</v>
      </c>
      <c r="J548" s="42" t="e">
        <f>(I548/H548)*100</f>
        <v>#DIV/0!</v>
      </c>
      <c r="K548" s="236">
        <f t="shared" ref="K548:L548" si="1854">K555+K562+K569+K576+K583+K590+K597+K604+K611</f>
        <v>0</v>
      </c>
      <c r="L548" s="42">
        <f t="shared" si="1854"/>
        <v>0</v>
      </c>
      <c r="M548" s="42" t="e">
        <f t="shared" si="1840"/>
        <v>#DIV/0!</v>
      </c>
      <c r="N548" s="236">
        <f t="shared" ref="N548:O548" si="1855">N555+N562+N569+N576+N583+N590+N597+N604+N611</f>
        <v>710</v>
      </c>
      <c r="O548" s="42">
        <f t="shared" si="1855"/>
        <v>460</v>
      </c>
      <c r="P548" s="42">
        <f t="shared" si="1841"/>
        <v>64.788732394366207</v>
      </c>
      <c r="Q548" s="236">
        <f t="shared" ref="Q548:R548" si="1856">Q555+Q562+Q569+Q576+Q583+Q590+Q597+Q604+Q611</f>
        <v>240</v>
      </c>
      <c r="R548" s="42">
        <f t="shared" si="1856"/>
        <v>240</v>
      </c>
      <c r="S548" s="42">
        <f t="shared" si="1842"/>
        <v>100</v>
      </c>
      <c r="T548" s="236">
        <f t="shared" ref="T548:U548" si="1857">T555+T562+T569+T576+T583+T590+T597+T604+T611</f>
        <v>0</v>
      </c>
      <c r="U548" s="42">
        <f t="shared" si="1857"/>
        <v>0</v>
      </c>
      <c r="V548" s="45" t="e">
        <f t="shared" si="1843"/>
        <v>#DIV/0!</v>
      </c>
      <c r="W548" s="236">
        <f t="shared" ref="W548:X548" si="1858">W555+W562+W569+W576+W583+W590+W597+W604+W611</f>
        <v>0</v>
      </c>
      <c r="X548" s="42">
        <f t="shared" si="1858"/>
        <v>0</v>
      </c>
      <c r="Y548" s="42" t="e">
        <f t="shared" si="1844"/>
        <v>#DIV/0!</v>
      </c>
      <c r="Z548" s="236">
        <f t="shared" ref="Z548:AA548" si="1859">Z555+Z562+Z569+Z576+Z583+Z590+Z597+Z604+Z611</f>
        <v>0</v>
      </c>
      <c r="AA548" s="42">
        <f t="shared" si="1859"/>
        <v>0</v>
      </c>
      <c r="AB548" s="42" t="e">
        <f t="shared" si="1845"/>
        <v>#DIV/0!</v>
      </c>
      <c r="AC548" s="236">
        <f t="shared" ref="AC548:AD548" si="1860">AC555+AC562+AC569+AC576+AC583+AC590+AC597+AC604+AC611</f>
        <v>0</v>
      </c>
      <c r="AD548" s="42">
        <f t="shared" si="1860"/>
        <v>0</v>
      </c>
      <c r="AE548" s="42" t="e">
        <f t="shared" si="1846"/>
        <v>#DIV/0!</v>
      </c>
      <c r="AF548" s="236">
        <f t="shared" ref="AF548:AG548" si="1861">AF555+AF562+AF569+AF576+AF583+AF590+AF597+AF604+AF611</f>
        <v>0</v>
      </c>
      <c r="AG548" s="42">
        <f t="shared" si="1861"/>
        <v>0</v>
      </c>
      <c r="AH548" s="42" t="e">
        <f t="shared" si="1847"/>
        <v>#DIV/0!</v>
      </c>
      <c r="AI548" s="236">
        <f t="shared" ref="AI548:AJ548" si="1862">AI555+AI562+AI569+AI576+AI583+AI590+AI597+AI604+AI611</f>
        <v>0</v>
      </c>
      <c r="AJ548" s="42">
        <f t="shared" si="1862"/>
        <v>0</v>
      </c>
      <c r="AK548" s="42" t="e">
        <f t="shared" si="1848"/>
        <v>#DIV/0!</v>
      </c>
      <c r="AL548" s="236">
        <f t="shared" ref="AL548:AM548" si="1863">AL555+AL562+AL569+AL576+AL583+AL590+AL597+AL604+AL611</f>
        <v>0</v>
      </c>
      <c r="AM548" s="42">
        <f t="shared" si="1863"/>
        <v>0</v>
      </c>
      <c r="AN548" s="42" t="e">
        <f t="shared" si="1849"/>
        <v>#DIV/0!</v>
      </c>
      <c r="AO548" s="236">
        <f t="shared" ref="AO548:AP548" si="1864">AO555+AO562+AO569+AO576+AO583+AO590+AO597+AO604+AO611</f>
        <v>0</v>
      </c>
      <c r="AP548" s="42">
        <f t="shared" si="1864"/>
        <v>0</v>
      </c>
      <c r="AQ548" s="42" t="e">
        <f t="shared" si="1850"/>
        <v>#DIV/0!</v>
      </c>
      <c r="AR548" s="12"/>
      <c r="AS548" s="37"/>
      <c r="AT548" s="37"/>
    </row>
    <row r="549" spans="1:46" customFormat="1" ht="28.5" customHeight="1">
      <c r="A549" s="283"/>
      <c r="B549" s="306"/>
      <c r="C549" s="282"/>
      <c r="D549" s="28" t="s">
        <v>26</v>
      </c>
      <c r="E549" s="174">
        <f>H549+K549+N549+Q549+T549+W549+Z549+AC549+AF549+AI549+AL549+AO549</f>
        <v>1390.0309999999999</v>
      </c>
      <c r="F549" s="44">
        <f t="shared" si="1851"/>
        <v>691.81999999999994</v>
      </c>
      <c r="G549" s="45">
        <f t="shared" si="1852"/>
        <v>49.770113040644418</v>
      </c>
      <c r="H549" s="236">
        <f t="shared" si="1853"/>
        <v>0</v>
      </c>
      <c r="I549" s="42">
        <f t="shared" si="1853"/>
        <v>0</v>
      </c>
      <c r="J549" s="42" t="e">
        <f t="shared" si="1839"/>
        <v>#DIV/0!</v>
      </c>
      <c r="K549" s="236">
        <f t="shared" ref="K549:L549" si="1865">K556+K563+K570+K577+K584+K591+K598+K605+K612</f>
        <v>0</v>
      </c>
      <c r="L549" s="42">
        <f t="shared" si="1865"/>
        <v>0</v>
      </c>
      <c r="M549" s="42" t="e">
        <f t="shared" si="1840"/>
        <v>#DIV/0!</v>
      </c>
      <c r="N549" s="236">
        <f t="shared" ref="N549:O549" si="1866">N556+N563+N570+N577+N584+N591+N598+N605+N612</f>
        <v>334.11099999999999</v>
      </c>
      <c r="O549" s="42">
        <f t="shared" si="1866"/>
        <v>334.11</v>
      </c>
      <c r="P549" s="42">
        <f t="shared" si="1841"/>
        <v>99.999700698270942</v>
      </c>
      <c r="Q549" s="236">
        <f t="shared" ref="Q549:R549" si="1867">Q556+Q563+Q570+Q577+Q584+Q591+Q598+Q605+Q612</f>
        <v>140</v>
      </c>
      <c r="R549" s="42">
        <f t="shared" si="1867"/>
        <v>140</v>
      </c>
      <c r="S549" s="42">
        <f t="shared" si="1842"/>
        <v>100</v>
      </c>
      <c r="T549" s="236">
        <f t="shared" ref="T549:U549" si="1868">T556+T563+T570+T577+T584+T591+T598+T605+T612</f>
        <v>27.78</v>
      </c>
      <c r="U549" s="42">
        <f t="shared" si="1868"/>
        <v>27.78</v>
      </c>
      <c r="V549" s="45">
        <f t="shared" si="1843"/>
        <v>100</v>
      </c>
      <c r="W549" s="236">
        <f t="shared" ref="W549:X549" si="1869">W556+W563+W570+W577+W584+W591+W598+W605+W612</f>
        <v>189.93</v>
      </c>
      <c r="X549" s="42">
        <f t="shared" si="1869"/>
        <v>189.93</v>
      </c>
      <c r="Y549" s="42">
        <f t="shared" si="1844"/>
        <v>100</v>
      </c>
      <c r="Z549" s="236">
        <f t="shared" ref="Z549:AA549" si="1870">Z556+Z563+Z570+Z577+Z584+Z591+Z598+Z605+Z612</f>
        <v>19.96</v>
      </c>
      <c r="AA549" s="42">
        <f t="shared" si="1870"/>
        <v>0</v>
      </c>
      <c r="AB549" s="42">
        <f t="shared" si="1845"/>
        <v>0</v>
      </c>
      <c r="AC549" s="236">
        <f t="shared" ref="AC549:AD549" si="1871">AC556+AC563+AC570+AC577+AC584+AC591+AC598+AC605+AC612</f>
        <v>590.03</v>
      </c>
      <c r="AD549" s="42">
        <f t="shared" si="1871"/>
        <v>0</v>
      </c>
      <c r="AE549" s="42">
        <f t="shared" si="1846"/>
        <v>0</v>
      </c>
      <c r="AF549" s="236">
        <f t="shared" ref="AF549:AG549" si="1872">AF556+AF563+AF570+AF577+AF584+AF591+AF598+AF605+AF612</f>
        <v>0</v>
      </c>
      <c r="AG549" s="42">
        <f t="shared" si="1872"/>
        <v>0</v>
      </c>
      <c r="AH549" s="42" t="e">
        <f t="shared" si="1847"/>
        <v>#DIV/0!</v>
      </c>
      <c r="AI549" s="236">
        <f t="shared" ref="AI549:AJ549" si="1873">AI556+AI563+AI570+AI577+AI584+AI591+AI598+AI605+AI612</f>
        <v>0</v>
      </c>
      <c r="AJ549" s="42">
        <f t="shared" si="1873"/>
        <v>0</v>
      </c>
      <c r="AK549" s="42" t="e">
        <f t="shared" si="1848"/>
        <v>#DIV/0!</v>
      </c>
      <c r="AL549" s="236">
        <f t="shared" ref="AL549:AM549" si="1874">AL556+AL563+AL570+AL577+AL584+AL591+AL598+AL605+AL612</f>
        <v>0</v>
      </c>
      <c r="AM549" s="42">
        <f t="shared" si="1874"/>
        <v>0</v>
      </c>
      <c r="AN549" s="42" t="e">
        <f t="shared" si="1849"/>
        <v>#DIV/0!</v>
      </c>
      <c r="AO549" s="236">
        <f t="shared" ref="AO549:AP549" si="1875">AO556+AO563+AO570+AO577+AO584+AO591+AO598+AO605+AO612</f>
        <v>88.22</v>
      </c>
      <c r="AP549" s="42">
        <f t="shared" si="1875"/>
        <v>0</v>
      </c>
      <c r="AQ549" s="42">
        <f t="shared" si="1850"/>
        <v>0</v>
      </c>
      <c r="AR549" s="12"/>
      <c r="AS549" s="37"/>
      <c r="AT549" s="37"/>
    </row>
    <row r="550" spans="1:46" customFormat="1" ht="82.5" customHeight="1">
      <c r="A550" s="283"/>
      <c r="B550" s="306"/>
      <c r="C550" s="282"/>
      <c r="D550" s="38" t="s">
        <v>154</v>
      </c>
      <c r="E550" s="174">
        <f t="shared" ref="E550:E552" si="1876">H550+K550+N550+Q550+T550+W550+Z550+AC550+AF550+AI550+AL550+AO550</f>
        <v>0</v>
      </c>
      <c r="F550" s="44">
        <f>I550+L550+O550+R550+U550+X550+AA550+AD550+AG550+AJ550+AM550+AP550</f>
        <v>0</v>
      </c>
      <c r="G550" s="45" t="e">
        <f t="shared" si="1852"/>
        <v>#DIV/0!</v>
      </c>
      <c r="H550" s="236">
        <f t="shared" si="1853"/>
        <v>0</v>
      </c>
      <c r="I550" s="42">
        <f t="shared" si="1853"/>
        <v>0</v>
      </c>
      <c r="J550" s="42" t="e">
        <f t="shared" si="1839"/>
        <v>#DIV/0!</v>
      </c>
      <c r="K550" s="236">
        <f t="shared" ref="K550:L550" si="1877">K557+K564+K571+K578+K585+K592+K599+K606+K613</f>
        <v>0</v>
      </c>
      <c r="L550" s="42">
        <f t="shared" si="1877"/>
        <v>0</v>
      </c>
      <c r="M550" s="42" t="e">
        <f t="shared" si="1840"/>
        <v>#DIV/0!</v>
      </c>
      <c r="N550" s="236">
        <f t="shared" ref="N550:O550" si="1878">N557+N564+N571+N578+N585+N592+N599+N606+N613</f>
        <v>0</v>
      </c>
      <c r="O550" s="42">
        <f t="shared" si="1878"/>
        <v>0</v>
      </c>
      <c r="P550" s="42" t="e">
        <f t="shared" si="1841"/>
        <v>#DIV/0!</v>
      </c>
      <c r="Q550" s="236">
        <f t="shared" ref="Q550:R550" si="1879">Q557+Q564+Q571+Q578+Q585+Q592+Q599+Q606+Q613</f>
        <v>0</v>
      </c>
      <c r="R550" s="42">
        <f t="shared" si="1879"/>
        <v>0</v>
      </c>
      <c r="S550" s="42" t="e">
        <f t="shared" si="1842"/>
        <v>#DIV/0!</v>
      </c>
      <c r="T550" s="236">
        <f t="shared" ref="T550:U550" si="1880">T557+T564+T571+T578+T585+T592+T599+T606+T613</f>
        <v>0</v>
      </c>
      <c r="U550" s="42">
        <f t="shared" si="1880"/>
        <v>0</v>
      </c>
      <c r="V550" s="45" t="e">
        <f t="shared" si="1843"/>
        <v>#DIV/0!</v>
      </c>
      <c r="W550" s="236">
        <f t="shared" ref="W550:X550" si="1881">W557+W564+W571+W578+W585+W592+W599+W606+W613</f>
        <v>0</v>
      </c>
      <c r="X550" s="42">
        <f t="shared" si="1881"/>
        <v>0</v>
      </c>
      <c r="Y550" s="42" t="e">
        <f t="shared" si="1844"/>
        <v>#DIV/0!</v>
      </c>
      <c r="Z550" s="236">
        <f t="shared" ref="Z550:AA550" si="1882">Z557+Z564+Z571+Z578+Z585+Z592+Z599+Z606+Z613</f>
        <v>0</v>
      </c>
      <c r="AA550" s="42">
        <f t="shared" si="1882"/>
        <v>0</v>
      </c>
      <c r="AB550" s="42" t="e">
        <f t="shared" si="1845"/>
        <v>#DIV/0!</v>
      </c>
      <c r="AC550" s="236">
        <f t="shared" ref="AC550:AD550" si="1883">AC557+AC564+AC571+AC578+AC585+AC592+AC599+AC606+AC613</f>
        <v>0</v>
      </c>
      <c r="AD550" s="42">
        <f t="shared" si="1883"/>
        <v>0</v>
      </c>
      <c r="AE550" s="42" t="e">
        <f t="shared" si="1846"/>
        <v>#DIV/0!</v>
      </c>
      <c r="AF550" s="236">
        <f t="shared" ref="AF550:AG550" si="1884">AF557+AF564+AF571+AF578+AF585+AF592+AF599+AF606+AF613</f>
        <v>0</v>
      </c>
      <c r="AG550" s="42">
        <f t="shared" si="1884"/>
        <v>0</v>
      </c>
      <c r="AH550" s="42" t="e">
        <f t="shared" si="1847"/>
        <v>#DIV/0!</v>
      </c>
      <c r="AI550" s="236">
        <f t="shared" ref="AI550:AJ550" si="1885">AI557+AI564+AI571+AI578+AI585+AI592+AI599+AI606+AI613</f>
        <v>0</v>
      </c>
      <c r="AJ550" s="42">
        <f t="shared" si="1885"/>
        <v>0</v>
      </c>
      <c r="AK550" s="42" t="e">
        <f t="shared" si="1848"/>
        <v>#DIV/0!</v>
      </c>
      <c r="AL550" s="236">
        <f t="shared" ref="AL550:AM550" si="1886">AL557+AL564+AL571+AL578+AL585+AL592+AL599+AL606+AL613</f>
        <v>0</v>
      </c>
      <c r="AM550" s="42">
        <f t="shared" si="1886"/>
        <v>0</v>
      </c>
      <c r="AN550" s="42" t="e">
        <f t="shared" si="1849"/>
        <v>#DIV/0!</v>
      </c>
      <c r="AO550" s="236">
        <f t="shared" ref="AO550:AP550" si="1887">AO557+AO564+AO571+AO578+AO585+AO592+AO599+AO606+AO613</f>
        <v>0</v>
      </c>
      <c r="AP550" s="42">
        <f t="shared" si="1887"/>
        <v>0</v>
      </c>
      <c r="AQ550" s="42" t="e">
        <f t="shared" si="1850"/>
        <v>#DIV/0!</v>
      </c>
      <c r="AR550" s="12"/>
      <c r="AS550" s="37"/>
      <c r="AT550" s="37"/>
    </row>
    <row r="551" spans="1:46" customFormat="1" ht="30.75" customHeight="1">
      <c r="A551" s="283"/>
      <c r="B551" s="306"/>
      <c r="C551" s="282"/>
      <c r="D551" s="28" t="s">
        <v>37</v>
      </c>
      <c r="E551" s="174">
        <f t="shared" si="1876"/>
        <v>0</v>
      </c>
      <c r="F551" s="44">
        <f t="shared" si="1851"/>
        <v>0</v>
      </c>
      <c r="G551" s="45" t="e">
        <f t="shared" si="1852"/>
        <v>#DIV/0!</v>
      </c>
      <c r="H551" s="236">
        <f t="shared" si="1853"/>
        <v>0</v>
      </c>
      <c r="I551" s="42">
        <f t="shared" si="1853"/>
        <v>0</v>
      </c>
      <c r="J551" s="42" t="e">
        <f t="shared" si="1839"/>
        <v>#DIV/0!</v>
      </c>
      <c r="K551" s="236">
        <f t="shared" ref="K551:L551" si="1888">K558+K565+K572+K579+K586+K593+K600+K607+K614</f>
        <v>0</v>
      </c>
      <c r="L551" s="42">
        <f t="shared" si="1888"/>
        <v>0</v>
      </c>
      <c r="M551" s="42" t="e">
        <f t="shared" si="1840"/>
        <v>#DIV/0!</v>
      </c>
      <c r="N551" s="236">
        <f t="shared" ref="N551:O551" si="1889">N558+N565+N572+N579+N586+N593+N600+N607+N614</f>
        <v>0</v>
      </c>
      <c r="O551" s="42">
        <f t="shared" si="1889"/>
        <v>0</v>
      </c>
      <c r="P551" s="42" t="e">
        <f t="shared" si="1841"/>
        <v>#DIV/0!</v>
      </c>
      <c r="Q551" s="236">
        <f t="shared" ref="Q551:R551" si="1890">Q558+Q565+Q572+Q579+Q586+Q593+Q600+Q607+Q614</f>
        <v>0</v>
      </c>
      <c r="R551" s="42">
        <f t="shared" si="1890"/>
        <v>0</v>
      </c>
      <c r="S551" s="42" t="e">
        <f t="shared" si="1842"/>
        <v>#DIV/0!</v>
      </c>
      <c r="T551" s="236">
        <f t="shared" ref="T551:U551" si="1891">T558+T565+T572+T579+T586+T593+T600+T607+T614</f>
        <v>0</v>
      </c>
      <c r="U551" s="42">
        <f t="shared" si="1891"/>
        <v>0</v>
      </c>
      <c r="V551" s="45" t="e">
        <f t="shared" si="1843"/>
        <v>#DIV/0!</v>
      </c>
      <c r="W551" s="236">
        <f t="shared" ref="W551:X551" si="1892">W558+W565+W572+W579+W586+W593+W600+W607+W614</f>
        <v>0</v>
      </c>
      <c r="X551" s="42">
        <f t="shared" si="1892"/>
        <v>0</v>
      </c>
      <c r="Y551" s="42" t="e">
        <f t="shared" si="1844"/>
        <v>#DIV/0!</v>
      </c>
      <c r="Z551" s="236">
        <f t="shared" ref="Z551:AA551" si="1893">Z558+Z565+Z572+Z579+Z586+Z593+Z600+Z607+Z614</f>
        <v>0</v>
      </c>
      <c r="AA551" s="42">
        <f t="shared" si="1893"/>
        <v>0</v>
      </c>
      <c r="AB551" s="42" t="e">
        <f t="shared" si="1845"/>
        <v>#DIV/0!</v>
      </c>
      <c r="AC551" s="236">
        <f t="shared" ref="AC551:AD551" si="1894">AC558+AC565+AC572+AC579+AC586+AC593+AC600+AC607+AC614</f>
        <v>0</v>
      </c>
      <c r="AD551" s="42">
        <f t="shared" si="1894"/>
        <v>0</v>
      </c>
      <c r="AE551" s="42" t="e">
        <f t="shared" si="1846"/>
        <v>#DIV/0!</v>
      </c>
      <c r="AF551" s="236">
        <f t="shared" ref="AF551:AG551" si="1895">AF558+AF565+AF572+AF579+AF586+AF593+AF600+AF607+AF614</f>
        <v>0</v>
      </c>
      <c r="AG551" s="42">
        <f t="shared" si="1895"/>
        <v>0</v>
      </c>
      <c r="AH551" s="42" t="e">
        <f t="shared" si="1847"/>
        <v>#DIV/0!</v>
      </c>
      <c r="AI551" s="236">
        <f t="shared" ref="AI551:AJ551" si="1896">AI558+AI565+AI572+AI579+AI586+AI593+AI600+AI607+AI614</f>
        <v>0</v>
      </c>
      <c r="AJ551" s="42">
        <f t="shared" si="1896"/>
        <v>0</v>
      </c>
      <c r="AK551" s="42" t="e">
        <f t="shared" si="1848"/>
        <v>#DIV/0!</v>
      </c>
      <c r="AL551" s="236">
        <f t="shared" ref="AL551:AM551" si="1897">AL558+AL565+AL572+AL579+AL586+AL593+AL600+AL607+AL614</f>
        <v>0</v>
      </c>
      <c r="AM551" s="42">
        <f t="shared" si="1897"/>
        <v>0</v>
      </c>
      <c r="AN551" s="42" t="e">
        <f t="shared" si="1849"/>
        <v>#DIV/0!</v>
      </c>
      <c r="AO551" s="236">
        <f t="shared" ref="AO551:AP551" si="1898">AO558+AO565+AO572+AO579+AO586+AO593+AO600+AO607+AO614</f>
        <v>0</v>
      </c>
      <c r="AP551" s="42">
        <f t="shared" si="1898"/>
        <v>0</v>
      </c>
      <c r="AQ551" s="42" t="e">
        <f t="shared" si="1850"/>
        <v>#DIV/0!</v>
      </c>
      <c r="AR551" s="12"/>
      <c r="AS551" s="37"/>
      <c r="AT551" s="37"/>
    </row>
    <row r="552" spans="1:46" customFormat="1" ht="45">
      <c r="A552" s="283"/>
      <c r="B552" s="306"/>
      <c r="C552" s="282"/>
      <c r="D552" s="28" t="s">
        <v>32</v>
      </c>
      <c r="E552" s="174">
        <f t="shared" si="1876"/>
        <v>0</v>
      </c>
      <c r="F552" s="44">
        <f t="shared" si="1851"/>
        <v>0</v>
      </c>
      <c r="G552" s="45" t="e">
        <f t="shared" si="1852"/>
        <v>#DIV/0!</v>
      </c>
      <c r="H552" s="236">
        <f t="shared" si="1853"/>
        <v>0</v>
      </c>
      <c r="I552" s="42">
        <f t="shared" si="1853"/>
        <v>0</v>
      </c>
      <c r="J552" s="42" t="e">
        <f t="shared" si="1839"/>
        <v>#DIV/0!</v>
      </c>
      <c r="K552" s="236">
        <f t="shared" ref="K552:L552" si="1899">K559+K566+K573+K580+K587+K594+K601+K608+K615</f>
        <v>0</v>
      </c>
      <c r="L552" s="42">
        <f t="shared" si="1899"/>
        <v>0</v>
      </c>
      <c r="M552" s="42" t="e">
        <f t="shared" si="1840"/>
        <v>#DIV/0!</v>
      </c>
      <c r="N552" s="236">
        <f t="shared" ref="N552:O552" si="1900">N559+N566+N573+N580+N587+N594+N601+N608+N615</f>
        <v>0</v>
      </c>
      <c r="O552" s="42">
        <f t="shared" si="1900"/>
        <v>0</v>
      </c>
      <c r="P552" s="42" t="e">
        <f t="shared" si="1841"/>
        <v>#DIV/0!</v>
      </c>
      <c r="Q552" s="236">
        <f t="shared" ref="Q552:R552" si="1901">Q559+Q566+Q573+Q580+Q587+Q594+Q601+Q608+Q615</f>
        <v>0</v>
      </c>
      <c r="R552" s="42">
        <f t="shared" si="1901"/>
        <v>0</v>
      </c>
      <c r="S552" s="42" t="e">
        <f t="shared" si="1842"/>
        <v>#DIV/0!</v>
      </c>
      <c r="T552" s="236">
        <f t="shared" ref="T552:U552" si="1902">T559+T566+T573+T580+T587+T594+T601+T608+T615</f>
        <v>0</v>
      </c>
      <c r="U552" s="42">
        <f t="shared" si="1902"/>
        <v>0</v>
      </c>
      <c r="V552" s="45" t="e">
        <f t="shared" si="1843"/>
        <v>#DIV/0!</v>
      </c>
      <c r="W552" s="236">
        <f t="shared" ref="W552:X552" si="1903">W559+W566+W573+W580+W587+W594+W601+W608+W615</f>
        <v>0</v>
      </c>
      <c r="X552" s="42">
        <f t="shared" si="1903"/>
        <v>0</v>
      </c>
      <c r="Y552" s="42" t="e">
        <f t="shared" si="1844"/>
        <v>#DIV/0!</v>
      </c>
      <c r="Z552" s="236">
        <f t="shared" ref="Z552:AA552" si="1904">Z559+Z566+Z573+Z580+Z587+Z594+Z601+Z608+Z615</f>
        <v>0</v>
      </c>
      <c r="AA552" s="42">
        <f t="shared" si="1904"/>
        <v>0</v>
      </c>
      <c r="AB552" s="42" t="e">
        <f t="shared" si="1845"/>
        <v>#DIV/0!</v>
      </c>
      <c r="AC552" s="236">
        <f t="shared" ref="AC552:AD552" si="1905">AC559+AC566+AC573+AC580+AC587+AC594+AC601+AC608+AC615</f>
        <v>0</v>
      </c>
      <c r="AD552" s="42">
        <f t="shared" si="1905"/>
        <v>0</v>
      </c>
      <c r="AE552" s="42" t="e">
        <f t="shared" si="1846"/>
        <v>#DIV/0!</v>
      </c>
      <c r="AF552" s="236">
        <f t="shared" ref="AF552:AG552" si="1906">AF559+AF566+AF573+AF580+AF587+AF594+AF601+AF608+AF615</f>
        <v>0</v>
      </c>
      <c r="AG552" s="42">
        <f t="shared" si="1906"/>
        <v>0</v>
      </c>
      <c r="AH552" s="42" t="e">
        <f t="shared" si="1847"/>
        <v>#DIV/0!</v>
      </c>
      <c r="AI552" s="236">
        <f t="shared" ref="AI552:AJ552" si="1907">AI559+AI566+AI573+AI580+AI587+AI594+AI601+AI608+AI615</f>
        <v>0</v>
      </c>
      <c r="AJ552" s="42">
        <f t="shared" si="1907"/>
        <v>0</v>
      </c>
      <c r="AK552" s="42" t="e">
        <f t="shared" si="1848"/>
        <v>#DIV/0!</v>
      </c>
      <c r="AL552" s="236">
        <f t="shared" ref="AL552:AM552" si="1908">AL559+AL566+AL573+AL580+AL587+AL594+AL601+AL608+AL615</f>
        <v>0</v>
      </c>
      <c r="AM552" s="42">
        <f t="shared" si="1908"/>
        <v>0</v>
      </c>
      <c r="AN552" s="42" t="e">
        <f t="shared" si="1849"/>
        <v>#DIV/0!</v>
      </c>
      <c r="AO552" s="236">
        <f t="shared" ref="AO552:AP552" si="1909">AO559+AO566+AO573+AO580+AO587+AO594+AO601+AO608+AO615</f>
        <v>0</v>
      </c>
      <c r="AP552" s="42">
        <f t="shared" si="1909"/>
        <v>0</v>
      </c>
      <c r="AQ552" s="42" t="e">
        <f t="shared" si="1850"/>
        <v>#DIV/0!</v>
      </c>
      <c r="AR552" s="12"/>
      <c r="AS552" s="37"/>
      <c r="AT552" s="37"/>
    </row>
    <row r="553" spans="1:46" s="208" customFormat="1" ht="27.75" customHeight="1">
      <c r="A553" s="303" t="s">
        <v>265</v>
      </c>
      <c r="B553" s="275" t="s">
        <v>351</v>
      </c>
      <c r="C553" s="278" t="s">
        <v>411</v>
      </c>
      <c r="D553" s="217" t="s">
        <v>34</v>
      </c>
      <c r="E553" s="211">
        <f>E554+E555+E556+E558+E559</f>
        <v>200</v>
      </c>
      <c r="F553" s="212">
        <f>F554+F555+F556+F558+F559</f>
        <v>111.78</v>
      </c>
      <c r="G553" s="212">
        <f>(F553/E553)*100</f>
        <v>55.889999999999993</v>
      </c>
      <c r="H553" s="235">
        <f>H554+H555+H556+H558+H559</f>
        <v>0</v>
      </c>
      <c r="I553" s="212">
        <f>I554+I555+I556+I558+I559</f>
        <v>0</v>
      </c>
      <c r="J553" s="219" t="e">
        <f>(I553/H553)*100</f>
        <v>#DIV/0!</v>
      </c>
      <c r="K553" s="235">
        <f>K554+K555+K556+K558+K559</f>
        <v>0</v>
      </c>
      <c r="L553" s="212">
        <f>L554+L555+L556+L558+L559</f>
        <v>0</v>
      </c>
      <c r="M553" s="219" t="e">
        <f>(L553/K553)*100</f>
        <v>#DIV/0!</v>
      </c>
      <c r="N553" s="235">
        <f>N554+N555+N556+N558+N559</f>
        <v>84</v>
      </c>
      <c r="O553" s="212">
        <f>O554+O555+O556+O558+O559</f>
        <v>84</v>
      </c>
      <c r="P553" s="219">
        <f>(O553/N553)*100</f>
        <v>100</v>
      </c>
      <c r="Q553" s="235">
        <f>Q554+Q555+Q556+Q558+Q559</f>
        <v>0</v>
      </c>
      <c r="R553" s="212">
        <f>R554+R555+R556+R558+R559</f>
        <v>0</v>
      </c>
      <c r="S553" s="219" t="e">
        <f>(R553/Q553)*100</f>
        <v>#DIV/0!</v>
      </c>
      <c r="T553" s="235">
        <f>T554+T555+T556+T558+T559</f>
        <v>27.78</v>
      </c>
      <c r="U553" s="212">
        <f>U554+U555+U556+U558+U559</f>
        <v>27.78</v>
      </c>
      <c r="V553" s="219">
        <f>(U553/T553)*100</f>
        <v>100</v>
      </c>
      <c r="W553" s="235">
        <f>W554+W555+W556+W558+W559</f>
        <v>0</v>
      </c>
      <c r="X553" s="212">
        <f>X554+X555+X556+X558+X559</f>
        <v>0</v>
      </c>
      <c r="Y553" s="219" t="e">
        <f>(X553/W553)*100</f>
        <v>#DIV/0!</v>
      </c>
      <c r="Z553" s="235">
        <f>Z554+Z555+Z556+Z558+Z559</f>
        <v>0</v>
      </c>
      <c r="AA553" s="212">
        <f>AA554+AA555+AA556+AA558+AA559</f>
        <v>0</v>
      </c>
      <c r="AB553" s="219" t="e">
        <f>(AA553/Z553)*100</f>
        <v>#DIV/0!</v>
      </c>
      <c r="AC553" s="235">
        <f>AC554+AC555+AC556+AC558+AC559</f>
        <v>0</v>
      </c>
      <c r="AD553" s="212">
        <f>AD554+AD555+AD556+AD558+AD559</f>
        <v>0</v>
      </c>
      <c r="AE553" s="219" t="e">
        <f>(AD553/AC553)*100</f>
        <v>#DIV/0!</v>
      </c>
      <c r="AF553" s="235">
        <f>AF554+AF555+AF556+AF558+AF559</f>
        <v>0</v>
      </c>
      <c r="AG553" s="212">
        <f>AG554+AG555+AG556+AG558+AG559</f>
        <v>0</v>
      </c>
      <c r="AH553" s="219" t="e">
        <f>(AG553/AF553)*100</f>
        <v>#DIV/0!</v>
      </c>
      <c r="AI553" s="235">
        <f>AI554+AI555+AI556+AI558+AI559</f>
        <v>0</v>
      </c>
      <c r="AJ553" s="212">
        <f>AJ554+AJ555+AJ556+AJ558+AJ559</f>
        <v>0</v>
      </c>
      <c r="AK553" s="219" t="e">
        <f>(AJ553/AI553)*100</f>
        <v>#DIV/0!</v>
      </c>
      <c r="AL553" s="235">
        <f>AL554+AL555+AL556+AL558+AL559</f>
        <v>0</v>
      </c>
      <c r="AM553" s="212">
        <f>AM554+AM555+AM556+AM558+AM559</f>
        <v>0</v>
      </c>
      <c r="AN553" s="219" t="e">
        <f>(AM553/AL553)*100</f>
        <v>#DIV/0!</v>
      </c>
      <c r="AO553" s="235">
        <f>AO554+AO555+AO556+AO558+AO559</f>
        <v>88.22</v>
      </c>
      <c r="AP553" s="212">
        <f>AP554+AP555+AP556+AP558+AP559</f>
        <v>0</v>
      </c>
      <c r="AQ553" s="219">
        <f>(AP553/AO553)*100</f>
        <v>0</v>
      </c>
      <c r="AR553" s="216"/>
    </row>
    <row r="554" spans="1:46" customFormat="1" ht="30">
      <c r="A554" s="304"/>
      <c r="B554" s="276"/>
      <c r="C554" s="279"/>
      <c r="D554" s="110" t="s">
        <v>17</v>
      </c>
      <c r="E554" s="176">
        <f>H554+K554+N554+Q554+T554+W554+Z554+AC554+AF554+AI554+AL554+AO554</f>
        <v>0</v>
      </c>
      <c r="F554" s="47">
        <f>I554+L554+O554+R554+U554+X554+AA554+AD554+AG554+AJ554+AM554+AP554</f>
        <v>0</v>
      </c>
      <c r="G554" s="48" t="e">
        <f t="shared" ref="G554:G559" si="1910">(F554/E554)*100</f>
        <v>#DIV/0!</v>
      </c>
      <c r="H554" s="236"/>
      <c r="I554" s="41"/>
      <c r="J554" s="42" t="e">
        <f t="shared" ref="J554:J559" si="1911">(I554/H554)*100</f>
        <v>#DIV/0!</v>
      </c>
      <c r="K554" s="236"/>
      <c r="L554" s="47"/>
      <c r="M554" s="42" t="e">
        <f t="shared" ref="M554:M559" si="1912">(L554/K554)*100</f>
        <v>#DIV/0!</v>
      </c>
      <c r="N554" s="236"/>
      <c r="O554" s="48"/>
      <c r="P554" s="42" t="e">
        <f t="shared" ref="P554:P559" si="1913">(O554/N554)*100</f>
        <v>#DIV/0!</v>
      </c>
      <c r="Q554" s="236"/>
      <c r="R554" s="41"/>
      <c r="S554" s="42" t="e">
        <f t="shared" ref="S554:S559" si="1914">(R554/Q554)*100</f>
        <v>#DIV/0!</v>
      </c>
      <c r="T554" s="236"/>
      <c r="U554" s="41"/>
      <c r="V554" s="42" t="e">
        <f t="shared" ref="V554:V559" si="1915">(U554/T554)*100</f>
        <v>#DIV/0!</v>
      </c>
      <c r="W554" s="236"/>
      <c r="X554" s="41"/>
      <c r="Y554" s="42" t="e">
        <f t="shared" ref="Y554:Y559" si="1916">(X554/W554)*100</f>
        <v>#DIV/0!</v>
      </c>
      <c r="Z554" s="236"/>
      <c r="AA554" s="41"/>
      <c r="AB554" s="42" t="e">
        <f t="shared" ref="AB554:AB559" si="1917">(AA554/Z554)*100</f>
        <v>#DIV/0!</v>
      </c>
      <c r="AC554" s="236"/>
      <c r="AD554" s="41"/>
      <c r="AE554" s="42" t="e">
        <f t="shared" ref="AE554:AE559" si="1918">(AD554/AC554)*100</f>
        <v>#DIV/0!</v>
      </c>
      <c r="AF554" s="236"/>
      <c r="AG554" s="41"/>
      <c r="AH554" s="42" t="e">
        <f t="shared" ref="AH554:AH559" si="1919">(AG554/AF554)*100</f>
        <v>#DIV/0!</v>
      </c>
      <c r="AI554" s="236"/>
      <c r="AJ554" s="41"/>
      <c r="AK554" s="42" t="e">
        <f t="shared" ref="AK554:AK559" si="1920">(AJ554/AI554)*100</f>
        <v>#DIV/0!</v>
      </c>
      <c r="AL554" s="236"/>
      <c r="AM554" s="41"/>
      <c r="AN554" s="42" t="e">
        <f t="shared" ref="AN554:AN559" si="1921">(AM554/AL554)*100</f>
        <v>#DIV/0!</v>
      </c>
      <c r="AO554" s="236"/>
      <c r="AP554" s="41"/>
      <c r="AQ554" s="42" t="e">
        <f t="shared" ref="AQ554:AQ559" si="1922">(AP554/AO554)*100</f>
        <v>#DIV/0!</v>
      </c>
      <c r="AR554" s="12"/>
      <c r="AS554" s="37"/>
      <c r="AT554" s="37"/>
    </row>
    <row r="555" spans="1:46" customFormat="1" ht="45">
      <c r="A555" s="304"/>
      <c r="B555" s="276"/>
      <c r="C555" s="279"/>
      <c r="D555" s="110" t="s">
        <v>18</v>
      </c>
      <c r="E555" s="176">
        <f t="shared" ref="E555:E559" si="1923">H555+K555+N555+Q555+T555+W555+Z555+AC555+AF555+AI555+AL555+AO555</f>
        <v>0</v>
      </c>
      <c r="F555" s="47">
        <f t="shared" ref="F555:F559" si="1924">I555+L555+O555+R555+U555+X555+AA555+AD555+AG555+AJ555+AM555+AP555</f>
        <v>0</v>
      </c>
      <c r="G555" s="48" t="e">
        <f t="shared" si="1910"/>
        <v>#DIV/0!</v>
      </c>
      <c r="H555" s="236"/>
      <c r="I555" s="41"/>
      <c r="J555" s="42" t="e">
        <f t="shared" si="1911"/>
        <v>#DIV/0!</v>
      </c>
      <c r="K555" s="236"/>
      <c r="L555" s="47"/>
      <c r="M555" s="42" t="e">
        <f t="shared" si="1912"/>
        <v>#DIV/0!</v>
      </c>
      <c r="N555" s="236"/>
      <c r="O555" s="48"/>
      <c r="P555" s="42" t="e">
        <f t="shared" si="1913"/>
        <v>#DIV/0!</v>
      </c>
      <c r="Q555" s="236"/>
      <c r="R555" s="41"/>
      <c r="S555" s="42" t="e">
        <f t="shared" si="1914"/>
        <v>#DIV/0!</v>
      </c>
      <c r="T555" s="236"/>
      <c r="U555" s="41"/>
      <c r="V555" s="42" t="e">
        <f t="shared" si="1915"/>
        <v>#DIV/0!</v>
      </c>
      <c r="W555" s="236"/>
      <c r="X555" s="41"/>
      <c r="Y555" s="42" t="e">
        <f t="shared" si="1916"/>
        <v>#DIV/0!</v>
      </c>
      <c r="Z555" s="236"/>
      <c r="AA555" s="41"/>
      <c r="AB555" s="42" t="e">
        <f t="shared" si="1917"/>
        <v>#DIV/0!</v>
      </c>
      <c r="AC555" s="236"/>
      <c r="AD555" s="41"/>
      <c r="AE555" s="42" t="e">
        <f t="shared" si="1918"/>
        <v>#DIV/0!</v>
      </c>
      <c r="AF555" s="236"/>
      <c r="AG555" s="41"/>
      <c r="AH555" s="42" t="e">
        <f t="shared" si="1919"/>
        <v>#DIV/0!</v>
      </c>
      <c r="AI555" s="236"/>
      <c r="AJ555" s="41"/>
      <c r="AK555" s="42" t="e">
        <f t="shared" si="1920"/>
        <v>#DIV/0!</v>
      </c>
      <c r="AL555" s="236"/>
      <c r="AM555" s="41"/>
      <c r="AN555" s="42" t="e">
        <f t="shared" si="1921"/>
        <v>#DIV/0!</v>
      </c>
      <c r="AO555" s="236"/>
      <c r="AP555" s="41"/>
      <c r="AQ555" s="42" t="e">
        <f t="shared" si="1922"/>
        <v>#DIV/0!</v>
      </c>
      <c r="AR555" s="12"/>
      <c r="AS555" s="37"/>
      <c r="AT555" s="37"/>
    </row>
    <row r="556" spans="1:46" customFormat="1" ht="28.5" customHeight="1">
      <c r="A556" s="304"/>
      <c r="B556" s="276"/>
      <c r="C556" s="279"/>
      <c r="D556" s="110" t="s">
        <v>26</v>
      </c>
      <c r="E556" s="176">
        <f t="shared" si="1923"/>
        <v>200</v>
      </c>
      <c r="F556" s="47">
        <f t="shared" si="1924"/>
        <v>111.78</v>
      </c>
      <c r="G556" s="42">
        <f t="shared" si="1910"/>
        <v>55.889999999999993</v>
      </c>
      <c r="H556" s="236"/>
      <c r="I556" s="41"/>
      <c r="J556" s="42" t="e">
        <f t="shared" si="1911"/>
        <v>#DIV/0!</v>
      </c>
      <c r="K556" s="236"/>
      <c r="L556" s="47"/>
      <c r="M556" s="42" t="e">
        <f t="shared" si="1912"/>
        <v>#DIV/0!</v>
      </c>
      <c r="N556" s="236">
        <v>84</v>
      </c>
      <c r="O556" s="48">
        <v>84</v>
      </c>
      <c r="P556" s="42">
        <f t="shared" si="1913"/>
        <v>100</v>
      </c>
      <c r="Q556" s="236">
        <v>0</v>
      </c>
      <c r="R556" s="41"/>
      <c r="S556" s="42" t="e">
        <f t="shared" si="1914"/>
        <v>#DIV/0!</v>
      </c>
      <c r="T556" s="236">
        <v>27.78</v>
      </c>
      <c r="U556" s="41">
        <v>27.78</v>
      </c>
      <c r="V556" s="42">
        <f t="shared" si="1915"/>
        <v>100</v>
      </c>
      <c r="W556" s="236">
        <v>0</v>
      </c>
      <c r="X556" s="41">
        <v>0</v>
      </c>
      <c r="Y556" s="42" t="e">
        <f t="shared" si="1916"/>
        <v>#DIV/0!</v>
      </c>
      <c r="Z556" s="236"/>
      <c r="AA556" s="41"/>
      <c r="AB556" s="42" t="e">
        <f t="shared" si="1917"/>
        <v>#DIV/0!</v>
      </c>
      <c r="AC556" s="236"/>
      <c r="AD556" s="41"/>
      <c r="AE556" s="42" t="e">
        <f t="shared" si="1918"/>
        <v>#DIV/0!</v>
      </c>
      <c r="AF556" s="236"/>
      <c r="AG556" s="41"/>
      <c r="AH556" s="42" t="e">
        <f t="shared" si="1919"/>
        <v>#DIV/0!</v>
      </c>
      <c r="AI556" s="236"/>
      <c r="AJ556" s="41"/>
      <c r="AK556" s="42" t="e">
        <f t="shared" si="1920"/>
        <v>#DIV/0!</v>
      </c>
      <c r="AL556" s="236"/>
      <c r="AM556" s="41"/>
      <c r="AN556" s="42" t="e">
        <f t="shared" si="1921"/>
        <v>#DIV/0!</v>
      </c>
      <c r="AO556" s="236">
        <v>88.22</v>
      </c>
      <c r="AP556" s="41"/>
      <c r="AQ556" s="42">
        <f t="shared" si="1922"/>
        <v>0</v>
      </c>
      <c r="AR556" s="12"/>
      <c r="AS556" s="37"/>
      <c r="AT556" s="37"/>
    </row>
    <row r="557" spans="1:46" customFormat="1" ht="80.25" customHeight="1">
      <c r="A557" s="304"/>
      <c r="B557" s="276"/>
      <c r="C557" s="279"/>
      <c r="D557" s="110" t="s">
        <v>154</v>
      </c>
      <c r="E557" s="176">
        <f t="shared" si="1923"/>
        <v>0</v>
      </c>
      <c r="F557" s="47">
        <f t="shared" si="1924"/>
        <v>0</v>
      </c>
      <c r="G557" s="42" t="e">
        <f t="shared" si="1910"/>
        <v>#DIV/0!</v>
      </c>
      <c r="H557" s="236"/>
      <c r="I557" s="41"/>
      <c r="J557" s="42" t="e">
        <f t="shared" si="1911"/>
        <v>#DIV/0!</v>
      </c>
      <c r="K557" s="236"/>
      <c r="L557" s="47"/>
      <c r="M557" s="42" t="e">
        <f t="shared" si="1912"/>
        <v>#DIV/0!</v>
      </c>
      <c r="N557" s="236"/>
      <c r="O557" s="48"/>
      <c r="P557" s="42" t="e">
        <f t="shared" si="1913"/>
        <v>#DIV/0!</v>
      </c>
      <c r="Q557" s="236"/>
      <c r="R557" s="41"/>
      <c r="S557" s="42" t="e">
        <f t="shared" si="1914"/>
        <v>#DIV/0!</v>
      </c>
      <c r="T557" s="236"/>
      <c r="U557" s="41"/>
      <c r="V557" s="42" t="e">
        <f t="shared" si="1915"/>
        <v>#DIV/0!</v>
      </c>
      <c r="W557" s="236"/>
      <c r="X557" s="41"/>
      <c r="Y557" s="42" t="e">
        <f t="shared" si="1916"/>
        <v>#DIV/0!</v>
      </c>
      <c r="Z557" s="236"/>
      <c r="AA557" s="41"/>
      <c r="AB557" s="42" t="e">
        <f t="shared" si="1917"/>
        <v>#DIV/0!</v>
      </c>
      <c r="AC557" s="236"/>
      <c r="AD557" s="41"/>
      <c r="AE557" s="42" t="e">
        <f t="shared" si="1918"/>
        <v>#DIV/0!</v>
      </c>
      <c r="AF557" s="236"/>
      <c r="AG557" s="41"/>
      <c r="AH557" s="42" t="e">
        <f t="shared" si="1919"/>
        <v>#DIV/0!</v>
      </c>
      <c r="AI557" s="236"/>
      <c r="AJ557" s="41"/>
      <c r="AK557" s="42" t="e">
        <f t="shared" si="1920"/>
        <v>#DIV/0!</v>
      </c>
      <c r="AL557" s="236"/>
      <c r="AM557" s="41"/>
      <c r="AN557" s="42" t="e">
        <f t="shared" si="1921"/>
        <v>#DIV/0!</v>
      </c>
      <c r="AO557" s="236"/>
      <c r="AP557" s="41"/>
      <c r="AQ557" s="42" t="e">
        <f t="shared" si="1922"/>
        <v>#DIV/0!</v>
      </c>
      <c r="AR557" s="12"/>
      <c r="AS557" s="37"/>
      <c r="AT557" s="37"/>
    </row>
    <row r="558" spans="1:46" customFormat="1" ht="38.25" customHeight="1">
      <c r="A558" s="304"/>
      <c r="B558" s="276"/>
      <c r="C558" s="279"/>
      <c r="D558" s="110" t="s">
        <v>37</v>
      </c>
      <c r="E558" s="176">
        <f t="shared" si="1923"/>
        <v>0</v>
      </c>
      <c r="F558" s="47">
        <f t="shared" si="1924"/>
        <v>0</v>
      </c>
      <c r="G558" s="42" t="e">
        <f t="shared" si="1910"/>
        <v>#DIV/0!</v>
      </c>
      <c r="H558" s="236"/>
      <c r="I558" s="41"/>
      <c r="J558" s="42" t="e">
        <f t="shared" si="1911"/>
        <v>#DIV/0!</v>
      </c>
      <c r="K558" s="236"/>
      <c r="L558" s="47"/>
      <c r="M558" s="42" t="e">
        <f t="shared" si="1912"/>
        <v>#DIV/0!</v>
      </c>
      <c r="N558" s="236"/>
      <c r="O558" s="48"/>
      <c r="P558" s="42" t="e">
        <f t="shared" si="1913"/>
        <v>#DIV/0!</v>
      </c>
      <c r="Q558" s="236"/>
      <c r="R558" s="41"/>
      <c r="S558" s="42" t="e">
        <f t="shared" si="1914"/>
        <v>#DIV/0!</v>
      </c>
      <c r="T558" s="236"/>
      <c r="U558" s="41"/>
      <c r="V558" s="42" t="e">
        <f t="shared" si="1915"/>
        <v>#DIV/0!</v>
      </c>
      <c r="W558" s="236"/>
      <c r="X558" s="41"/>
      <c r="Y558" s="42" t="e">
        <f t="shared" si="1916"/>
        <v>#DIV/0!</v>
      </c>
      <c r="Z558" s="236"/>
      <c r="AA558" s="41"/>
      <c r="AB558" s="42" t="e">
        <f t="shared" si="1917"/>
        <v>#DIV/0!</v>
      </c>
      <c r="AC558" s="236"/>
      <c r="AD558" s="41"/>
      <c r="AE558" s="42" t="e">
        <f t="shared" si="1918"/>
        <v>#DIV/0!</v>
      </c>
      <c r="AF558" s="236"/>
      <c r="AG558" s="41"/>
      <c r="AH558" s="42" t="e">
        <f t="shared" si="1919"/>
        <v>#DIV/0!</v>
      </c>
      <c r="AI558" s="236"/>
      <c r="AJ558" s="41"/>
      <c r="AK558" s="42" t="e">
        <f t="shared" si="1920"/>
        <v>#DIV/0!</v>
      </c>
      <c r="AL558" s="236"/>
      <c r="AM558" s="41"/>
      <c r="AN558" s="42" t="e">
        <f t="shared" si="1921"/>
        <v>#DIV/0!</v>
      </c>
      <c r="AO558" s="236"/>
      <c r="AP558" s="41"/>
      <c r="AQ558" s="42" t="e">
        <f t="shared" si="1922"/>
        <v>#DIV/0!</v>
      </c>
      <c r="AR558" s="12"/>
      <c r="AS558" s="37"/>
      <c r="AT558" s="37"/>
    </row>
    <row r="559" spans="1:46" customFormat="1" ht="51" customHeight="1">
      <c r="A559" s="305"/>
      <c r="B559" s="277"/>
      <c r="C559" s="280"/>
      <c r="D559" s="110" t="s">
        <v>32</v>
      </c>
      <c r="E559" s="176">
        <f t="shared" si="1923"/>
        <v>0</v>
      </c>
      <c r="F559" s="47">
        <f t="shared" si="1924"/>
        <v>0</v>
      </c>
      <c r="G559" s="42" t="e">
        <f t="shared" si="1910"/>
        <v>#DIV/0!</v>
      </c>
      <c r="H559" s="236"/>
      <c r="I559" s="41"/>
      <c r="J559" s="42" t="e">
        <f t="shared" si="1911"/>
        <v>#DIV/0!</v>
      </c>
      <c r="K559" s="236"/>
      <c r="L559" s="47"/>
      <c r="M559" s="42" t="e">
        <f t="shared" si="1912"/>
        <v>#DIV/0!</v>
      </c>
      <c r="N559" s="236"/>
      <c r="O559" s="48"/>
      <c r="P559" s="42" t="e">
        <f t="shared" si="1913"/>
        <v>#DIV/0!</v>
      </c>
      <c r="Q559" s="236"/>
      <c r="R559" s="41"/>
      <c r="S559" s="42" t="e">
        <f t="shared" si="1914"/>
        <v>#DIV/0!</v>
      </c>
      <c r="T559" s="236"/>
      <c r="U559" s="41"/>
      <c r="V559" s="42" t="e">
        <f t="shared" si="1915"/>
        <v>#DIV/0!</v>
      </c>
      <c r="W559" s="236"/>
      <c r="X559" s="41"/>
      <c r="Y559" s="42" t="e">
        <f t="shared" si="1916"/>
        <v>#DIV/0!</v>
      </c>
      <c r="Z559" s="236"/>
      <c r="AA559" s="41"/>
      <c r="AB559" s="42" t="e">
        <f t="shared" si="1917"/>
        <v>#DIV/0!</v>
      </c>
      <c r="AC559" s="236"/>
      <c r="AD559" s="41"/>
      <c r="AE559" s="42" t="e">
        <f t="shared" si="1918"/>
        <v>#DIV/0!</v>
      </c>
      <c r="AF559" s="236"/>
      <c r="AG559" s="41"/>
      <c r="AH559" s="42" t="e">
        <f t="shared" si="1919"/>
        <v>#DIV/0!</v>
      </c>
      <c r="AI559" s="236"/>
      <c r="AJ559" s="41"/>
      <c r="AK559" s="42" t="e">
        <f t="shared" si="1920"/>
        <v>#DIV/0!</v>
      </c>
      <c r="AL559" s="236"/>
      <c r="AM559" s="41"/>
      <c r="AN559" s="42" t="e">
        <f t="shared" si="1921"/>
        <v>#DIV/0!</v>
      </c>
      <c r="AO559" s="236"/>
      <c r="AP559" s="41"/>
      <c r="AQ559" s="42" t="e">
        <f t="shared" si="1922"/>
        <v>#DIV/0!</v>
      </c>
      <c r="AR559" s="12"/>
      <c r="AS559" s="37"/>
      <c r="AT559" s="37"/>
    </row>
    <row r="560" spans="1:46" s="208" customFormat="1" ht="22.5" customHeight="1">
      <c r="A560" s="303" t="s">
        <v>266</v>
      </c>
      <c r="B560" s="275" t="s">
        <v>203</v>
      </c>
      <c r="C560" s="278" t="s">
        <v>412</v>
      </c>
      <c r="D560" s="217" t="s">
        <v>34</v>
      </c>
      <c r="E560" s="211">
        <f>E561+E562+E563+E565+E566</f>
        <v>260.00099999999998</v>
      </c>
      <c r="F560" s="212">
        <f>F561+F562+F563+F565+F566</f>
        <v>260</v>
      </c>
      <c r="G560" s="212">
        <f>(F560/E560)*100</f>
        <v>99.999615386094675</v>
      </c>
      <c r="H560" s="235">
        <f>H561+H562+H563+H565+H566</f>
        <v>0</v>
      </c>
      <c r="I560" s="212">
        <f>I561+I562+I563+I565+I566</f>
        <v>0</v>
      </c>
      <c r="J560" s="219" t="e">
        <f>(I560/H560)*100</f>
        <v>#DIV/0!</v>
      </c>
      <c r="K560" s="235">
        <f>K561+K562+K563+K565+K566</f>
        <v>0</v>
      </c>
      <c r="L560" s="212">
        <f>L561+L562+L563+L565+L566</f>
        <v>0</v>
      </c>
      <c r="M560" s="219" t="e">
        <f>(L560/K560)*100</f>
        <v>#DIV/0!</v>
      </c>
      <c r="N560" s="235">
        <f>N561+N562+N563+N565+N566</f>
        <v>250.11099999999999</v>
      </c>
      <c r="O560" s="212">
        <f>O561+O562+O563+O565+O566</f>
        <v>250.11</v>
      </c>
      <c r="P560" s="219">
        <f>(O560/N560)*100</f>
        <v>99.999600177521188</v>
      </c>
      <c r="Q560" s="235">
        <f>Q561+Q562+Q563+Q565+Q566</f>
        <v>0</v>
      </c>
      <c r="R560" s="212">
        <f>R561+R562+R563+R565+R566</f>
        <v>0</v>
      </c>
      <c r="S560" s="219" t="e">
        <f>(R560/Q560)*100</f>
        <v>#DIV/0!</v>
      </c>
      <c r="T560" s="235">
        <f>T561+T562+T563+T565+T566</f>
        <v>0</v>
      </c>
      <c r="U560" s="212">
        <f>U561+U562+U563+U565+U566</f>
        <v>0</v>
      </c>
      <c r="V560" s="219" t="e">
        <f>(U560/T560)*100</f>
        <v>#DIV/0!</v>
      </c>
      <c r="W560" s="235">
        <f>W561+W562+W563+W565+W566</f>
        <v>9.89</v>
      </c>
      <c r="X560" s="212">
        <f>X561+X562+X563+X565+X566</f>
        <v>9.89</v>
      </c>
      <c r="Y560" s="219">
        <f>(X560/W560)*100</f>
        <v>100</v>
      </c>
      <c r="Z560" s="235">
        <f>Z561+Z562+Z563+Z565+Z566</f>
        <v>0</v>
      </c>
      <c r="AA560" s="212">
        <f>AA561+AA562+AA563+AA565+AA566</f>
        <v>0</v>
      </c>
      <c r="AB560" s="219" t="e">
        <f>(AA560/Z560)*100</f>
        <v>#DIV/0!</v>
      </c>
      <c r="AC560" s="235">
        <f>AC561+AC562+AC563+AC565+AC566</f>
        <v>0</v>
      </c>
      <c r="AD560" s="212">
        <f>AD561+AD562+AD563+AD565+AD566</f>
        <v>0</v>
      </c>
      <c r="AE560" s="219" t="e">
        <f>(AD560/AC560)*100</f>
        <v>#DIV/0!</v>
      </c>
      <c r="AF560" s="235">
        <f>AF561+AF562+AF563+AF565+AF566</f>
        <v>0</v>
      </c>
      <c r="AG560" s="212">
        <f>AG561+AG562+AG563+AG565+AG566</f>
        <v>0</v>
      </c>
      <c r="AH560" s="219" t="e">
        <f>(AG560/AF560)*100</f>
        <v>#DIV/0!</v>
      </c>
      <c r="AI560" s="235">
        <f>AI561+AI562+AI563+AI565+AI566</f>
        <v>0</v>
      </c>
      <c r="AJ560" s="212">
        <f>AJ561+AJ562+AJ563+AJ565+AJ566</f>
        <v>0</v>
      </c>
      <c r="AK560" s="219" t="e">
        <f>(AJ560/AI560)*100</f>
        <v>#DIV/0!</v>
      </c>
      <c r="AL560" s="235">
        <f>AL561+AL562+AL563+AL565+AL566</f>
        <v>0</v>
      </c>
      <c r="AM560" s="212">
        <f>AM561+AM562+AM563+AM565+AM566</f>
        <v>0</v>
      </c>
      <c r="AN560" s="219" t="e">
        <f>(AM560/AL560)*100</f>
        <v>#DIV/0!</v>
      </c>
      <c r="AO560" s="235">
        <f>AO561+AO562+AO563+AO565+AO566</f>
        <v>0</v>
      </c>
      <c r="AP560" s="212">
        <f>AP561+AP562+AP563+AP565+AP566</f>
        <v>0</v>
      </c>
      <c r="AQ560" s="219" t="e">
        <f>(AP560/AO560)*100</f>
        <v>#DIV/0!</v>
      </c>
      <c r="AR560" s="216"/>
    </row>
    <row r="561" spans="1:46" customFormat="1" ht="30">
      <c r="A561" s="304"/>
      <c r="B561" s="276"/>
      <c r="C561" s="279"/>
      <c r="D561" s="93" t="s">
        <v>17</v>
      </c>
      <c r="E561" s="176">
        <f>H561+K561+N561+Q561+T561+W561+Z561+AC561+AF561+AI561+AL561+AO561</f>
        <v>0</v>
      </c>
      <c r="F561" s="47">
        <f>I561+L561+O561+R561+U561+X561+AA561+AD561+AG561+AJ561+AM561+AP561</f>
        <v>0</v>
      </c>
      <c r="G561" s="48" t="e">
        <f t="shared" ref="G561:G566" si="1925">(F561/E561)*100</f>
        <v>#DIV/0!</v>
      </c>
      <c r="H561" s="236"/>
      <c r="I561" s="41"/>
      <c r="J561" s="42" t="e">
        <f t="shared" ref="J561:J566" si="1926">(I561/H561)*100</f>
        <v>#DIV/0!</v>
      </c>
      <c r="K561" s="236"/>
      <c r="L561" s="47"/>
      <c r="M561" s="42" t="e">
        <f t="shared" ref="M561:M566" si="1927">(L561/K561)*100</f>
        <v>#DIV/0!</v>
      </c>
      <c r="N561" s="236"/>
      <c r="O561" s="48"/>
      <c r="P561" s="42" t="e">
        <f t="shared" ref="P561:P566" si="1928">(O561/N561)*100</f>
        <v>#DIV/0!</v>
      </c>
      <c r="Q561" s="236"/>
      <c r="R561" s="41"/>
      <c r="S561" s="42" t="e">
        <f t="shared" ref="S561:S566" si="1929">(R561/Q561)*100</f>
        <v>#DIV/0!</v>
      </c>
      <c r="T561" s="236"/>
      <c r="U561" s="41"/>
      <c r="V561" s="42" t="e">
        <f t="shared" ref="V561:V566" si="1930">(U561/T561)*100</f>
        <v>#DIV/0!</v>
      </c>
      <c r="W561" s="236"/>
      <c r="X561" s="41"/>
      <c r="Y561" s="42" t="e">
        <f t="shared" ref="Y561:Y566" si="1931">(X561/W561)*100</f>
        <v>#DIV/0!</v>
      </c>
      <c r="Z561" s="236"/>
      <c r="AA561" s="41"/>
      <c r="AB561" s="42" t="e">
        <f t="shared" ref="AB561:AB566" si="1932">(AA561/Z561)*100</f>
        <v>#DIV/0!</v>
      </c>
      <c r="AC561" s="236"/>
      <c r="AD561" s="41"/>
      <c r="AE561" s="42" t="e">
        <f t="shared" ref="AE561:AE566" si="1933">(AD561/AC561)*100</f>
        <v>#DIV/0!</v>
      </c>
      <c r="AF561" s="236"/>
      <c r="AG561" s="41"/>
      <c r="AH561" s="42" t="e">
        <f t="shared" ref="AH561:AH566" si="1934">(AG561/AF561)*100</f>
        <v>#DIV/0!</v>
      </c>
      <c r="AI561" s="236"/>
      <c r="AJ561" s="41"/>
      <c r="AK561" s="42" t="e">
        <f t="shared" ref="AK561:AK566" si="1935">(AJ561/AI561)*100</f>
        <v>#DIV/0!</v>
      </c>
      <c r="AL561" s="236"/>
      <c r="AM561" s="41"/>
      <c r="AN561" s="42" t="e">
        <f t="shared" ref="AN561:AN566" si="1936">(AM561/AL561)*100</f>
        <v>#DIV/0!</v>
      </c>
      <c r="AO561" s="236"/>
      <c r="AP561" s="41"/>
      <c r="AQ561" s="42" t="e">
        <f t="shared" ref="AQ561:AQ566" si="1937">(AP561/AO561)*100</f>
        <v>#DIV/0!</v>
      </c>
      <c r="AR561" s="12"/>
      <c r="AS561" s="37"/>
      <c r="AT561" s="37"/>
    </row>
    <row r="562" spans="1:46" customFormat="1" ht="45">
      <c r="A562" s="304"/>
      <c r="B562" s="276"/>
      <c r="C562" s="279"/>
      <c r="D562" s="93" t="s">
        <v>18</v>
      </c>
      <c r="E562" s="176">
        <f t="shared" ref="E562:E566" si="1938">H562+K562+N562+Q562+T562+W562+Z562+AC562+AF562+AI562+AL562+AO562</f>
        <v>0</v>
      </c>
      <c r="F562" s="47">
        <f t="shared" ref="F562:F566" si="1939">I562+L562+O562+R562+U562+X562+AA562+AD562+AG562+AJ562+AM562+AP562</f>
        <v>0</v>
      </c>
      <c r="G562" s="48" t="e">
        <f t="shared" si="1925"/>
        <v>#DIV/0!</v>
      </c>
      <c r="H562" s="236"/>
      <c r="I562" s="41"/>
      <c r="J562" s="42" t="e">
        <f t="shared" si="1926"/>
        <v>#DIV/0!</v>
      </c>
      <c r="K562" s="236"/>
      <c r="L562" s="47"/>
      <c r="M562" s="42" t="e">
        <f t="shared" si="1927"/>
        <v>#DIV/0!</v>
      </c>
      <c r="N562" s="236"/>
      <c r="O562" s="48"/>
      <c r="P562" s="42" t="e">
        <f t="shared" si="1928"/>
        <v>#DIV/0!</v>
      </c>
      <c r="Q562" s="236"/>
      <c r="R562" s="41"/>
      <c r="S562" s="42" t="e">
        <f t="shared" si="1929"/>
        <v>#DIV/0!</v>
      </c>
      <c r="T562" s="236"/>
      <c r="U562" s="41"/>
      <c r="V562" s="42" t="e">
        <f t="shared" si="1930"/>
        <v>#DIV/0!</v>
      </c>
      <c r="W562" s="236"/>
      <c r="X562" s="41"/>
      <c r="Y562" s="42" t="e">
        <f t="shared" si="1931"/>
        <v>#DIV/0!</v>
      </c>
      <c r="Z562" s="236"/>
      <c r="AA562" s="41"/>
      <c r="AB562" s="42" t="e">
        <f t="shared" si="1932"/>
        <v>#DIV/0!</v>
      </c>
      <c r="AC562" s="236"/>
      <c r="AD562" s="41"/>
      <c r="AE562" s="42" t="e">
        <f t="shared" si="1933"/>
        <v>#DIV/0!</v>
      </c>
      <c r="AF562" s="236"/>
      <c r="AG562" s="41"/>
      <c r="AH562" s="42" t="e">
        <f t="shared" si="1934"/>
        <v>#DIV/0!</v>
      </c>
      <c r="AI562" s="236"/>
      <c r="AJ562" s="41"/>
      <c r="AK562" s="42" t="e">
        <f t="shared" si="1935"/>
        <v>#DIV/0!</v>
      </c>
      <c r="AL562" s="236"/>
      <c r="AM562" s="41"/>
      <c r="AN562" s="42" t="e">
        <f t="shared" si="1936"/>
        <v>#DIV/0!</v>
      </c>
      <c r="AO562" s="236"/>
      <c r="AP562" s="41"/>
      <c r="AQ562" s="42" t="e">
        <f t="shared" si="1937"/>
        <v>#DIV/0!</v>
      </c>
      <c r="AR562" s="12"/>
      <c r="AS562" s="37"/>
      <c r="AT562" s="37"/>
    </row>
    <row r="563" spans="1:46" customFormat="1" ht="28.5" customHeight="1">
      <c r="A563" s="304"/>
      <c r="B563" s="276"/>
      <c r="C563" s="279"/>
      <c r="D563" s="93" t="s">
        <v>26</v>
      </c>
      <c r="E563" s="177">
        <f t="shared" si="1938"/>
        <v>260.00099999999998</v>
      </c>
      <c r="F563" s="41">
        <f t="shared" si="1939"/>
        <v>260</v>
      </c>
      <c r="G563" s="42">
        <f t="shared" si="1925"/>
        <v>99.999615386094675</v>
      </c>
      <c r="H563" s="236"/>
      <c r="I563" s="41"/>
      <c r="J563" s="42" t="e">
        <f t="shared" si="1926"/>
        <v>#DIV/0!</v>
      </c>
      <c r="K563" s="236"/>
      <c r="L563" s="47"/>
      <c r="M563" s="42" t="e">
        <f t="shared" si="1927"/>
        <v>#DIV/0!</v>
      </c>
      <c r="N563" s="236">
        <v>250.11099999999999</v>
      </c>
      <c r="O563" s="48">
        <v>250.11</v>
      </c>
      <c r="P563" s="42">
        <f t="shared" si="1928"/>
        <v>99.999600177521188</v>
      </c>
      <c r="Q563" s="236">
        <v>0</v>
      </c>
      <c r="R563" s="41"/>
      <c r="S563" s="42" t="e">
        <f t="shared" si="1929"/>
        <v>#DIV/0!</v>
      </c>
      <c r="T563" s="236">
        <v>0</v>
      </c>
      <c r="U563" s="41"/>
      <c r="V563" s="42" t="e">
        <f t="shared" si="1930"/>
        <v>#DIV/0!</v>
      </c>
      <c r="W563" s="236">
        <v>9.89</v>
      </c>
      <c r="X563" s="41">
        <v>9.89</v>
      </c>
      <c r="Y563" s="42">
        <f t="shared" si="1931"/>
        <v>100</v>
      </c>
      <c r="Z563" s="236"/>
      <c r="AA563" s="41"/>
      <c r="AB563" s="42" t="e">
        <f t="shared" si="1932"/>
        <v>#DIV/0!</v>
      </c>
      <c r="AC563" s="236"/>
      <c r="AD563" s="41"/>
      <c r="AE563" s="42" t="e">
        <f t="shared" si="1933"/>
        <v>#DIV/0!</v>
      </c>
      <c r="AF563" s="236"/>
      <c r="AG563" s="41"/>
      <c r="AH563" s="42" t="e">
        <f t="shared" si="1934"/>
        <v>#DIV/0!</v>
      </c>
      <c r="AI563" s="236"/>
      <c r="AJ563" s="41"/>
      <c r="AK563" s="42" t="e">
        <f t="shared" si="1935"/>
        <v>#DIV/0!</v>
      </c>
      <c r="AL563" s="236"/>
      <c r="AM563" s="41"/>
      <c r="AN563" s="42" t="e">
        <f t="shared" si="1936"/>
        <v>#DIV/0!</v>
      </c>
      <c r="AO563" s="236"/>
      <c r="AP563" s="41"/>
      <c r="AQ563" s="42" t="e">
        <f t="shared" si="1937"/>
        <v>#DIV/0!</v>
      </c>
      <c r="AR563" s="12"/>
      <c r="AS563" s="37"/>
      <c r="AT563" s="37"/>
    </row>
    <row r="564" spans="1:46" customFormat="1" ht="79.5" customHeight="1">
      <c r="A564" s="304"/>
      <c r="B564" s="276"/>
      <c r="C564" s="279"/>
      <c r="D564" s="93" t="s">
        <v>154</v>
      </c>
      <c r="E564" s="177">
        <f t="shared" si="1938"/>
        <v>0</v>
      </c>
      <c r="F564" s="41">
        <f t="shared" si="1939"/>
        <v>0</v>
      </c>
      <c r="G564" s="42" t="e">
        <f t="shared" si="1925"/>
        <v>#DIV/0!</v>
      </c>
      <c r="H564" s="236"/>
      <c r="I564" s="41"/>
      <c r="J564" s="42" t="e">
        <f t="shared" si="1926"/>
        <v>#DIV/0!</v>
      </c>
      <c r="K564" s="236"/>
      <c r="L564" s="47"/>
      <c r="M564" s="42" t="e">
        <f t="shared" si="1927"/>
        <v>#DIV/0!</v>
      </c>
      <c r="N564" s="236"/>
      <c r="O564" s="48"/>
      <c r="P564" s="42" t="e">
        <f t="shared" si="1928"/>
        <v>#DIV/0!</v>
      </c>
      <c r="Q564" s="236"/>
      <c r="R564" s="41"/>
      <c r="S564" s="42" t="e">
        <f t="shared" si="1929"/>
        <v>#DIV/0!</v>
      </c>
      <c r="T564" s="236"/>
      <c r="U564" s="41"/>
      <c r="V564" s="42" t="e">
        <f t="shared" si="1930"/>
        <v>#DIV/0!</v>
      </c>
      <c r="W564" s="236"/>
      <c r="X564" s="41"/>
      <c r="Y564" s="42" t="e">
        <f t="shared" si="1931"/>
        <v>#DIV/0!</v>
      </c>
      <c r="Z564" s="236"/>
      <c r="AA564" s="41"/>
      <c r="AB564" s="42" t="e">
        <f t="shared" si="1932"/>
        <v>#DIV/0!</v>
      </c>
      <c r="AC564" s="236"/>
      <c r="AD564" s="41"/>
      <c r="AE564" s="42" t="e">
        <f t="shared" si="1933"/>
        <v>#DIV/0!</v>
      </c>
      <c r="AF564" s="236"/>
      <c r="AG564" s="41"/>
      <c r="AH564" s="42" t="e">
        <f t="shared" si="1934"/>
        <v>#DIV/0!</v>
      </c>
      <c r="AI564" s="236"/>
      <c r="AJ564" s="41"/>
      <c r="AK564" s="42" t="e">
        <f t="shared" si="1935"/>
        <v>#DIV/0!</v>
      </c>
      <c r="AL564" s="236"/>
      <c r="AM564" s="41"/>
      <c r="AN564" s="42" t="e">
        <f t="shared" si="1936"/>
        <v>#DIV/0!</v>
      </c>
      <c r="AO564" s="236"/>
      <c r="AP564" s="41"/>
      <c r="AQ564" s="42" t="e">
        <f t="shared" si="1937"/>
        <v>#DIV/0!</v>
      </c>
      <c r="AR564" s="12"/>
      <c r="AS564" s="37"/>
      <c r="AT564" s="37"/>
    </row>
    <row r="565" spans="1:46" customFormat="1" ht="38.25" customHeight="1">
      <c r="A565" s="304"/>
      <c r="B565" s="276"/>
      <c r="C565" s="279"/>
      <c r="D565" s="93" t="s">
        <v>37</v>
      </c>
      <c r="E565" s="177">
        <f t="shared" si="1938"/>
        <v>0</v>
      </c>
      <c r="F565" s="41">
        <f t="shared" si="1939"/>
        <v>0</v>
      </c>
      <c r="G565" s="42" t="e">
        <f t="shared" si="1925"/>
        <v>#DIV/0!</v>
      </c>
      <c r="H565" s="236"/>
      <c r="I565" s="41"/>
      <c r="J565" s="42" t="e">
        <f t="shared" si="1926"/>
        <v>#DIV/0!</v>
      </c>
      <c r="K565" s="236"/>
      <c r="L565" s="47"/>
      <c r="M565" s="42" t="e">
        <f t="shared" si="1927"/>
        <v>#DIV/0!</v>
      </c>
      <c r="N565" s="236"/>
      <c r="O565" s="48"/>
      <c r="P565" s="42" t="e">
        <f t="shared" si="1928"/>
        <v>#DIV/0!</v>
      </c>
      <c r="Q565" s="236"/>
      <c r="R565" s="41"/>
      <c r="S565" s="42" t="e">
        <f t="shared" si="1929"/>
        <v>#DIV/0!</v>
      </c>
      <c r="T565" s="236"/>
      <c r="U565" s="41"/>
      <c r="V565" s="42" t="e">
        <f t="shared" si="1930"/>
        <v>#DIV/0!</v>
      </c>
      <c r="W565" s="236"/>
      <c r="X565" s="41"/>
      <c r="Y565" s="42" t="e">
        <f t="shared" si="1931"/>
        <v>#DIV/0!</v>
      </c>
      <c r="Z565" s="236"/>
      <c r="AA565" s="41"/>
      <c r="AB565" s="42" t="e">
        <f t="shared" si="1932"/>
        <v>#DIV/0!</v>
      </c>
      <c r="AC565" s="236"/>
      <c r="AD565" s="41"/>
      <c r="AE565" s="42" t="e">
        <f t="shared" si="1933"/>
        <v>#DIV/0!</v>
      </c>
      <c r="AF565" s="236"/>
      <c r="AG565" s="41"/>
      <c r="AH565" s="42" t="e">
        <f t="shared" si="1934"/>
        <v>#DIV/0!</v>
      </c>
      <c r="AI565" s="236"/>
      <c r="AJ565" s="41"/>
      <c r="AK565" s="42" t="e">
        <f t="shared" si="1935"/>
        <v>#DIV/0!</v>
      </c>
      <c r="AL565" s="236"/>
      <c r="AM565" s="41"/>
      <c r="AN565" s="42" t="e">
        <f t="shared" si="1936"/>
        <v>#DIV/0!</v>
      </c>
      <c r="AO565" s="236"/>
      <c r="AP565" s="41"/>
      <c r="AQ565" s="42" t="e">
        <f t="shared" si="1937"/>
        <v>#DIV/0!</v>
      </c>
      <c r="AR565" s="12"/>
      <c r="AS565" s="37"/>
      <c r="AT565" s="37"/>
    </row>
    <row r="566" spans="1:46" customFormat="1" ht="49.5" customHeight="1">
      <c r="A566" s="305"/>
      <c r="B566" s="277"/>
      <c r="C566" s="280"/>
      <c r="D566" s="93" t="s">
        <v>32</v>
      </c>
      <c r="E566" s="177">
        <f t="shared" si="1938"/>
        <v>0</v>
      </c>
      <c r="F566" s="41">
        <f t="shared" si="1939"/>
        <v>0</v>
      </c>
      <c r="G566" s="42" t="e">
        <f t="shared" si="1925"/>
        <v>#DIV/0!</v>
      </c>
      <c r="H566" s="236"/>
      <c r="I566" s="41"/>
      <c r="J566" s="42" t="e">
        <f t="shared" si="1926"/>
        <v>#DIV/0!</v>
      </c>
      <c r="K566" s="236"/>
      <c r="L566" s="47"/>
      <c r="M566" s="42" t="e">
        <f t="shared" si="1927"/>
        <v>#DIV/0!</v>
      </c>
      <c r="N566" s="236"/>
      <c r="O566" s="48"/>
      <c r="P566" s="42" t="e">
        <f t="shared" si="1928"/>
        <v>#DIV/0!</v>
      </c>
      <c r="Q566" s="236"/>
      <c r="R566" s="41"/>
      <c r="S566" s="42" t="e">
        <f t="shared" si="1929"/>
        <v>#DIV/0!</v>
      </c>
      <c r="T566" s="236"/>
      <c r="U566" s="41"/>
      <c r="V566" s="42" t="e">
        <f t="shared" si="1930"/>
        <v>#DIV/0!</v>
      </c>
      <c r="W566" s="236"/>
      <c r="X566" s="41"/>
      <c r="Y566" s="42" t="e">
        <f t="shared" si="1931"/>
        <v>#DIV/0!</v>
      </c>
      <c r="Z566" s="236"/>
      <c r="AA566" s="41"/>
      <c r="AB566" s="42" t="e">
        <f t="shared" si="1932"/>
        <v>#DIV/0!</v>
      </c>
      <c r="AC566" s="236"/>
      <c r="AD566" s="41"/>
      <c r="AE566" s="42" t="e">
        <f t="shared" si="1933"/>
        <v>#DIV/0!</v>
      </c>
      <c r="AF566" s="236"/>
      <c r="AG566" s="41"/>
      <c r="AH566" s="42" t="e">
        <f t="shared" si="1934"/>
        <v>#DIV/0!</v>
      </c>
      <c r="AI566" s="236"/>
      <c r="AJ566" s="41"/>
      <c r="AK566" s="42" t="e">
        <f t="shared" si="1935"/>
        <v>#DIV/0!</v>
      </c>
      <c r="AL566" s="236"/>
      <c r="AM566" s="41"/>
      <c r="AN566" s="42" t="e">
        <f t="shared" si="1936"/>
        <v>#DIV/0!</v>
      </c>
      <c r="AO566" s="236"/>
      <c r="AP566" s="41"/>
      <c r="AQ566" s="42" t="e">
        <f t="shared" si="1937"/>
        <v>#DIV/0!</v>
      </c>
      <c r="AR566" s="12"/>
      <c r="AS566" s="37"/>
      <c r="AT566" s="37"/>
    </row>
    <row r="567" spans="1:46" s="208" customFormat="1" ht="27.75" customHeight="1">
      <c r="A567" s="272" t="s">
        <v>267</v>
      </c>
      <c r="B567" s="275" t="s">
        <v>352</v>
      </c>
      <c r="C567" s="278" t="s">
        <v>413</v>
      </c>
      <c r="D567" s="217" t="s">
        <v>34</v>
      </c>
      <c r="E567" s="211">
        <f>E568+E569+E570+E572+E573</f>
        <v>380</v>
      </c>
      <c r="F567" s="212">
        <f>F568+F569+F570+F572+F573</f>
        <v>380</v>
      </c>
      <c r="G567" s="212">
        <f>(F567/E567)*100</f>
        <v>100</v>
      </c>
      <c r="H567" s="235">
        <f>H568+H569+H570+H572+H573</f>
        <v>0</v>
      </c>
      <c r="I567" s="212">
        <f>I568+I569+I570+I572+I573</f>
        <v>0</v>
      </c>
      <c r="J567" s="219" t="e">
        <f>(I567/H567)*100</f>
        <v>#DIV/0!</v>
      </c>
      <c r="K567" s="235">
        <f>K568+K569+K570+K572+K573</f>
        <v>0</v>
      </c>
      <c r="L567" s="212">
        <f>L568+L569+L570+L572+L573</f>
        <v>0</v>
      </c>
      <c r="M567" s="219" t="e">
        <f>(L567/K567)*100</f>
        <v>#DIV/0!</v>
      </c>
      <c r="N567" s="235">
        <f>N568+N569+N570+N572+N573</f>
        <v>0</v>
      </c>
      <c r="O567" s="212">
        <f>O568+O569+O570+O572+O573</f>
        <v>0</v>
      </c>
      <c r="P567" s="219" t="e">
        <f>(O567/N567)*100</f>
        <v>#DIV/0!</v>
      </c>
      <c r="Q567" s="235">
        <f>Q568+Q569+Q570+Q572+Q573</f>
        <v>380</v>
      </c>
      <c r="R567" s="212">
        <f>R568+R569+R570+R572+R573</f>
        <v>380</v>
      </c>
      <c r="S567" s="219">
        <f>(R567/Q567)*100</f>
        <v>100</v>
      </c>
      <c r="T567" s="235">
        <f>T568+T569+T570+T572+T573</f>
        <v>0</v>
      </c>
      <c r="U567" s="212">
        <f>U568+U569+U570+U572+U573</f>
        <v>0</v>
      </c>
      <c r="V567" s="219" t="e">
        <f>(U567/T567)*100</f>
        <v>#DIV/0!</v>
      </c>
      <c r="W567" s="235">
        <f>W568+W569+W570+W572+W573</f>
        <v>0</v>
      </c>
      <c r="X567" s="212">
        <f>X568+X569+X570+X572+X573</f>
        <v>0</v>
      </c>
      <c r="Y567" s="219" t="e">
        <f>(X567/W567)*100</f>
        <v>#DIV/0!</v>
      </c>
      <c r="Z567" s="235">
        <f>Z568+Z569+Z570+Z572+Z573</f>
        <v>0</v>
      </c>
      <c r="AA567" s="212">
        <f>AA568+AA569+AA570+AA572+AA573</f>
        <v>0</v>
      </c>
      <c r="AB567" s="219" t="e">
        <f>(AA567/Z567)*100</f>
        <v>#DIV/0!</v>
      </c>
      <c r="AC567" s="235">
        <f>AC568+AC569+AC570+AC572+AC573</f>
        <v>0</v>
      </c>
      <c r="AD567" s="212">
        <f>AD568+AD569+AD570+AD572+AD573</f>
        <v>0</v>
      </c>
      <c r="AE567" s="219" t="e">
        <f>(AD567/AC567)*100</f>
        <v>#DIV/0!</v>
      </c>
      <c r="AF567" s="235">
        <f>AF568+AF569+AF570+AF572+AF573</f>
        <v>0</v>
      </c>
      <c r="AG567" s="212">
        <f>AG568+AG569+AG570+AG572+AG573</f>
        <v>0</v>
      </c>
      <c r="AH567" s="219" t="e">
        <f>(AG567/AF567)*100</f>
        <v>#DIV/0!</v>
      </c>
      <c r="AI567" s="235">
        <f>AI568+AI569+AI570+AI572+AI573</f>
        <v>0</v>
      </c>
      <c r="AJ567" s="212">
        <f>AJ568+AJ569+AJ570+AJ572+AJ573</f>
        <v>0</v>
      </c>
      <c r="AK567" s="219" t="e">
        <f>(AJ567/AI567)*100</f>
        <v>#DIV/0!</v>
      </c>
      <c r="AL567" s="235">
        <f>AL568+AL569+AL570+AL572+AL573</f>
        <v>0</v>
      </c>
      <c r="AM567" s="212">
        <f>AM568+AM569+AM570+AM572+AM573</f>
        <v>0</v>
      </c>
      <c r="AN567" s="219" t="e">
        <f>(AM567/AL567)*100</f>
        <v>#DIV/0!</v>
      </c>
      <c r="AO567" s="235">
        <f>AO568+AO569+AO570+AO572+AO573</f>
        <v>0</v>
      </c>
      <c r="AP567" s="212">
        <f>AP568+AP569+AP570+AP572+AP573</f>
        <v>0</v>
      </c>
      <c r="AQ567" s="219" t="e">
        <f>(AP567/AO567)*100</f>
        <v>#DIV/0!</v>
      </c>
      <c r="AR567" s="216"/>
    </row>
    <row r="568" spans="1:46" customFormat="1" ht="30">
      <c r="A568" s="273"/>
      <c r="B568" s="276"/>
      <c r="C568" s="279"/>
      <c r="D568" s="93" t="s">
        <v>17</v>
      </c>
      <c r="E568" s="176">
        <f>H568+K568+N568+Q568+T568+W568+Z568+AC568+AF568+AI568+AL568+AO568</f>
        <v>0</v>
      </c>
      <c r="F568" s="47">
        <f>I568+L568+O568+R568+U568+X568+AA568+AD568+AG568+AJ568+AM568+AP568</f>
        <v>0</v>
      </c>
      <c r="G568" s="48" t="e">
        <f t="shared" ref="G568:G573" si="1940">(F568/E568)*100</f>
        <v>#DIV/0!</v>
      </c>
      <c r="H568" s="236"/>
      <c r="I568" s="41"/>
      <c r="J568" s="42" t="e">
        <f t="shared" ref="J568:J573" si="1941">(I568/H568)*100</f>
        <v>#DIV/0!</v>
      </c>
      <c r="K568" s="236"/>
      <c r="L568" s="47"/>
      <c r="M568" s="42" t="e">
        <f t="shared" ref="M568:M573" si="1942">(L568/K568)*100</f>
        <v>#DIV/0!</v>
      </c>
      <c r="N568" s="236"/>
      <c r="O568" s="48"/>
      <c r="P568" s="42" t="e">
        <f t="shared" ref="P568:P573" si="1943">(O568/N568)*100</f>
        <v>#DIV/0!</v>
      </c>
      <c r="Q568" s="236"/>
      <c r="R568" s="41"/>
      <c r="S568" s="42" t="e">
        <f t="shared" ref="S568:S573" si="1944">(R568/Q568)*100</f>
        <v>#DIV/0!</v>
      </c>
      <c r="T568" s="236"/>
      <c r="U568" s="41"/>
      <c r="V568" s="42" t="e">
        <f t="shared" ref="V568:V573" si="1945">(U568/T568)*100</f>
        <v>#DIV/0!</v>
      </c>
      <c r="W568" s="236"/>
      <c r="X568" s="41"/>
      <c r="Y568" s="42" t="e">
        <f t="shared" ref="Y568:Y573" si="1946">(X568/W568)*100</f>
        <v>#DIV/0!</v>
      </c>
      <c r="Z568" s="236"/>
      <c r="AA568" s="41"/>
      <c r="AB568" s="42" t="e">
        <f t="shared" ref="AB568:AB573" si="1947">(AA568/Z568)*100</f>
        <v>#DIV/0!</v>
      </c>
      <c r="AC568" s="236"/>
      <c r="AD568" s="41"/>
      <c r="AE568" s="42" t="e">
        <f t="shared" ref="AE568:AE573" si="1948">(AD568/AC568)*100</f>
        <v>#DIV/0!</v>
      </c>
      <c r="AF568" s="236"/>
      <c r="AG568" s="41"/>
      <c r="AH568" s="42" t="e">
        <f t="shared" ref="AH568:AH573" si="1949">(AG568/AF568)*100</f>
        <v>#DIV/0!</v>
      </c>
      <c r="AI568" s="236"/>
      <c r="AJ568" s="41"/>
      <c r="AK568" s="42" t="e">
        <f t="shared" ref="AK568:AK573" si="1950">(AJ568/AI568)*100</f>
        <v>#DIV/0!</v>
      </c>
      <c r="AL568" s="236"/>
      <c r="AM568" s="41"/>
      <c r="AN568" s="42" t="e">
        <f t="shared" ref="AN568:AN573" si="1951">(AM568/AL568)*100</f>
        <v>#DIV/0!</v>
      </c>
      <c r="AO568" s="236"/>
      <c r="AP568" s="41"/>
      <c r="AQ568" s="42" t="e">
        <f t="shared" ref="AQ568:AQ573" si="1952">(AP568/AO568)*100</f>
        <v>#DIV/0!</v>
      </c>
      <c r="AR568" s="12"/>
      <c r="AS568" s="37"/>
      <c r="AT568" s="37"/>
    </row>
    <row r="569" spans="1:46" customFormat="1" ht="45">
      <c r="A569" s="273"/>
      <c r="B569" s="276"/>
      <c r="C569" s="279"/>
      <c r="D569" s="93" t="s">
        <v>18</v>
      </c>
      <c r="E569" s="176">
        <f t="shared" ref="E569:E573" si="1953">H569+K569+N569+Q569+T569+W569+Z569+AC569+AF569+AI569+AL569+AO569</f>
        <v>240</v>
      </c>
      <c r="F569" s="47">
        <f t="shared" ref="F569:F573" si="1954">I569+L569+O569+R569+U569+X569+AA569+AD569+AG569+AJ569+AM569+AP569</f>
        <v>240</v>
      </c>
      <c r="G569" s="48">
        <f t="shared" si="1940"/>
        <v>100</v>
      </c>
      <c r="H569" s="236"/>
      <c r="I569" s="41"/>
      <c r="J569" s="42" t="e">
        <f t="shared" si="1941"/>
        <v>#DIV/0!</v>
      </c>
      <c r="K569" s="236"/>
      <c r="L569" s="47"/>
      <c r="M569" s="42" t="e">
        <f t="shared" si="1942"/>
        <v>#DIV/0!</v>
      </c>
      <c r="N569" s="236">
        <v>0</v>
      </c>
      <c r="O569" s="48"/>
      <c r="P569" s="42" t="e">
        <f t="shared" si="1943"/>
        <v>#DIV/0!</v>
      </c>
      <c r="Q569" s="236">
        <v>240</v>
      </c>
      <c r="R569" s="41">
        <v>240</v>
      </c>
      <c r="S569" s="42">
        <f t="shared" si="1944"/>
        <v>100</v>
      </c>
      <c r="T569" s="236"/>
      <c r="U569" s="41"/>
      <c r="V569" s="42" t="e">
        <f t="shared" si="1945"/>
        <v>#DIV/0!</v>
      </c>
      <c r="W569" s="236"/>
      <c r="X569" s="41"/>
      <c r="Y569" s="42" t="e">
        <f t="shared" si="1946"/>
        <v>#DIV/0!</v>
      </c>
      <c r="Z569" s="236"/>
      <c r="AA569" s="41"/>
      <c r="AB569" s="42" t="e">
        <f t="shared" si="1947"/>
        <v>#DIV/0!</v>
      </c>
      <c r="AC569" s="236"/>
      <c r="AD569" s="41"/>
      <c r="AE569" s="42" t="e">
        <f t="shared" si="1948"/>
        <v>#DIV/0!</v>
      </c>
      <c r="AF569" s="236"/>
      <c r="AG569" s="41"/>
      <c r="AH569" s="42" t="e">
        <f t="shared" si="1949"/>
        <v>#DIV/0!</v>
      </c>
      <c r="AI569" s="236"/>
      <c r="AJ569" s="41"/>
      <c r="AK569" s="42" t="e">
        <f t="shared" si="1950"/>
        <v>#DIV/0!</v>
      </c>
      <c r="AL569" s="236"/>
      <c r="AM569" s="41"/>
      <c r="AN569" s="42" t="e">
        <f t="shared" si="1951"/>
        <v>#DIV/0!</v>
      </c>
      <c r="AO569" s="236"/>
      <c r="AP569" s="41"/>
      <c r="AQ569" s="42" t="e">
        <f t="shared" si="1952"/>
        <v>#DIV/0!</v>
      </c>
      <c r="AR569" s="12"/>
      <c r="AS569" s="37"/>
      <c r="AT569" s="37"/>
    </row>
    <row r="570" spans="1:46" customFormat="1" ht="28.5" customHeight="1">
      <c r="A570" s="273"/>
      <c r="B570" s="276"/>
      <c r="C570" s="279"/>
      <c r="D570" s="93" t="s">
        <v>26</v>
      </c>
      <c r="E570" s="177">
        <f t="shared" si="1953"/>
        <v>140</v>
      </c>
      <c r="F570" s="41">
        <f t="shared" si="1954"/>
        <v>140</v>
      </c>
      <c r="G570" s="42">
        <f t="shared" si="1940"/>
        <v>100</v>
      </c>
      <c r="H570" s="236"/>
      <c r="I570" s="41"/>
      <c r="J570" s="42" t="e">
        <f t="shared" si="1941"/>
        <v>#DIV/0!</v>
      </c>
      <c r="K570" s="236"/>
      <c r="L570" s="47"/>
      <c r="M570" s="42" t="e">
        <f t="shared" si="1942"/>
        <v>#DIV/0!</v>
      </c>
      <c r="N570" s="236">
        <v>0</v>
      </c>
      <c r="O570" s="48"/>
      <c r="P570" s="42" t="e">
        <f t="shared" si="1943"/>
        <v>#DIV/0!</v>
      </c>
      <c r="Q570" s="236">
        <v>140</v>
      </c>
      <c r="R570" s="41">
        <v>140</v>
      </c>
      <c r="S570" s="42">
        <f t="shared" si="1944"/>
        <v>100</v>
      </c>
      <c r="T570" s="236"/>
      <c r="U570" s="41"/>
      <c r="V570" s="42" t="e">
        <f t="shared" si="1945"/>
        <v>#DIV/0!</v>
      </c>
      <c r="W570" s="236"/>
      <c r="X570" s="41"/>
      <c r="Y570" s="42" t="e">
        <f t="shared" si="1946"/>
        <v>#DIV/0!</v>
      </c>
      <c r="Z570" s="236"/>
      <c r="AA570" s="41"/>
      <c r="AB570" s="42" t="e">
        <f t="shared" si="1947"/>
        <v>#DIV/0!</v>
      </c>
      <c r="AC570" s="236"/>
      <c r="AD570" s="41"/>
      <c r="AE570" s="42" t="e">
        <f t="shared" si="1948"/>
        <v>#DIV/0!</v>
      </c>
      <c r="AF570" s="236"/>
      <c r="AG570" s="41"/>
      <c r="AH570" s="42" t="e">
        <f t="shared" si="1949"/>
        <v>#DIV/0!</v>
      </c>
      <c r="AI570" s="236"/>
      <c r="AJ570" s="41"/>
      <c r="AK570" s="42" t="e">
        <f t="shared" si="1950"/>
        <v>#DIV/0!</v>
      </c>
      <c r="AL570" s="236"/>
      <c r="AM570" s="41"/>
      <c r="AN570" s="42" t="e">
        <f t="shared" si="1951"/>
        <v>#DIV/0!</v>
      </c>
      <c r="AO570" s="236"/>
      <c r="AP570" s="41"/>
      <c r="AQ570" s="42" t="e">
        <f t="shared" si="1952"/>
        <v>#DIV/0!</v>
      </c>
      <c r="AR570" s="12"/>
      <c r="AS570" s="37"/>
      <c r="AT570" s="37"/>
    </row>
    <row r="571" spans="1:46" customFormat="1" ht="83.25" customHeight="1">
      <c r="A571" s="273"/>
      <c r="B571" s="276"/>
      <c r="C571" s="279"/>
      <c r="D571" s="93" t="s">
        <v>154</v>
      </c>
      <c r="E571" s="177">
        <f t="shared" si="1953"/>
        <v>0</v>
      </c>
      <c r="F571" s="41">
        <f t="shared" si="1954"/>
        <v>0</v>
      </c>
      <c r="G571" s="42" t="e">
        <f t="shared" si="1940"/>
        <v>#DIV/0!</v>
      </c>
      <c r="H571" s="236"/>
      <c r="I571" s="41"/>
      <c r="J571" s="42" t="e">
        <f t="shared" si="1941"/>
        <v>#DIV/0!</v>
      </c>
      <c r="K571" s="236"/>
      <c r="L571" s="47"/>
      <c r="M571" s="42" t="e">
        <f t="shared" si="1942"/>
        <v>#DIV/0!</v>
      </c>
      <c r="N571" s="236"/>
      <c r="O571" s="48"/>
      <c r="P571" s="42" t="e">
        <f t="shared" si="1943"/>
        <v>#DIV/0!</v>
      </c>
      <c r="Q571" s="236"/>
      <c r="R571" s="41"/>
      <c r="S571" s="42" t="e">
        <f t="shared" si="1944"/>
        <v>#DIV/0!</v>
      </c>
      <c r="T571" s="236"/>
      <c r="U571" s="41"/>
      <c r="V571" s="42" t="e">
        <f t="shared" si="1945"/>
        <v>#DIV/0!</v>
      </c>
      <c r="W571" s="236"/>
      <c r="X571" s="41"/>
      <c r="Y571" s="42" t="e">
        <f t="shared" si="1946"/>
        <v>#DIV/0!</v>
      </c>
      <c r="Z571" s="236"/>
      <c r="AA571" s="41"/>
      <c r="AB571" s="42" t="e">
        <f t="shared" si="1947"/>
        <v>#DIV/0!</v>
      </c>
      <c r="AC571" s="236"/>
      <c r="AD571" s="41"/>
      <c r="AE571" s="42" t="e">
        <f t="shared" si="1948"/>
        <v>#DIV/0!</v>
      </c>
      <c r="AF571" s="236"/>
      <c r="AG571" s="41"/>
      <c r="AH571" s="42" t="e">
        <f t="shared" si="1949"/>
        <v>#DIV/0!</v>
      </c>
      <c r="AI571" s="236"/>
      <c r="AJ571" s="41"/>
      <c r="AK571" s="42" t="e">
        <f t="shared" si="1950"/>
        <v>#DIV/0!</v>
      </c>
      <c r="AL571" s="236"/>
      <c r="AM571" s="41"/>
      <c r="AN571" s="42" t="e">
        <f t="shared" si="1951"/>
        <v>#DIV/0!</v>
      </c>
      <c r="AO571" s="236"/>
      <c r="AP571" s="41"/>
      <c r="AQ571" s="42" t="e">
        <f t="shared" si="1952"/>
        <v>#DIV/0!</v>
      </c>
      <c r="AR571" s="12"/>
      <c r="AS571" s="37"/>
      <c r="AT571" s="37"/>
    </row>
    <row r="572" spans="1:46" customFormat="1" ht="36.75" customHeight="1">
      <c r="A572" s="273"/>
      <c r="B572" s="276"/>
      <c r="C572" s="279"/>
      <c r="D572" s="93" t="s">
        <v>37</v>
      </c>
      <c r="E572" s="177">
        <f t="shared" si="1953"/>
        <v>0</v>
      </c>
      <c r="F572" s="41">
        <f t="shared" si="1954"/>
        <v>0</v>
      </c>
      <c r="G572" s="42" t="e">
        <f t="shared" si="1940"/>
        <v>#DIV/0!</v>
      </c>
      <c r="H572" s="236"/>
      <c r="I572" s="41"/>
      <c r="J572" s="42" t="e">
        <f t="shared" si="1941"/>
        <v>#DIV/0!</v>
      </c>
      <c r="K572" s="236"/>
      <c r="L572" s="47"/>
      <c r="M572" s="42" t="e">
        <f t="shared" si="1942"/>
        <v>#DIV/0!</v>
      </c>
      <c r="N572" s="236"/>
      <c r="O572" s="48"/>
      <c r="P572" s="42" t="e">
        <f t="shared" si="1943"/>
        <v>#DIV/0!</v>
      </c>
      <c r="Q572" s="236"/>
      <c r="R572" s="41"/>
      <c r="S572" s="42" t="e">
        <f t="shared" si="1944"/>
        <v>#DIV/0!</v>
      </c>
      <c r="T572" s="236"/>
      <c r="U572" s="41"/>
      <c r="V572" s="42" t="e">
        <f t="shared" si="1945"/>
        <v>#DIV/0!</v>
      </c>
      <c r="W572" s="236"/>
      <c r="X572" s="41"/>
      <c r="Y572" s="42" t="e">
        <f t="shared" si="1946"/>
        <v>#DIV/0!</v>
      </c>
      <c r="Z572" s="236"/>
      <c r="AA572" s="41"/>
      <c r="AB572" s="42" t="e">
        <f t="shared" si="1947"/>
        <v>#DIV/0!</v>
      </c>
      <c r="AC572" s="236"/>
      <c r="AD572" s="41"/>
      <c r="AE572" s="42" t="e">
        <f t="shared" si="1948"/>
        <v>#DIV/0!</v>
      </c>
      <c r="AF572" s="236"/>
      <c r="AG572" s="41"/>
      <c r="AH572" s="42" t="e">
        <f t="shared" si="1949"/>
        <v>#DIV/0!</v>
      </c>
      <c r="AI572" s="236"/>
      <c r="AJ572" s="41"/>
      <c r="AK572" s="42" t="e">
        <f t="shared" si="1950"/>
        <v>#DIV/0!</v>
      </c>
      <c r="AL572" s="236"/>
      <c r="AM572" s="41"/>
      <c r="AN572" s="42" t="e">
        <f t="shared" si="1951"/>
        <v>#DIV/0!</v>
      </c>
      <c r="AO572" s="236"/>
      <c r="AP572" s="41"/>
      <c r="AQ572" s="42" t="e">
        <f t="shared" si="1952"/>
        <v>#DIV/0!</v>
      </c>
      <c r="AR572" s="12"/>
      <c r="AS572" s="37"/>
      <c r="AT572" s="37"/>
    </row>
    <row r="573" spans="1:46" customFormat="1" ht="45" customHeight="1">
      <c r="A573" s="274"/>
      <c r="B573" s="277"/>
      <c r="C573" s="280"/>
      <c r="D573" s="93" t="s">
        <v>32</v>
      </c>
      <c r="E573" s="177">
        <f t="shared" si="1953"/>
        <v>0</v>
      </c>
      <c r="F573" s="41">
        <f t="shared" si="1954"/>
        <v>0</v>
      </c>
      <c r="G573" s="42" t="e">
        <f t="shared" si="1940"/>
        <v>#DIV/0!</v>
      </c>
      <c r="H573" s="236"/>
      <c r="I573" s="41"/>
      <c r="J573" s="42" t="e">
        <f t="shared" si="1941"/>
        <v>#DIV/0!</v>
      </c>
      <c r="K573" s="236"/>
      <c r="L573" s="47"/>
      <c r="M573" s="42" t="e">
        <f t="shared" si="1942"/>
        <v>#DIV/0!</v>
      </c>
      <c r="N573" s="236"/>
      <c r="O573" s="48"/>
      <c r="P573" s="42" t="e">
        <f t="shared" si="1943"/>
        <v>#DIV/0!</v>
      </c>
      <c r="Q573" s="236"/>
      <c r="R573" s="41"/>
      <c r="S573" s="42" t="e">
        <f t="shared" si="1944"/>
        <v>#DIV/0!</v>
      </c>
      <c r="T573" s="236"/>
      <c r="U573" s="41"/>
      <c r="V573" s="42" t="e">
        <f t="shared" si="1945"/>
        <v>#DIV/0!</v>
      </c>
      <c r="W573" s="236"/>
      <c r="X573" s="41"/>
      <c r="Y573" s="42" t="e">
        <f t="shared" si="1946"/>
        <v>#DIV/0!</v>
      </c>
      <c r="Z573" s="236"/>
      <c r="AA573" s="41"/>
      <c r="AB573" s="42" t="e">
        <f t="shared" si="1947"/>
        <v>#DIV/0!</v>
      </c>
      <c r="AC573" s="236"/>
      <c r="AD573" s="41"/>
      <c r="AE573" s="42" t="e">
        <f t="shared" si="1948"/>
        <v>#DIV/0!</v>
      </c>
      <c r="AF573" s="236"/>
      <c r="AG573" s="41"/>
      <c r="AH573" s="42" t="e">
        <f t="shared" si="1949"/>
        <v>#DIV/0!</v>
      </c>
      <c r="AI573" s="236"/>
      <c r="AJ573" s="41"/>
      <c r="AK573" s="42" t="e">
        <f t="shared" si="1950"/>
        <v>#DIV/0!</v>
      </c>
      <c r="AL573" s="236"/>
      <c r="AM573" s="41"/>
      <c r="AN573" s="42" t="e">
        <f t="shared" si="1951"/>
        <v>#DIV/0!</v>
      </c>
      <c r="AO573" s="236"/>
      <c r="AP573" s="41"/>
      <c r="AQ573" s="42" t="e">
        <f t="shared" si="1952"/>
        <v>#DIV/0!</v>
      </c>
      <c r="AR573" s="12"/>
      <c r="AS573" s="37"/>
      <c r="AT573" s="37"/>
    </row>
    <row r="574" spans="1:46" s="208" customFormat="1" ht="27.75" customHeight="1">
      <c r="A574" s="272" t="s">
        <v>268</v>
      </c>
      <c r="B574" s="275" t="s">
        <v>216</v>
      </c>
      <c r="C574" s="278" t="s">
        <v>414</v>
      </c>
      <c r="D574" s="217" t="s">
        <v>34</v>
      </c>
      <c r="E574" s="211">
        <f>E575+E576+E577+E579+E580</f>
        <v>200</v>
      </c>
      <c r="F574" s="212">
        <f>F575+F576+F577+F579+F580</f>
        <v>200</v>
      </c>
      <c r="G574" s="212">
        <f>(F574/E574)*100</f>
        <v>100</v>
      </c>
      <c r="H574" s="235">
        <f>H575+H576+H577+H579+H580</f>
        <v>0</v>
      </c>
      <c r="I574" s="212">
        <f>I575+I576+I577+I579+I580</f>
        <v>0</v>
      </c>
      <c r="J574" s="219" t="e">
        <f>(I574/H574)*100</f>
        <v>#DIV/0!</v>
      </c>
      <c r="K574" s="235">
        <f>K575+K576+K577+K579+K580</f>
        <v>0</v>
      </c>
      <c r="L574" s="212">
        <f>L575+L576+L577+L579+L580</f>
        <v>0</v>
      </c>
      <c r="M574" s="219" t="e">
        <f>(L574/K574)*100</f>
        <v>#DIV/0!</v>
      </c>
      <c r="N574" s="235">
        <f>N575+N576+N577+N579+N580</f>
        <v>200</v>
      </c>
      <c r="O574" s="212">
        <f>O575+O576+O577+O579+O580</f>
        <v>200</v>
      </c>
      <c r="P574" s="219">
        <f>(O574/N574)*100</f>
        <v>100</v>
      </c>
      <c r="Q574" s="235">
        <f>Q575+Q576+Q577+Q579+Q580</f>
        <v>0</v>
      </c>
      <c r="R574" s="212">
        <f>R575+R576+R577+R579+R580</f>
        <v>0</v>
      </c>
      <c r="S574" s="219" t="e">
        <f>(R574/Q574)*100</f>
        <v>#DIV/0!</v>
      </c>
      <c r="T574" s="235">
        <f>T575+T576+T577+T579+T580</f>
        <v>0</v>
      </c>
      <c r="U574" s="212">
        <f>U575+U576+U577+U579+U580</f>
        <v>0</v>
      </c>
      <c r="V574" s="219" t="e">
        <f>(U574/T574)*100</f>
        <v>#DIV/0!</v>
      </c>
      <c r="W574" s="235">
        <f>W575+W576+W577+W579+W580</f>
        <v>0</v>
      </c>
      <c r="X574" s="212">
        <f>X575+X576+X577+X579+X580</f>
        <v>0</v>
      </c>
      <c r="Y574" s="219" t="e">
        <f>(X574/W574)*100</f>
        <v>#DIV/0!</v>
      </c>
      <c r="Z574" s="235">
        <f>Z575+Z576+Z577+Z579+Z580</f>
        <v>0</v>
      </c>
      <c r="AA574" s="212">
        <f>AA575+AA576+AA577+AA579+AA580</f>
        <v>0</v>
      </c>
      <c r="AB574" s="219" t="e">
        <f>(AA574/Z574)*100</f>
        <v>#DIV/0!</v>
      </c>
      <c r="AC574" s="235">
        <f>AC575+AC576+AC577+AC579+AC580</f>
        <v>0</v>
      </c>
      <c r="AD574" s="212">
        <f>AD575+AD576+AD577+AD579+AD580</f>
        <v>0</v>
      </c>
      <c r="AE574" s="219" t="e">
        <f>(AD574/AC574)*100</f>
        <v>#DIV/0!</v>
      </c>
      <c r="AF574" s="235">
        <f>AF575+AF576+AF577+AF579+AF580</f>
        <v>0</v>
      </c>
      <c r="AG574" s="212">
        <f>AG575+AG576+AG577+AG579+AG580</f>
        <v>0</v>
      </c>
      <c r="AH574" s="219" t="e">
        <f>(AG574/AF574)*100</f>
        <v>#DIV/0!</v>
      </c>
      <c r="AI574" s="235">
        <f>AI575+AI576+AI577+AI579+AI580</f>
        <v>0</v>
      </c>
      <c r="AJ574" s="212">
        <f>AJ575+AJ576+AJ577+AJ579+AJ580</f>
        <v>0</v>
      </c>
      <c r="AK574" s="219" t="e">
        <f>(AJ574/AI574)*100</f>
        <v>#DIV/0!</v>
      </c>
      <c r="AL574" s="235">
        <f>AL575+AL576+AL577+AL579+AL580</f>
        <v>0</v>
      </c>
      <c r="AM574" s="212">
        <f>AM575+AM576+AM577+AM579+AM580</f>
        <v>0</v>
      </c>
      <c r="AN574" s="219" t="e">
        <f>(AM574/AL574)*100</f>
        <v>#DIV/0!</v>
      </c>
      <c r="AO574" s="235">
        <f>AO575+AO576+AO577+AO579+AO580</f>
        <v>0</v>
      </c>
      <c r="AP574" s="212">
        <f>AP575+AP576+AP577+AP579+AP580</f>
        <v>0</v>
      </c>
      <c r="AQ574" s="219" t="e">
        <f>(AP574/AO574)*100</f>
        <v>#DIV/0!</v>
      </c>
      <c r="AR574" s="216"/>
    </row>
    <row r="575" spans="1:46" customFormat="1" ht="30">
      <c r="A575" s="273"/>
      <c r="B575" s="276"/>
      <c r="C575" s="279"/>
      <c r="D575" s="93" t="s">
        <v>17</v>
      </c>
      <c r="E575" s="176">
        <f>H575+K575+N575+Q575+T575+W575+Z575+AC575+AF575+AI575+AL575+AO575</f>
        <v>0</v>
      </c>
      <c r="F575" s="47">
        <f>I575+L575+O575+R575+U575+X575+AA575+AD575+AG575+AJ575+AM575+AP575</f>
        <v>0</v>
      </c>
      <c r="G575" s="48" t="e">
        <f t="shared" ref="G575:G580" si="1955">(F575/E575)*100</f>
        <v>#DIV/0!</v>
      </c>
      <c r="H575" s="236"/>
      <c r="I575" s="41"/>
      <c r="J575" s="42" t="e">
        <f t="shared" ref="J575:J580" si="1956">(I575/H575)*100</f>
        <v>#DIV/0!</v>
      </c>
      <c r="K575" s="236"/>
      <c r="L575" s="47"/>
      <c r="M575" s="42" t="e">
        <f t="shared" ref="M575:M580" si="1957">(L575/K575)*100</f>
        <v>#DIV/0!</v>
      </c>
      <c r="N575" s="236"/>
      <c r="O575" s="48"/>
      <c r="P575" s="42" t="e">
        <f t="shared" ref="P575:P580" si="1958">(O575/N575)*100</f>
        <v>#DIV/0!</v>
      </c>
      <c r="Q575" s="236"/>
      <c r="R575" s="41"/>
      <c r="S575" s="42" t="e">
        <f t="shared" ref="S575:S580" si="1959">(R575/Q575)*100</f>
        <v>#DIV/0!</v>
      </c>
      <c r="T575" s="236"/>
      <c r="U575" s="41"/>
      <c r="V575" s="42" t="e">
        <f t="shared" ref="V575:V580" si="1960">(U575/T575)*100</f>
        <v>#DIV/0!</v>
      </c>
      <c r="W575" s="236"/>
      <c r="X575" s="41"/>
      <c r="Y575" s="42" t="e">
        <f t="shared" ref="Y575:Y580" si="1961">(X575/W575)*100</f>
        <v>#DIV/0!</v>
      </c>
      <c r="Z575" s="236"/>
      <c r="AA575" s="41"/>
      <c r="AB575" s="42" t="e">
        <f t="shared" ref="AB575:AB580" si="1962">(AA575/Z575)*100</f>
        <v>#DIV/0!</v>
      </c>
      <c r="AC575" s="236"/>
      <c r="AD575" s="41"/>
      <c r="AE575" s="42" t="e">
        <f t="shared" ref="AE575:AE580" si="1963">(AD575/AC575)*100</f>
        <v>#DIV/0!</v>
      </c>
      <c r="AF575" s="236"/>
      <c r="AG575" s="41"/>
      <c r="AH575" s="42" t="e">
        <f t="shared" ref="AH575:AH580" si="1964">(AG575/AF575)*100</f>
        <v>#DIV/0!</v>
      </c>
      <c r="AI575" s="236"/>
      <c r="AJ575" s="41"/>
      <c r="AK575" s="42" t="e">
        <f t="shared" ref="AK575:AK580" si="1965">(AJ575/AI575)*100</f>
        <v>#DIV/0!</v>
      </c>
      <c r="AL575" s="236"/>
      <c r="AM575" s="41"/>
      <c r="AN575" s="42" t="e">
        <f t="shared" ref="AN575:AN580" si="1966">(AM575/AL575)*100</f>
        <v>#DIV/0!</v>
      </c>
      <c r="AO575" s="236"/>
      <c r="AP575" s="41"/>
      <c r="AQ575" s="42" t="e">
        <f t="shared" ref="AQ575:AQ580" si="1967">(AP575/AO575)*100</f>
        <v>#DIV/0!</v>
      </c>
      <c r="AR575" s="12"/>
      <c r="AS575" s="37"/>
      <c r="AT575" s="37"/>
    </row>
    <row r="576" spans="1:46" customFormat="1" ht="45">
      <c r="A576" s="273"/>
      <c r="B576" s="276"/>
      <c r="C576" s="279"/>
      <c r="D576" s="93" t="s">
        <v>18</v>
      </c>
      <c r="E576" s="176">
        <f t="shared" ref="E576:E580" si="1968">H576+K576+N576+Q576+T576+W576+Z576+AC576+AF576+AI576+AL576+AO576</f>
        <v>200</v>
      </c>
      <c r="F576" s="47">
        <f t="shared" ref="F576:F580" si="1969">I576+L576+O576+R576+U576+X576+AA576+AD576+AG576+AJ576+AM576+AP576</f>
        <v>200</v>
      </c>
      <c r="G576" s="48">
        <f t="shared" si="1955"/>
        <v>100</v>
      </c>
      <c r="H576" s="236"/>
      <c r="I576" s="41"/>
      <c r="J576" s="42" t="e">
        <f t="shared" si="1956"/>
        <v>#DIV/0!</v>
      </c>
      <c r="K576" s="236"/>
      <c r="L576" s="47"/>
      <c r="M576" s="42" t="e">
        <f t="shared" si="1957"/>
        <v>#DIV/0!</v>
      </c>
      <c r="N576" s="236">
        <v>200</v>
      </c>
      <c r="O576" s="48">
        <v>200</v>
      </c>
      <c r="P576" s="42">
        <f t="shared" si="1958"/>
        <v>100</v>
      </c>
      <c r="Q576" s="236"/>
      <c r="R576" s="41"/>
      <c r="S576" s="42" t="e">
        <f t="shared" si="1959"/>
        <v>#DIV/0!</v>
      </c>
      <c r="T576" s="236"/>
      <c r="U576" s="41"/>
      <c r="V576" s="42" t="e">
        <f t="shared" si="1960"/>
        <v>#DIV/0!</v>
      </c>
      <c r="W576" s="236"/>
      <c r="X576" s="41"/>
      <c r="Y576" s="42" t="e">
        <f t="shared" si="1961"/>
        <v>#DIV/0!</v>
      </c>
      <c r="Z576" s="236"/>
      <c r="AA576" s="41"/>
      <c r="AB576" s="42" t="e">
        <f t="shared" si="1962"/>
        <v>#DIV/0!</v>
      </c>
      <c r="AC576" s="236"/>
      <c r="AD576" s="41"/>
      <c r="AE576" s="42" t="e">
        <f t="shared" si="1963"/>
        <v>#DIV/0!</v>
      </c>
      <c r="AF576" s="236"/>
      <c r="AG576" s="41"/>
      <c r="AH576" s="42" t="e">
        <f t="shared" si="1964"/>
        <v>#DIV/0!</v>
      </c>
      <c r="AI576" s="236"/>
      <c r="AJ576" s="41"/>
      <c r="AK576" s="42" t="e">
        <f t="shared" si="1965"/>
        <v>#DIV/0!</v>
      </c>
      <c r="AL576" s="236"/>
      <c r="AM576" s="41"/>
      <c r="AN576" s="42" t="e">
        <f t="shared" si="1966"/>
        <v>#DIV/0!</v>
      </c>
      <c r="AO576" s="236"/>
      <c r="AP576" s="41"/>
      <c r="AQ576" s="42" t="e">
        <f t="shared" si="1967"/>
        <v>#DIV/0!</v>
      </c>
      <c r="AR576" s="12"/>
      <c r="AS576" s="37"/>
      <c r="AT576" s="37"/>
    </row>
    <row r="577" spans="1:46" customFormat="1" ht="24" customHeight="1">
      <c r="A577" s="273"/>
      <c r="B577" s="276"/>
      <c r="C577" s="279"/>
      <c r="D577" s="93" t="s">
        <v>26</v>
      </c>
      <c r="E577" s="177">
        <f t="shared" si="1968"/>
        <v>0</v>
      </c>
      <c r="F577" s="41">
        <f t="shared" si="1969"/>
        <v>0</v>
      </c>
      <c r="G577" s="42" t="e">
        <f t="shared" si="1955"/>
        <v>#DIV/0!</v>
      </c>
      <c r="H577" s="236"/>
      <c r="I577" s="41"/>
      <c r="J577" s="42" t="e">
        <f t="shared" si="1956"/>
        <v>#DIV/0!</v>
      </c>
      <c r="K577" s="236"/>
      <c r="L577" s="47"/>
      <c r="M577" s="42" t="e">
        <f t="shared" si="1957"/>
        <v>#DIV/0!</v>
      </c>
      <c r="N577" s="236"/>
      <c r="O577" s="48"/>
      <c r="P577" s="42" t="e">
        <f t="shared" si="1958"/>
        <v>#DIV/0!</v>
      </c>
      <c r="Q577" s="236"/>
      <c r="R577" s="41"/>
      <c r="S577" s="42" t="e">
        <f t="shared" si="1959"/>
        <v>#DIV/0!</v>
      </c>
      <c r="T577" s="236"/>
      <c r="U577" s="41"/>
      <c r="V577" s="42" t="e">
        <f t="shared" si="1960"/>
        <v>#DIV/0!</v>
      </c>
      <c r="W577" s="236"/>
      <c r="X577" s="41"/>
      <c r="Y577" s="42" t="e">
        <f t="shared" si="1961"/>
        <v>#DIV/0!</v>
      </c>
      <c r="Z577" s="236"/>
      <c r="AA577" s="41"/>
      <c r="AB577" s="42" t="e">
        <f t="shared" si="1962"/>
        <v>#DIV/0!</v>
      </c>
      <c r="AC577" s="236"/>
      <c r="AD577" s="41"/>
      <c r="AE577" s="42" t="e">
        <f t="shared" si="1963"/>
        <v>#DIV/0!</v>
      </c>
      <c r="AF577" s="236"/>
      <c r="AG577" s="41"/>
      <c r="AH577" s="42" t="e">
        <f t="shared" si="1964"/>
        <v>#DIV/0!</v>
      </c>
      <c r="AI577" s="236"/>
      <c r="AJ577" s="41"/>
      <c r="AK577" s="42" t="e">
        <f t="shared" si="1965"/>
        <v>#DIV/0!</v>
      </c>
      <c r="AL577" s="236"/>
      <c r="AM577" s="41"/>
      <c r="AN577" s="42" t="e">
        <f t="shared" si="1966"/>
        <v>#DIV/0!</v>
      </c>
      <c r="AO577" s="236"/>
      <c r="AP577" s="41"/>
      <c r="AQ577" s="42" t="e">
        <f t="shared" si="1967"/>
        <v>#DIV/0!</v>
      </c>
      <c r="AR577" s="12"/>
      <c r="AS577" s="37"/>
      <c r="AT577" s="37"/>
    </row>
    <row r="578" spans="1:46" customFormat="1" ht="85.5" customHeight="1">
      <c r="A578" s="273"/>
      <c r="B578" s="276"/>
      <c r="C578" s="279"/>
      <c r="D578" s="93" t="s">
        <v>154</v>
      </c>
      <c r="E578" s="177">
        <f t="shared" si="1968"/>
        <v>0</v>
      </c>
      <c r="F578" s="41">
        <f t="shared" si="1969"/>
        <v>0</v>
      </c>
      <c r="G578" s="42" t="e">
        <f t="shared" si="1955"/>
        <v>#DIV/0!</v>
      </c>
      <c r="H578" s="236"/>
      <c r="I578" s="41"/>
      <c r="J578" s="42" t="e">
        <f t="shared" si="1956"/>
        <v>#DIV/0!</v>
      </c>
      <c r="K578" s="236"/>
      <c r="L578" s="47"/>
      <c r="M578" s="42" t="e">
        <f t="shared" si="1957"/>
        <v>#DIV/0!</v>
      </c>
      <c r="N578" s="236"/>
      <c r="O578" s="48"/>
      <c r="P578" s="42" t="e">
        <f t="shared" si="1958"/>
        <v>#DIV/0!</v>
      </c>
      <c r="Q578" s="236"/>
      <c r="R578" s="41"/>
      <c r="S578" s="42" t="e">
        <f t="shared" si="1959"/>
        <v>#DIV/0!</v>
      </c>
      <c r="T578" s="236"/>
      <c r="U578" s="41"/>
      <c r="V578" s="42" t="e">
        <f t="shared" si="1960"/>
        <v>#DIV/0!</v>
      </c>
      <c r="W578" s="236"/>
      <c r="X578" s="41"/>
      <c r="Y578" s="42" t="e">
        <f t="shared" si="1961"/>
        <v>#DIV/0!</v>
      </c>
      <c r="Z578" s="236"/>
      <c r="AA578" s="41"/>
      <c r="AB578" s="42" t="e">
        <f t="shared" si="1962"/>
        <v>#DIV/0!</v>
      </c>
      <c r="AC578" s="236"/>
      <c r="AD578" s="41"/>
      <c r="AE578" s="42" t="e">
        <f t="shared" si="1963"/>
        <v>#DIV/0!</v>
      </c>
      <c r="AF578" s="236"/>
      <c r="AG578" s="41"/>
      <c r="AH578" s="42" t="e">
        <f t="shared" si="1964"/>
        <v>#DIV/0!</v>
      </c>
      <c r="AI578" s="236"/>
      <c r="AJ578" s="41"/>
      <c r="AK578" s="42" t="e">
        <f t="shared" si="1965"/>
        <v>#DIV/0!</v>
      </c>
      <c r="AL578" s="236"/>
      <c r="AM578" s="41"/>
      <c r="AN578" s="42" t="e">
        <f t="shared" si="1966"/>
        <v>#DIV/0!</v>
      </c>
      <c r="AO578" s="236"/>
      <c r="AP578" s="41"/>
      <c r="AQ578" s="42" t="e">
        <f t="shared" si="1967"/>
        <v>#DIV/0!</v>
      </c>
      <c r="AR578" s="12"/>
      <c r="AS578" s="37"/>
      <c r="AT578" s="37"/>
    </row>
    <row r="579" spans="1:46" customFormat="1" ht="39" customHeight="1">
      <c r="A579" s="273"/>
      <c r="B579" s="276"/>
      <c r="C579" s="279"/>
      <c r="D579" s="93" t="s">
        <v>37</v>
      </c>
      <c r="E579" s="177">
        <f t="shared" si="1968"/>
        <v>0</v>
      </c>
      <c r="F579" s="41">
        <f t="shared" si="1969"/>
        <v>0</v>
      </c>
      <c r="G579" s="42" t="e">
        <f t="shared" si="1955"/>
        <v>#DIV/0!</v>
      </c>
      <c r="H579" s="236"/>
      <c r="I579" s="41"/>
      <c r="J579" s="42" t="e">
        <f t="shared" si="1956"/>
        <v>#DIV/0!</v>
      </c>
      <c r="K579" s="236"/>
      <c r="L579" s="47"/>
      <c r="M579" s="42" t="e">
        <f t="shared" si="1957"/>
        <v>#DIV/0!</v>
      </c>
      <c r="N579" s="236"/>
      <c r="O579" s="48"/>
      <c r="P579" s="42" t="e">
        <f t="shared" si="1958"/>
        <v>#DIV/0!</v>
      </c>
      <c r="Q579" s="236"/>
      <c r="R579" s="41"/>
      <c r="S579" s="42" t="e">
        <f t="shared" si="1959"/>
        <v>#DIV/0!</v>
      </c>
      <c r="T579" s="236"/>
      <c r="U579" s="41"/>
      <c r="V579" s="42" t="e">
        <f t="shared" si="1960"/>
        <v>#DIV/0!</v>
      </c>
      <c r="W579" s="236"/>
      <c r="X579" s="41"/>
      <c r="Y579" s="42" t="e">
        <f t="shared" si="1961"/>
        <v>#DIV/0!</v>
      </c>
      <c r="Z579" s="236"/>
      <c r="AA579" s="41"/>
      <c r="AB579" s="42" t="e">
        <f t="shared" si="1962"/>
        <v>#DIV/0!</v>
      </c>
      <c r="AC579" s="236"/>
      <c r="AD579" s="41"/>
      <c r="AE579" s="42" t="e">
        <f t="shared" si="1963"/>
        <v>#DIV/0!</v>
      </c>
      <c r="AF579" s="236"/>
      <c r="AG579" s="41"/>
      <c r="AH579" s="42" t="e">
        <f t="shared" si="1964"/>
        <v>#DIV/0!</v>
      </c>
      <c r="AI579" s="236"/>
      <c r="AJ579" s="41"/>
      <c r="AK579" s="42" t="e">
        <f t="shared" si="1965"/>
        <v>#DIV/0!</v>
      </c>
      <c r="AL579" s="236"/>
      <c r="AM579" s="41"/>
      <c r="AN579" s="42" t="e">
        <f t="shared" si="1966"/>
        <v>#DIV/0!</v>
      </c>
      <c r="AO579" s="236"/>
      <c r="AP579" s="41"/>
      <c r="AQ579" s="42" t="e">
        <f t="shared" si="1967"/>
        <v>#DIV/0!</v>
      </c>
      <c r="AR579" s="12"/>
      <c r="AS579" s="37"/>
      <c r="AT579" s="37"/>
    </row>
    <row r="580" spans="1:46" customFormat="1" ht="45">
      <c r="A580" s="274"/>
      <c r="B580" s="277"/>
      <c r="C580" s="280"/>
      <c r="D580" s="93" t="s">
        <v>32</v>
      </c>
      <c r="E580" s="177">
        <f t="shared" si="1968"/>
        <v>0</v>
      </c>
      <c r="F580" s="41">
        <f t="shared" si="1969"/>
        <v>0</v>
      </c>
      <c r="G580" s="42" t="e">
        <f t="shared" si="1955"/>
        <v>#DIV/0!</v>
      </c>
      <c r="H580" s="236"/>
      <c r="I580" s="41"/>
      <c r="J580" s="42" t="e">
        <f t="shared" si="1956"/>
        <v>#DIV/0!</v>
      </c>
      <c r="K580" s="236"/>
      <c r="L580" s="47"/>
      <c r="M580" s="42" t="e">
        <f t="shared" si="1957"/>
        <v>#DIV/0!</v>
      </c>
      <c r="N580" s="236"/>
      <c r="O580" s="48"/>
      <c r="P580" s="42" t="e">
        <f t="shared" si="1958"/>
        <v>#DIV/0!</v>
      </c>
      <c r="Q580" s="236"/>
      <c r="R580" s="41"/>
      <c r="S580" s="42" t="e">
        <f t="shared" si="1959"/>
        <v>#DIV/0!</v>
      </c>
      <c r="T580" s="236"/>
      <c r="U580" s="41"/>
      <c r="V580" s="42" t="e">
        <f t="shared" si="1960"/>
        <v>#DIV/0!</v>
      </c>
      <c r="W580" s="236"/>
      <c r="X580" s="41"/>
      <c r="Y580" s="42" t="e">
        <f t="shared" si="1961"/>
        <v>#DIV/0!</v>
      </c>
      <c r="Z580" s="236"/>
      <c r="AA580" s="41"/>
      <c r="AB580" s="42" t="e">
        <f t="shared" si="1962"/>
        <v>#DIV/0!</v>
      </c>
      <c r="AC580" s="236"/>
      <c r="AD580" s="41"/>
      <c r="AE580" s="42" t="e">
        <f t="shared" si="1963"/>
        <v>#DIV/0!</v>
      </c>
      <c r="AF580" s="236"/>
      <c r="AG580" s="41"/>
      <c r="AH580" s="42" t="e">
        <f t="shared" si="1964"/>
        <v>#DIV/0!</v>
      </c>
      <c r="AI580" s="236"/>
      <c r="AJ580" s="41"/>
      <c r="AK580" s="42" t="e">
        <f t="shared" si="1965"/>
        <v>#DIV/0!</v>
      </c>
      <c r="AL580" s="236"/>
      <c r="AM580" s="41"/>
      <c r="AN580" s="42" t="e">
        <f t="shared" si="1966"/>
        <v>#DIV/0!</v>
      </c>
      <c r="AO580" s="236"/>
      <c r="AP580" s="41"/>
      <c r="AQ580" s="42" t="e">
        <f t="shared" si="1967"/>
        <v>#DIV/0!</v>
      </c>
      <c r="AR580" s="12"/>
      <c r="AS580" s="37"/>
      <c r="AT580" s="37"/>
    </row>
    <row r="581" spans="1:46" s="208" customFormat="1" ht="18" customHeight="1">
      <c r="A581" s="272" t="s">
        <v>269</v>
      </c>
      <c r="B581" s="275" t="s">
        <v>349</v>
      </c>
      <c r="C581" s="278" t="s">
        <v>415</v>
      </c>
      <c r="D581" s="217" t="s">
        <v>34</v>
      </c>
      <c r="E581" s="211">
        <f>E582+E583+E584+E586+E587</f>
        <v>200</v>
      </c>
      <c r="F581" s="212">
        <f>F582+F583+F584+F586+F587</f>
        <v>200</v>
      </c>
      <c r="G581" s="212">
        <f>(F581/E581)*100</f>
        <v>100</v>
      </c>
      <c r="H581" s="235">
        <f>H582+H583+H584+H586+H587</f>
        <v>0</v>
      </c>
      <c r="I581" s="212">
        <f>I582+I583+I584+I586+I587</f>
        <v>0</v>
      </c>
      <c r="J581" s="219" t="e">
        <f>(I581/H581)*100</f>
        <v>#DIV/0!</v>
      </c>
      <c r="K581" s="235">
        <f>K582+K583+K584+K586+K587</f>
        <v>0</v>
      </c>
      <c r="L581" s="212">
        <f>L582+L583+L584+L586+L587</f>
        <v>0</v>
      </c>
      <c r="M581" s="219" t="e">
        <f>(L581/K581)*100</f>
        <v>#DIV/0!</v>
      </c>
      <c r="N581" s="235">
        <f>N582+N583+N584+N586+N587</f>
        <v>200</v>
      </c>
      <c r="O581" s="212">
        <f>O582+O583+O584+O586+O587</f>
        <v>200</v>
      </c>
      <c r="P581" s="219">
        <f>(O581/N581)*100</f>
        <v>100</v>
      </c>
      <c r="Q581" s="235">
        <f>Q582+Q583+Q584+Q586+Q587</f>
        <v>0</v>
      </c>
      <c r="R581" s="212">
        <f>R582+R583+R584+R586+R587</f>
        <v>0</v>
      </c>
      <c r="S581" s="219" t="e">
        <f>(R581/Q581)*100</f>
        <v>#DIV/0!</v>
      </c>
      <c r="T581" s="235">
        <f>T582+T583+T584+T586+T587</f>
        <v>0</v>
      </c>
      <c r="U581" s="212">
        <f>U582+U583+U584+U586+U587</f>
        <v>0</v>
      </c>
      <c r="V581" s="219" t="e">
        <f>(U581/T581)*100</f>
        <v>#DIV/0!</v>
      </c>
      <c r="W581" s="235">
        <f>W582+W583+W584+W586+W587</f>
        <v>0</v>
      </c>
      <c r="X581" s="212">
        <f>X582+X583+X584+X586+X587</f>
        <v>0</v>
      </c>
      <c r="Y581" s="219" t="e">
        <f>(X581/W581)*100</f>
        <v>#DIV/0!</v>
      </c>
      <c r="Z581" s="235">
        <f>Z582+Z583+Z584+Z586+Z587</f>
        <v>0</v>
      </c>
      <c r="AA581" s="212">
        <f>AA582+AA583+AA584+AA586+AA587</f>
        <v>0</v>
      </c>
      <c r="AB581" s="219" t="e">
        <f>(AA581/Z581)*100</f>
        <v>#DIV/0!</v>
      </c>
      <c r="AC581" s="235">
        <f>AC582+AC583+AC584+AC586+AC587</f>
        <v>0</v>
      </c>
      <c r="AD581" s="212">
        <f>AD582+AD583+AD584+AD586+AD587</f>
        <v>0</v>
      </c>
      <c r="AE581" s="219" t="e">
        <f>(AD581/AC581)*100</f>
        <v>#DIV/0!</v>
      </c>
      <c r="AF581" s="235">
        <f>AF582+AF583+AF584+AF586+AF587</f>
        <v>0</v>
      </c>
      <c r="AG581" s="212">
        <f>AG582+AG583+AG584+AG586+AG587</f>
        <v>0</v>
      </c>
      <c r="AH581" s="219" t="e">
        <f>(AG581/AF581)*100</f>
        <v>#DIV/0!</v>
      </c>
      <c r="AI581" s="235">
        <f>AI582+AI583+AI584+AI586+AI587</f>
        <v>0</v>
      </c>
      <c r="AJ581" s="212">
        <f>AJ582+AJ583+AJ584+AJ586+AJ587</f>
        <v>0</v>
      </c>
      <c r="AK581" s="219" t="e">
        <f>(AJ581/AI581)*100</f>
        <v>#DIV/0!</v>
      </c>
      <c r="AL581" s="235">
        <f>AL582+AL583+AL584+AL586+AL587</f>
        <v>0</v>
      </c>
      <c r="AM581" s="212">
        <f>AM582+AM583+AM584+AM586+AM587</f>
        <v>0</v>
      </c>
      <c r="AN581" s="219" t="e">
        <f>(AM581/AL581)*100</f>
        <v>#DIV/0!</v>
      </c>
      <c r="AO581" s="235">
        <f>AO582+AO583+AO584+AO586+AO587</f>
        <v>0</v>
      </c>
      <c r="AP581" s="212">
        <f>AP582+AP583+AP584+AP586+AP587</f>
        <v>0</v>
      </c>
      <c r="AQ581" s="219" t="e">
        <f>(AP581/AO581)*100</f>
        <v>#DIV/0!</v>
      </c>
      <c r="AR581" s="216"/>
    </row>
    <row r="582" spans="1:46" customFormat="1" ht="30">
      <c r="A582" s="273"/>
      <c r="B582" s="276"/>
      <c r="C582" s="279"/>
      <c r="D582" s="110" t="s">
        <v>17</v>
      </c>
      <c r="E582" s="176">
        <f>H582+K582+N582+Q582+T582+W582+Z582+AC582+AF582+AI582+AL582+AO582</f>
        <v>0</v>
      </c>
      <c r="F582" s="47">
        <f>I582+L582+O582+R582+U582+X582+AA582+AD582+AG582+AJ582+AM582+AP582</f>
        <v>0</v>
      </c>
      <c r="G582" s="48" t="e">
        <f t="shared" ref="G582:G587" si="1970">(F582/E582)*100</f>
        <v>#DIV/0!</v>
      </c>
      <c r="H582" s="236"/>
      <c r="I582" s="41"/>
      <c r="J582" s="42" t="e">
        <f t="shared" ref="J582:J587" si="1971">(I582/H582)*100</f>
        <v>#DIV/0!</v>
      </c>
      <c r="K582" s="236"/>
      <c r="L582" s="47"/>
      <c r="M582" s="42" t="e">
        <f t="shared" ref="M582:M587" si="1972">(L582/K582)*100</f>
        <v>#DIV/0!</v>
      </c>
      <c r="N582" s="236"/>
      <c r="O582" s="48"/>
      <c r="P582" s="42" t="e">
        <f t="shared" ref="P582:P587" si="1973">(O582/N582)*100</f>
        <v>#DIV/0!</v>
      </c>
      <c r="Q582" s="236"/>
      <c r="R582" s="41"/>
      <c r="S582" s="42" t="e">
        <f t="shared" ref="S582:S587" si="1974">(R582/Q582)*100</f>
        <v>#DIV/0!</v>
      </c>
      <c r="T582" s="236"/>
      <c r="U582" s="41"/>
      <c r="V582" s="42" t="e">
        <f t="shared" ref="V582:V587" si="1975">(U582/T582)*100</f>
        <v>#DIV/0!</v>
      </c>
      <c r="W582" s="236"/>
      <c r="X582" s="41"/>
      <c r="Y582" s="42" t="e">
        <f t="shared" ref="Y582:Y587" si="1976">(X582/W582)*100</f>
        <v>#DIV/0!</v>
      </c>
      <c r="Z582" s="236"/>
      <c r="AA582" s="41"/>
      <c r="AB582" s="42" t="e">
        <f t="shared" ref="AB582:AB587" si="1977">(AA582/Z582)*100</f>
        <v>#DIV/0!</v>
      </c>
      <c r="AC582" s="236"/>
      <c r="AD582" s="41"/>
      <c r="AE582" s="42" t="e">
        <f t="shared" ref="AE582:AE587" si="1978">(AD582/AC582)*100</f>
        <v>#DIV/0!</v>
      </c>
      <c r="AF582" s="236"/>
      <c r="AG582" s="41"/>
      <c r="AH582" s="42" t="e">
        <f t="shared" ref="AH582:AH587" si="1979">(AG582/AF582)*100</f>
        <v>#DIV/0!</v>
      </c>
      <c r="AI582" s="236"/>
      <c r="AJ582" s="41"/>
      <c r="AK582" s="42" t="e">
        <f t="shared" ref="AK582:AK587" si="1980">(AJ582/AI582)*100</f>
        <v>#DIV/0!</v>
      </c>
      <c r="AL582" s="236"/>
      <c r="AM582" s="41"/>
      <c r="AN582" s="42" t="e">
        <f t="shared" ref="AN582:AN587" si="1981">(AM582/AL582)*100</f>
        <v>#DIV/0!</v>
      </c>
      <c r="AO582" s="236"/>
      <c r="AP582" s="41"/>
      <c r="AQ582" s="42" t="e">
        <f t="shared" ref="AQ582:AQ587" si="1982">(AP582/AO582)*100</f>
        <v>#DIV/0!</v>
      </c>
      <c r="AR582" s="12"/>
      <c r="AS582" s="37"/>
      <c r="AT582" s="37"/>
    </row>
    <row r="583" spans="1:46" customFormat="1" ht="45">
      <c r="A583" s="273"/>
      <c r="B583" s="276"/>
      <c r="C583" s="279"/>
      <c r="D583" s="110" t="s">
        <v>18</v>
      </c>
      <c r="E583" s="176">
        <f t="shared" ref="E583:E587" si="1983">H583+K583+N583+Q583+T583+W583+Z583+AC583+AF583+AI583+AL583+AO583</f>
        <v>200</v>
      </c>
      <c r="F583" s="47">
        <f t="shared" ref="F583:F587" si="1984">I583+L583+O583+R583+U583+X583+AA583+AD583+AG583+AJ583+AM583+AP583</f>
        <v>200</v>
      </c>
      <c r="G583" s="48">
        <f t="shared" si="1970"/>
        <v>100</v>
      </c>
      <c r="H583" s="236"/>
      <c r="I583" s="41"/>
      <c r="J583" s="42" t="e">
        <f t="shared" si="1971"/>
        <v>#DIV/0!</v>
      </c>
      <c r="K583" s="236"/>
      <c r="L583" s="47"/>
      <c r="M583" s="42" t="e">
        <f t="shared" si="1972"/>
        <v>#DIV/0!</v>
      </c>
      <c r="N583" s="236">
        <v>200</v>
      </c>
      <c r="O583" s="48">
        <v>200</v>
      </c>
      <c r="P583" s="42">
        <f t="shared" si="1973"/>
        <v>100</v>
      </c>
      <c r="Q583" s="236"/>
      <c r="R583" s="41"/>
      <c r="S583" s="42" t="e">
        <f t="shared" si="1974"/>
        <v>#DIV/0!</v>
      </c>
      <c r="T583" s="236"/>
      <c r="U583" s="41"/>
      <c r="V583" s="42" t="e">
        <f t="shared" si="1975"/>
        <v>#DIV/0!</v>
      </c>
      <c r="W583" s="236"/>
      <c r="X583" s="41"/>
      <c r="Y583" s="42" t="e">
        <f t="shared" si="1976"/>
        <v>#DIV/0!</v>
      </c>
      <c r="Z583" s="236"/>
      <c r="AA583" s="41"/>
      <c r="AB583" s="42" t="e">
        <f t="shared" si="1977"/>
        <v>#DIV/0!</v>
      </c>
      <c r="AC583" s="236"/>
      <c r="AD583" s="41"/>
      <c r="AE583" s="42" t="e">
        <f t="shared" si="1978"/>
        <v>#DIV/0!</v>
      </c>
      <c r="AF583" s="236"/>
      <c r="AG583" s="41"/>
      <c r="AH583" s="42" t="e">
        <f t="shared" si="1979"/>
        <v>#DIV/0!</v>
      </c>
      <c r="AI583" s="236"/>
      <c r="AJ583" s="41"/>
      <c r="AK583" s="42" t="e">
        <f t="shared" si="1980"/>
        <v>#DIV/0!</v>
      </c>
      <c r="AL583" s="236"/>
      <c r="AM583" s="41"/>
      <c r="AN583" s="42" t="e">
        <f t="shared" si="1981"/>
        <v>#DIV/0!</v>
      </c>
      <c r="AO583" s="236"/>
      <c r="AP583" s="41"/>
      <c r="AQ583" s="42" t="e">
        <f t="shared" si="1982"/>
        <v>#DIV/0!</v>
      </c>
      <c r="AR583" s="12"/>
      <c r="AS583" s="37"/>
      <c r="AT583" s="37"/>
    </row>
    <row r="584" spans="1:46" customFormat="1" ht="28.5" customHeight="1">
      <c r="A584" s="273"/>
      <c r="B584" s="276"/>
      <c r="C584" s="279"/>
      <c r="D584" s="110" t="s">
        <v>26</v>
      </c>
      <c r="E584" s="176">
        <f t="shared" si="1983"/>
        <v>0</v>
      </c>
      <c r="F584" s="47">
        <f t="shared" si="1984"/>
        <v>0</v>
      </c>
      <c r="G584" s="48" t="e">
        <f t="shared" si="1970"/>
        <v>#DIV/0!</v>
      </c>
      <c r="H584" s="236"/>
      <c r="I584" s="41"/>
      <c r="J584" s="42" t="e">
        <f t="shared" si="1971"/>
        <v>#DIV/0!</v>
      </c>
      <c r="K584" s="236"/>
      <c r="L584" s="47"/>
      <c r="M584" s="42" t="e">
        <f t="shared" si="1972"/>
        <v>#DIV/0!</v>
      </c>
      <c r="N584" s="236"/>
      <c r="O584" s="48"/>
      <c r="P584" s="42" t="e">
        <f t="shared" si="1973"/>
        <v>#DIV/0!</v>
      </c>
      <c r="Q584" s="236"/>
      <c r="R584" s="41"/>
      <c r="S584" s="42" t="e">
        <f t="shared" si="1974"/>
        <v>#DIV/0!</v>
      </c>
      <c r="T584" s="236"/>
      <c r="U584" s="41"/>
      <c r="V584" s="42" t="e">
        <f t="shared" si="1975"/>
        <v>#DIV/0!</v>
      </c>
      <c r="W584" s="236"/>
      <c r="X584" s="41"/>
      <c r="Y584" s="42" t="e">
        <f t="shared" si="1976"/>
        <v>#DIV/0!</v>
      </c>
      <c r="Z584" s="236"/>
      <c r="AA584" s="41"/>
      <c r="AB584" s="42" t="e">
        <f t="shared" si="1977"/>
        <v>#DIV/0!</v>
      </c>
      <c r="AC584" s="236"/>
      <c r="AD584" s="41"/>
      <c r="AE584" s="42" t="e">
        <f t="shared" si="1978"/>
        <v>#DIV/0!</v>
      </c>
      <c r="AF584" s="236"/>
      <c r="AG584" s="41"/>
      <c r="AH584" s="42" t="e">
        <f t="shared" si="1979"/>
        <v>#DIV/0!</v>
      </c>
      <c r="AI584" s="236"/>
      <c r="AJ584" s="41"/>
      <c r="AK584" s="42" t="e">
        <f t="shared" si="1980"/>
        <v>#DIV/0!</v>
      </c>
      <c r="AL584" s="236"/>
      <c r="AM584" s="41"/>
      <c r="AN584" s="42" t="e">
        <f t="shared" si="1981"/>
        <v>#DIV/0!</v>
      </c>
      <c r="AO584" s="236"/>
      <c r="AP584" s="41"/>
      <c r="AQ584" s="42" t="e">
        <f t="shared" si="1982"/>
        <v>#DIV/0!</v>
      </c>
      <c r="AR584" s="12"/>
      <c r="AS584" s="37"/>
      <c r="AT584" s="37"/>
    </row>
    <row r="585" spans="1:46" customFormat="1" ht="83.25" customHeight="1">
      <c r="A585" s="273"/>
      <c r="B585" s="276"/>
      <c r="C585" s="279"/>
      <c r="D585" s="110" t="s">
        <v>154</v>
      </c>
      <c r="E585" s="176">
        <f t="shared" si="1983"/>
        <v>0</v>
      </c>
      <c r="F585" s="47">
        <f t="shared" si="1984"/>
        <v>0</v>
      </c>
      <c r="G585" s="48" t="e">
        <f t="shared" si="1970"/>
        <v>#DIV/0!</v>
      </c>
      <c r="H585" s="236"/>
      <c r="I585" s="41"/>
      <c r="J585" s="42" t="e">
        <f t="shared" si="1971"/>
        <v>#DIV/0!</v>
      </c>
      <c r="K585" s="236"/>
      <c r="L585" s="47"/>
      <c r="M585" s="42" t="e">
        <f t="shared" si="1972"/>
        <v>#DIV/0!</v>
      </c>
      <c r="N585" s="236"/>
      <c r="O585" s="48"/>
      <c r="P585" s="42" t="e">
        <f t="shared" si="1973"/>
        <v>#DIV/0!</v>
      </c>
      <c r="Q585" s="236"/>
      <c r="R585" s="41"/>
      <c r="S585" s="42" t="e">
        <f t="shared" si="1974"/>
        <v>#DIV/0!</v>
      </c>
      <c r="T585" s="236"/>
      <c r="U585" s="41"/>
      <c r="V585" s="42" t="e">
        <f t="shared" si="1975"/>
        <v>#DIV/0!</v>
      </c>
      <c r="W585" s="236"/>
      <c r="X585" s="41"/>
      <c r="Y585" s="42" t="e">
        <f t="shared" si="1976"/>
        <v>#DIV/0!</v>
      </c>
      <c r="Z585" s="236"/>
      <c r="AA585" s="41"/>
      <c r="AB585" s="42" t="e">
        <f t="shared" si="1977"/>
        <v>#DIV/0!</v>
      </c>
      <c r="AC585" s="236"/>
      <c r="AD585" s="41"/>
      <c r="AE585" s="42" t="e">
        <f t="shared" si="1978"/>
        <v>#DIV/0!</v>
      </c>
      <c r="AF585" s="236"/>
      <c r="AG585" s="41"/>
      <c r="AH585" s="42" t="e">
        <f t="shared" si="1979"/>
        <v>#DIV/0!</v>
      </c>
      <c r="AI585" s="236"/>
      <c r="AJ585" s="41"/>
      <c r="AK585" s="42" t="e">
        <f t="shared" si="1980"/>
        <v>#DIV/0!</v>
      </c>
      <c r="AL585" s="236"/>
      <c r="AM585" s="41"/>
      <c r="AN585" s="42" t="e">
        <f t="shared" si="1981"/>
        <v>#DIV/0!</v>
      </c>
      <c r="AO585" s="236"/>
      <c r="AP585" s="41"/>
      <c r="AQ585" s="42" t="e">
        <f t="shared" si="1982"/>
        <v>#DIV/0!</v>
      </c>
      <c r="AR585" s="12"/>
      <c r="AS585" s="37"/>
      <c r="AT585" s="37"/>
    </row>
    <row r="586" spans="1:46" customFormat="1" ht="33" customHeight="1">
      <c r="A586" s="273"/>
      <c r="B586" s="276"/>
      <c r="C586" s="279"/>
      <c r="D586" s="110" t="s">
        <v>37</v>
      </c>
      <c r="E586" s="176">
        <f t="shared" si="1983"/>
        <v>0</v>
      </c>
      <c r="F586" s="47">
        <f t="shared" si="1984"/>
        <v>0</v>
      </c>
      <c r="G586" s="48" t="e">
        <f t="shared" si="1970"/>
        <v>#DIV/0!</v>
      </c>
      <c r="H586" s="236"/>
      <c r="I586" s="41"/>
      <c r="J586" s="42" t="e">
        <f t="shared" si="1971"/>
        <v>#DIV/0!</v>
      </c>
      <c r="K586" s="236"/>
      <c r="L586" s="47"/>
      <c r="M586" s="42" t="e">
        <f t="shared" si="1972"/>
        <v>#DIV/0!</v>
      </c>
      <c r="N586" s="236"/>
      <c r="O586" s="48"/>
      <c r="P586" s="42" t="e">
        <f t="shared" si="1973"/>
        <v>#DIV/0!</v>
      </c>
      <c r="Q586" s="236"/>
      <c r="R586" s="41"/>
      <c r="S586" s="42" t="e">
        <f t="shared" si="1974"/>
        <v>#DIV/0!</v>
      </c>
      <c r="T586" s="236"/>
      <c r="U586" s="41"/>
      <c r="V586" s="42" t="e">
        <f t="shared" si="1975"/>
        <v>#DIV/0!</v>
      </c>
      <c r="W586" s="236"/>
      <c r="X586" s="41"/>
      <c r="Y586" s="42" t="e">
        <f t="shared" si="1976"/>
        <v>#DIV/0!</v>
      </c>
      <c r="Z586" s="236"/>
      <c r="AA586" s="41"/>
      <c r="AB586" s="42" t="e">
        <f t="shared" si="1977"/>
        <v>#DIV/0!</v>
      </c>
      <c r="AC586" s="236"/>
      <c r="AD586" s="41"/>
      <c r="AE586" s="42" t="e">
        <f t="shared" si="1978"/>
        <v>#DIV/0!</v>
      </c>
      <c r="AF586" s="236"/>
      <c r="AG586" s="41"/>
      <c r="AH586" s="42" t="e">
        <f t="shared" si="1979"/>
        <v>#DIV/0!</v>
      </c>
      <c r="AI586" s="236"/>
      <c r="AJ586" s="41"/>
      <c r="AK586" s="42" t="e">
        <f t="shared" si="1980"/>
        <v>#DIV/0!</v>
      </c>
      <c r="AL586" s="236"/>
      <c r="AM586" s="41"/>
      <c r="AN586" s="42" t="e">
        <f t="shared" si="1981"/>
        <v>#DIV/0!</v>
      </c>
      <c r="AO586" s="236"/>
      <c r="AP586" s="41"/>
      <c r="AQ586" s="42" t="e">
        <f t="shared" si="1982"/>
        <v>#DIV/0!</v>
      </c>
      <c r="AR586" s="12"/>
      <c r="AS586" s="37"/>
      <c r="AT586" s="37"/>
    </row>
    <row r="587" spans="1:46" customFormat="1" ht="63.75" customHeight="1">
      <c r="A587" s="274"/>
      <c r="B587" s="277"/>
      <c r="C587" s="280"/>
      <c r="D587" s="110" t="s">
        <v>32</v>
      </c>
      <c r="E587" s="176">
        <f t="shared" si="1983"/>
        <v>0</v>
      </c>
      <c r="F587" s="47">
        <f t="shared" si="1984"/>
        <v>0</v>
      </c>
      <c r="G587" s="48" t="e">
        <f t="shared" si="1970"/>
        <v>#DIV/0!</v>
      </c>
      <c r="H587" s="236"/>
      <c r="I587" s="41"/>
      <c r="J587" s="42" t="e">
        <f t="shared" si="1971"/>
        <v>#DIV/0!</v>
      </c>
      <c r="K587" s="236"/>
      <c r="L587" s="47"/>
      <c r="M587" s="42" t="e">
        <f t="shared" si="1972"/>
        <v>#DIV/0!</v>
      </c>
      <c r="N587" s="236"/>
      <c r="O587" s="48"/>
      <c r="P587" s="42" t="e">
        <f t="shared" si="1973"/>
        <v>#DIV/0!</v>
      </c>
      <c r="Q587" s="236"/>
      <c r="R587" s="41"/>
      <c r="S587" s="42" t="e">
        <f t="shared" si="1974"/>
        <v>#DIV/0!</v>
      </c>
      <c r="T587" s="236"/>
      <c r="U587" s="41"/>
      <c r="V587" s="42" t="e">
        <f t="shared" si="1975"/>
        <v>#DIV/0!</v>
      </c>
      <c r="W587" s="236"/>
      <c r="X587" s="41"/>
      <c r="Y587" s="42" t="e">
        <f t="shared" si="1976"/>
        <v>#DIV/0!</v>
      </c>
      <c r="Z587" s="236"/>
      <c r="AA587" s="41"/>
      <c r="AB587" s="42" t="e">
        <f t="shared" si="1977"/>
        <v>#DIV/0!</v>
      </c>
      <c r="AC587" s="236"/>
      <c r="AD587" s="41"/>
      <c r="AE587" s="42" t="e">
        <f t="shared" si="1978"/>
        <v>#DIV/0!</v>
      </c>
      <c r="AF587" s="236"/>
      <c r="AG587" s="41"/>
      <c r="AH587" s="42" t="e">
        <f t="shared" si="1979"/>
        <v>#DIV/0!</v>
      </c>
      <c r="AI587" s="236"/>
      <c r="AJ587" s="41"/>
      <c r="AK587" s="42" t="e">
        <f t="shared" si="1980"/>
        <v>#DIV/0!</v>
      </c>
      <c r="AL587" s="236"/>
      <c r="AM587" s="41"/>
      <c r="AN587" s="42" t="e">
        <f t="shared" si="1981"/>
        <v>#DIV/0!</v>
      </c>
      <c r="AO587" s="236"/>
      <c r="AP587" s="41"/>
      <c r="AQ587" s="42" t="e">
        <f t="shared" si="1982"/>
        <v>#DIV/0!</v>
      </c>
      <c r="AR587" s="12"/>
      <c r="AS587" s="37"/>
      <c r="AT587" s="37"/>
    </row>
    <row r="588" spans="1:46" s="208" customFormat="1" ht="23.25" customHeight="1">
      <c r="A588" s="272" t="s">
        <v>270</v>
      </c>
      <c r="B588" s="275" t="s">
        <v>199</v>
      </c>
      <c r="C588" s="278" t="s">
        <v>416</v>
      </c>
      <c r="D588" s="217" t="s">
        <v>34</v>
      </c>
      <c r="E588" s="211">
        <f>E589+E590+E591+E593+E594</f>
        <v>60</v>
      </c>
      <c r="F588" s="212">
        <f>F589+F590+F591+F593+F594</f>
        <v>60</v>
      </c>
      <c r="G588" s="212">
        <f>(F588/E588)*100</f>
        <v>100</v>
      </c>
      <c r="H588" s="235">
        <f>H589+H590+H591+H593+H594</f>
        <v>0</v>
      </c>
      <c r="I588" s="212">
        <f>I589+I590+I591+I593+I594</f>
        <v>0</v>
      </c>
      <c r="J588" s="219" t="e">
        <f>(I588/H588)*100</f>
        <v>#DIV/0!</v>
      </c>
      <c r="K588" s="235">
        <f>K589+K590+K591+K593+K594</f>
        <v>0</v>
      </c>
      <c r="L588" s="212">
        <f>L589+L590+L591+L593+L594</f>
        <v>0</v>
      </c>
      <c r="M588" s="219" t="e">
        <f>(L588/K588)*100</f>
        <v>#DIV/0!</v>
      </c>
      <c r="N588" s="235">
        <f>N589+N590+N591+N593+N594</f>
        <v>60</v>
      </c>
      <c r="O588" s="212">
        <f>O589+O590+O591+O593+O594</f>
        <v>60</v>
      </c>
      <c r="P588" s="219">
        <f>(O588/N588)*100</f>
        <v>100</v>
      </c>
      <c r="Q588" s="235">
        <f>Q589+Q590+Q591+Q593+Q594</f>
        <v>0</v>
      </c>
      <c r="R588" s="212">
        <f>R589+R590+R591+R593+R594</f>
        <v>0</v>
      </c>
      <c r="S588" s="219" t="e">
        <f>(R588/Q588)*100</f>
        <v>#DIV/0!</v>
      </c>
      <c r="T588" s="235">
        <f>T589+T590+T591+T593+T594</f>
        <v>0</v>
      </c>
      <c r="U588" s="212">
        <f>U589+U590+U591+U593+U594</f>
        <v>0</v>
      </c>
      <c r="V588" s="219" t="e">
        <f>(U588/T588)*100</f>
        <v>#DIV/0!</v>
      </c>
      <c r="W588" s="235">
        <f>W589+W590+W591+W593+W594</f>
        <v>0</v>
      </c>
      <c r="X588" s="212">
        <f>X589+X590+X591+X593+X594</f>
        <v>0</v>
      </c>
      <c r="Y588" s="219" t="e">
        <f>(X588/W588)*100</f>
        <v>#DIV/0!</v>
      </c>
      <c r="Z588" s="235">
        <f>Z589+Z590+Z591+Z593+Z594</f>
        <v>0</v>
      </c>
      <c r="AA588" s="212">
        <f>AA589+AA590+AA591+AA593+AA594</f>
        <v>0</v>
      </c>
      <c r="AB588" s="219" t="e">
        <f>(AA588/Z588)*100</f>
        <v>#DIV/0!</v>
      </c>
      <c r="AC588" s="235">
        <f>AC589+AC590+AC591+AC593+AC594</f>
        <v>0</v>
      </c>
      <c r="AD588" s="212">
        <f>AD589+AD590+AD591+AD593+AD594</f>
        <v>0</v>
      </c>
      <c r="AE588" s="219" t="e">
        <f>(AD588/AC588)*100</f>
        <v>#DIV/0!</v>
      </c>
      <c r="AF588" s="235">
        <f>AF589+AF590+AF591+AF593+AF594</f>
        <v>0</v>
      </c>
      <c r="AG588" s="212">
        <f>AG589+AG590+AG591+AG593+AG594</f>
        <v>0</v>
      </c>
      <c r="AH588" s="219" t="e">
        <f>(AG588/AF588)*100</f>
        <v>#DIV/0!</v>
      </c>
      <c r="AI588" s="235">
        <f>AI589+AI590+AI591+AI593+AI594</f>
        <v>0</v>
      </c>
      <c r="AJ588" s="212">
        <f>AJ589+AJ590+AJ591+AJ593+AJ594</f>
        <v>0</v>
      </c>
      <c r="AK588" s="219" t="e">
        <f>(AJ588/AI588)*100</f>
        <v>#DIV/0!</v>
      </c>
      <c r="AL588" s="235">
        <f>AL589+AL590+AL591+AL593+AL594</f>
        <v>0</v>
      </c>
      <c r="AM588" s="212">
        <f>AM589+AM590+AM591+AM593+AM594</f>
        <v>0</v>
      </c>
      <c r="AN588" s="219" t="e">
        <f>(AM588/AL588)*100</f>
        <v>#DIV/0!</v>
      </c>
      <c r="AO588" s="235">
        <f>AO589+AO590+AO591+AO593+AO594</f>
        <v>0</v>
      </c>
      <c r="AP588" s="212">
        <f>AP589+AP590+AP591+AP593+AP594</f>
        <v>0</v>
      </c>
      <c r="AQ588" s="219" t="e">
        <f>(AP588/AO588)*100</f>
        <v>#DIV/0!</v>
      </c>
      <c r="AR588" s="216"/>
    </row>
    <row r="589" spans="1:46" customFormat="1" ht="30">
      <c r="A589" s="273"/>
      <c r="B589" s="276"/>
      <c r="C589" s="279"/>
      <c r="D589" s="110" t="s">
        <v>17</v>
      </c>
      <c r="E589" s="176">
        <f>H589+K589+N589+Q589+T589+W589+Z589+AC589+AF589+AI589+AL589+AO589</f>
        <v>0</v>
      </c>
      <c r="F589" s="47">
        <f>I589+L589+O589+R589+U589+X589+AA589+AD589+AG589+AJ589+AM589+AP589</f>
        <v>0</v>
      </c>
      <c r="G589" s="48" t="e">
        <f t="shared" ref="G589:G594" si="1985">(F589/E589)*100</f>
        <v>#DIV/0!</v>
      </c>
      <c r="H589" s="236"/>
      <c r="I589" s="41"/>
      <c r="J589" s="42" t="e">
        <f t="shared" ref="J589:J594" si="1986">(I589/H589)*100</f>
        <v>#DIV/0!</v>
      </c>
      <c r="K589" s="236"/>
      <c r="L589" s="47"/>
      <c r="M589" s="42" t="e">
        <f t="shared" ref="M589:M594" si="1987">(L589/K589)*100</f>
        <v>#DIV/0!</v>
      </c>
      <c r="N589" s="236"/>
      <c r="O589" s="48"/>
      <c r="P589" s="42" t="e">
        <f t="shared" ref="P589:P594" si="1988">(O589/N589)*100</f>
        <v>#DIV/0!</v>
      </c>
      <c r="Q589" s="236"/>
      <c r="R589" s="41"/>
      <c r="S589" s="42" t="e">
        <f t="shared" ref="S589:S594" si="1989">(R589/Q589)*100</f>
        <v>#DIV/0!</v>
      </c>
      <c r="T589" s="236"/>
      <c r="U589" s="41"/>
      <c r="V589" s="42" t="e">
        <f t="shared" ref="V589:V594" si="1990">(U589/T589)*100</f>
        <v>#DIV/0!</v>
      </c>
      <c r="W589" s="236"/>
      <c r="X589" s="41"/>
      <c r="Y589" s="42" t="e">
        <f t="shared" ref="Y589:Y594" si="1991">(X589/W589)*100</f>
        <v>#DIV/0!</v>
      </c>
      <c r="Z589" s="236"/>
      <c r="AA589" s="41"/>
      <c r="AB589" s="42" t="e">
        <f t="shared" ref="AB589:AB594" si="1992">(AA589/Z589)*100</f>
        <v>#DIV/0!</v>
      </c>
      <c r="AC589" s="236"/>
      <c r="AD589" s="41"/>
      <c r="AE589" s="42" t="e">
        <f t="shared" ref="AE589:AE594" si="1993">(AD589/AC589)*100</f>
        <v>#DIV/0!</v>
      </c>
      <c r="AF589" s="236"/>
      <c r="AG589" s="41"/>
      <c r="AH589" s="42" t="e">
        <f t="shared" ref="AH589:AH594" si="1994">(AG589/AF589)*100</f>
        <v>#DIV/0!</v>
      </c>
      <c r="AI589" s="236"/>
      <c r="AJ589" s="41"/>
      <c r="AK589" s="42" t="e">
        <f t="shared" ref="AK589:AK594" si="1995">(AJ589/AI589)*100</f>
        <v>#DIV/0!</v>
      </c>
      <c r="AL589" s="236"/>
      <c r="AM589" s="41"/>
      <c r="AN589" s="42" t="e">
        <f t="shared" ref="AN589:AN594" si="1996">(AM589/AL589)*100</f>
        <v>#DIV/0!</v>
      </c>
      <c r="AO589" s="236"/>
      <c r="AP589" s="41"/>
      <c r="AQ589" s="42" t="e">
        <f t="shared" ref="AQ589:AQ594" si="1997">(AP589/AO589)*100</f>
        <v>#DIV/0!</v>
      </c>
      <c r="AR589" s="12"/>
      <c r="AS589" s="37"/>
      <c r="AT589" s="37"/>
    </row>
    <row r="590" spans="1:46" customFormat="1" ht="45">
      <c r="A590" s="273"/>
      <c r="B590" s="276"/>
      <c r="C590" s="279"/>
      <c r="D590" s="110" t="s">
        <v>18</v>
      </c>
      <c r="E590" s="176">
        <f t="shared" ref="E590:E594" si="1998">H590+K590+N590+Q590+T590+W590+Z590+AC590+AF590+AI590+AL590+AO590</f>
        <v>60</v>
      </c>
      <c r="F590" s="47">
        <f t="shared" ref="F590:F594" si="1999">I590+L590+O590+R590+U590+X590+AA590+AD590+AG590+AJ590+AM590+AP590</f>
        <v>60</v>
      </c>
      <c r="G590" s="48">
        <f t="shared" si="1985"/>
        <v>100</v>
      </c>
      <c r="H590" s="236"/>
      <c r="I590" s="41"/>
      <c r="J590" s="42" t="e">
        <f t="shared" si="1986"/>
        <v>#DIV/0!</v>
      </c>
      <c r="K590" s="236"/>
      <c r="L590" s="47"/>
      <c r="M590" s="42" t="e">
        <f t="shared" si="1987"/>
        <v>#DIV/0!</v>
      </c>
      <c r="N590" s="236">
        <v>60</v>
      </c>
      <c r="O590" s="48">
        <v>60</v>
      </c>
      <c r="P590" s="42">
        <f t="shared" si="1988"/>
        <v>100</v>
      </c>
      <c r="Q590" s="236"/>
      <c r="R590" s="41"/>
      <c r="S590" s="42" t="e">
        <f t="shared" si="1989"/>
        <v>#DIV/0!</v>
      </c>
      <c r="T590" s="236"/>
      <c r="U590" s="41"/>
      <c r="V590" s="42" t="e">
        <f t="shared" si="1990"/>
        <v>#DIV/0!</v>
      </c>
      <c r="W590" s="236"/>
      <c r="X590" s="41"/>
      <c r="Y590" s="42" t="e">
        <f t="shared" si="1991"/>
        <v>#DIV/0!</v>
      </c>
      <c r="Z590" s="236"/>
      <c r="AA590" s="41"/>
      <c r="AB590" s="42" t="e">
        <f t="shared" si="1992"/>
        <v>#DIV/0!</v>
      </c>
      <c r="AC590" s="236"/>
      <c r="AD590" s="41"/>
      <c r="AE590" s="42" t="e">
        <f t="shared" si="1993"/>
        <v>#DIV/0!</v>
      </c>
      <c r="AF590" s="236"/>
      <c r="AG590" s="41"/>
      <c r="AH590" s="42" t="e">
        <f t="shared" si="1994"/>
        <v>#DIV/0!</v>
      </c>
      <c r="AI590" s="236"/>
      <c r="AJ590" s="41"/>
      <c r="AK590" s="42" t="e">
        <f t="shared" si="1995"/>
        <v>#DIV/0!</v>
      </c>
      <c r="AL590" s="236"/>
      <c r="AM590" s="41"/>
      <c r="AN590" s="42" t="e">
        <f t="shared" si="1996"/>
        <v>#DIV/0!</v>
      </c>
      <c r="AO590" s="236"/>
      <c r="AP590" s="41"/>
      <c r="AQ590" s="42" t="e">
        <f t="shared" si="1997"/>
        <v>#DIV/0!</v>
      </c>
      <c r="AR590" s="12"/>
      <c r="AS590" s="37"/>
      <c r="AT590" s="37"/>
    </row>
    <row r="591" spans="1:46" customFormat="1" ht="28.5" customHeight="1">
      <c r="A591" s="273"/>
      <c r="B591" s="276"/>
      <c r="C591" s="279"/>
      <c r="D591" s="110" t="s">
        <v>26</v>
      </c>
      <c r="E591" s="176">
        <f t="shared" si="1998"/>
        <v>0</v>
      </c>
      <c r="F591" s="47">
        <f t="shared" si="1999"/>
        <v>0</v>
      </c>
      <c r="G591" s="48" t="e">
        <f t="shared" si="1985"/>
        <v>#DIV/0!</v>
      </c>
      <c r="H591" s="236"/>
      <c r="I591" s="41"/>
      <c r="J591" s="42" t="e">
        <f t="shared" si="1986"/>
        <v>#DIV/0!</v>
      </c>
      <c r="K591" s="236"/>
      <c r="L591" s="47"/>
      <c r="M591" s="42" t="e">
        <f t="shared" si="1987"/>
        <v>#DIV/0!</v>
      </c>
      <c r="N591" s="236"/>
      <c r="O591" s="48"/>
      <c r="P591" s="42" t="e">
        <f t="shared" si="1988"/>
        <v>#DIV/0!</v>
      </c>
      <c r="Q591" s="236"/>
      <c r="R591" s="41"/>
      <c r="S591" s="42" t="e">
        <f t="shared" si="1989"/>
        <v>#DIV/0!</v>
      </c>
      <c r="T591" s="236"/>
      <c r="U591" s="41"/>
      <c r="V591" s="42" t="e">
        <f t="shared" si="1990"/>
        <v>#DIV/0!</v>
      </c>
      <c r="W591" s="236"/>
      <c r="X591" s="41"/>
      <c r="Y591" s="42" t="e">
        <f t="shared" si="1991"/>
        <v>#DIV/0!</v>
      </c>
      <c r="Z591" s="236"/>
      <c r="AA591" s="41"/>
      <c r="AB591" s="42" t="e">
        <f t="shared" si="1992"/>
        <v>#DIV/0!</v>
      </c>
      <c r="AC591" s="236"/>
      <c r="AD591" s="41"/>
      <c r="AE591" s="42" t="e">
        <f t="shared" si="1993"/>
        <v>#DIV/0!</v>
      </c>
      <c r="AF591" s="236"/>
      <c r="AG591" s="41"/>
      <c r="AH591" s="42" t="e">
        <f t="shared" si="1994"/>
        <v>#DIV/0!</v>
      </c>
      <c r="AI591" s="236"/>
      <c r="AJ591" s="41"/>
      <c r="AK591" s="42" t="e">
        <f t="shared" si="1995"/>
        <v>#DIV/0!</v>
      </c>
      <c r="AL591" s="236"/>
      <c r="AM591" s="41"/>
      <c r="AN591" s="42" t="e">
        <f t="shared" si="1996"/>
        <v>#DIV/0!</v>
      </c>
      <c r="AO591" s="236"/>
      <c r="AP591" s="41"/>
      <c r="AQ591" s="42" t="e">
        <f t="shared" si="1997"/>
        <v>#DIV/0!</v>
      </c>
      <c r="AR591" s="12"/>
      <c r="AS591" s="37"/>
      <c r="AT591" s="37"/>
    </row>
    <row r="592" spans="1:46" customFormat="1" ht="81" customHeight="1">
      <c r="A592" s="273"/>
      <c r="B592" s="276"/>
      <c r="C592" s="279"/>
      <c r="D592" s="110" t="s">
        <v>154</v>
      </c>
      <c r="E592" s="176">
        <f t="shared" si="1998"/>
        <v>0</v>
      </c>
      <c r="F592" s="47">
        <f t="shared" si="1999"/>
        <v>0</v>
      </c>
      <c r="G592" s="48" t="e">
        <f t="shared" si="1985"/>
        <v>#DIV/0!</v>
      </c>
      <c r="H592" s="236"/>
      <c r="I592" s="41"/>
      <c r="J592" s="42" t="e">
        <f t="shared" si="1986"/>
        <v>#DIV/0!</v>
      </c>
      <c r="K592" s="236"/>
      <c r="L592" s="47"/>
      <c r="M592" s="42" t="e">
        <f t="shared" si="1987"/>
        <v>#DIV/0!</v>
      </c>
      <c r="N592" s="236"/>
      <c r="O592" s="48"/>
      <c r="P592" s="42" t="e">
        <f t="shared" si="1988"/>
        <v>#DIV/0!</v>
      </c>
      <c r="Q592" s="236"/>
      <c r="R592" s="41"/>
      <c r="S592" s="42" t="e">
        <f t="shared" si="1989"/>
        <v>#DIV/0!</v>
      </c>
      <c r="T592" s="236"/>
      <c r="U592" s="41"/>
      <c r="V592" s="42" t="e">
        <f t="shared" si="1990"/>
        <v>#DIV/0!</v>
      </c>
      <c r="W592" s="236"/>
      <c r="X592" s="41"/>
      <c r="Y592" s="42" t="e">
        <f t="shared" si="1991"/>
        <v>#DIV/0!</v>
      </c>
      <c r="Z592" s="236"/>
      <c r="AA592" s="41"/>
      <c r="AB592" s="42" t="e">
        <f t="shared" si="1992"/>
        <v>#DIV/0!</v>
      </c>
      <c r="AC592" s="236"/>
      <c r="AD592" s="41"/>
      <c r="AE592" s="42" t="e">
        <f t="shared" si="1993"/>
        <v>#DIV/0!</v>
      </c>
      <c r="AF592" s="236"/>
      <c r="AG592" s="41"/>
      <c r="AH592" s="42" t="e">
        <f t="shared" si="1994"/>
        <v>#DIV/0!</v>
      </c>
      <c r="AI592" s="236"/>
      <c r="AJ592" s="41"/>
      <c r="AK592" s="42" t="e">
        <f t="shared" si="1995"/>
        <v>#DIV/0!</v>
      </c>
      <c r="AL592" s="236"/>
      <c r="AM592" s="41"/>
      <c r="AN592" s="42" t="e">
        <f t="shared" si="1996"/>
        <v>#DIV/0!</v>
      </c>
      <c r="AO592" s="236"/>
      <c r="AP592" s="41"/>
      <c r="AQ592" s="42" t="e">
        <f t="shared" si="1997"/>
        <v>#DIV/0!</v>
      </c>
      <c r="AR592" s="12"/>
      <c r="AS592" s="37"/>
      <c r="AT592" s="37"/>
    </row>
    <row r="593" spans="1:46" customFormat="1" ht="32.25" customHeight="1">
      <c r="A593" s="273"/>
      <c r="B593" s="276"/>
      <c r="C593" s="279"/>
      <c r="D593" s="110" t="s">
        <v>37</v>
      </c>
      <c r="E593" s="176">
        <f t="shared" si="1998"/>
        <v>0</v>
      </c>
      <c r="F593" s="47">
        <f t="shared" si="1999"/>
        <v>0</v>
      </c>
      <c r="G593" s="48" t="e">
        <f t="shared" si="1985"/>
        <v>#DIV/0!</v>
      </c>
      <c r="H593" s="236"/>
      <c r="I593" s="41"/>
      <c r="J593" s="42" t="e">
        <f t="shared" si="1986"/>
        <v>#DIV/0!</v>
      </c>
      <c r="K593" s="236"/>
      <c r="L593" s="47"/>
      <c r="M593" s="42" t="e">
        <f t="shared" si="1987"/>
        <v>#DIV/0!</v>
      </c>
      <c r="N593" s="236"/>
      <c r="O593" s="48"/>
      <c r="P593" s="42" t="e">
        <f t="shared" si="1988"/>
        <v>#DIV/0!</v>
      </c>
      <c r="Q593" s="236"/>
      <c r="R593" s="41"/>
      <c r="S593" s="42" t="e">
        <f t="shared" si="1989"/>
        <v>#DIV/0!</v>
      </c>
      <c r="T593" s="236"/>
      <c r="U593" s="41"/>
      <c r="V593" s="42" t="e">
        <f t="shared" si="1990"/>
        <v>#DIV/0!</v>
      </c>
      <c r="W593" s="236"/>
      <c r="X593" s="41"/>
      <c r="Y593" s="42" t="e">
        <f t="shared" si="1991"/>
        <v>#DIV/0!</v>
      </c>
      <c r="Z593" s="236"/>
      <c r="AA593" s="41"/>
      <c r="AB593" s="42" t="e">
        <f t="shared" si="1992"/>
        <v>#DIV/0!</v>
      </c>
      <c r="AC593" s="236"/>
      <c r="AD593" s="41"/>
      <c r="AE593" s="42" t="e">
        <f t="shared" si="1993"/>
        <v>#DIV/0!</v>
      </c>
      <c r="AF593" s="236"/>
      <c r="AG593" s="41"/>
      <c r="AH593" s="42" t="e">
        <f t="shared" si="1994"/>
        <v>#DIV/0!</v>
      </c>
      <c r="AI593" s="236"/>
      <c r="AJ593" s="41"/>
      <c r="AK593" s="42" t="e">
        <f t="shared" si="1995"/>
        <v>#DIV/0!</v>
      </c>
      <c r="AL593" s="236"/>
      <c r="AM593" s="41"/>
      <c r="AN593" s="42" t="e">
        <f t="shared" si="1996"/>
        <v>#DIV/0!</v>
      </c>
      <c r="AO593" s="236"/>
      <c r="AP593" s="41"/>
      <c r="AQ593" s="42" t="e">
        <f t="shared" si="1997"/>
        <v>#DIV/0!</v>
      </c>
      <c r="AR593" s="12"/>
      <c r="AS593" s="37"/>
      <c r="AT593" s="37"/>
    </row>
    <row r="594" spans="1:46" customFormat="1" ht="48" customHeight="1">
      <c r="A594" s="274"/>
      <c r="B594" s="277"/>
      <c r="C594" s="280"/>
      <c r="D594" s="110" t="s">
        <v>32</v>
      </c>
      <c r="E594" s="176">
        <f t="shared" si="1998"/>
        <v>0</v>
      </c>
      <c r="F594" s="47">
        <f t="shared" si="1999"/>
        <v>0</v>
      </c>
      <c r="G594" s="48" t="e">
        <f t="shared" si="1985"/>
        <v>#DIV/0!</v>
      </c>
      <c r="H594" s="236"/>
      <c r="I594" s="41"/>
      <c r="J594" s="42" t="e">
        <f t="shared" si="1986"/>
        <v>#DIV/0!</v>
      </c>
      <c r="K594" s="236"/>
      <c r="L594" s="47"/>
      <c r="M594" s="42" t="e">
        <f t="shared" si="1987"/>
        <v>#DIV/0!</v>
      </c>
      <c r="N594" s="236"/>
      <c r="O594" s="48"/>
      <c r="P594" s="42" t="e">
        <f t="shared" si="1988"/>
        <v>#DIV/0!</v>
      </c>
      <c r="Q594" s="236"/>
      <c r="R594" s="41"/>
      <c r="S594" s="42" t="e">
        <f t="shared" si="1989"/>
        <v>#DIV/0!</v>
      </c>
      <c r="T594" s="236"/>
      <c r="U594" s="41"/>
      <c r="V594" s="42" t="e">
        <f t="shared" si="1990"/>
        <v>#DIV/0!</v>
      </c>
      <c r="W594" s="236"/>
      <c r="X594" s="41"/>
      <c r="Y594" s="42" t="e">
        <f t="shared" si="1991"/>
        <v>#DIV/0!</v>
      </c>
      <c r="Z594" s="236"/>
      <c r="AA594" s="41"/>
      <c r="AB594" s="42" t="e">
        <f t="shared" si="1992"/>
        <v>#DIV/0!</v>
      </c>
      <c r="AC594" s="236"/>
      <c r="AD594" s="41"/>
      <c r="AE594" s="42" t="e">
        <f t="shared" si="1993"/>
        <v>#DIV/0!</v>
      </c>
      <c r="AF594" s="236"/>
      <c r="AG594" s="41"/>
      <c r="AH594" s="42" t="e">
        <f t="shared" si="1994"/>
        <v>#DIV/0!</v>
      </c>
      <c r="AI594" s="236"/>
      <c r="AJ594" s="41"/>
      <c r="AK594" s="42" t="e">
        <f t="shared" si="1995"/>
        <v>#DIV/0!</v>
      </c>
      <c r="AL594" s="236"/>
      <c r="AM594" s="41"/>
      <c r="AN594" s="42" t="e">
        <f t="shared" si="1996"/>
        <v>#DIV/0!</v>
      </c>
      <c r="AO594" s="236"/>
      <c r="AP594" s="41"/>
      <c r="AQ594" s="42" t="e">
        <f t="shared" si="1997"/>
        <v>#DIV/0!</v>
      </c>
      <c r="AR594" s="12"/>
      <c r="AS594" s="37"/>
      <c r="AT594" s="37"/>
    </row>
    <row r="595" spans="1:46" s="214" customFormat="1" ht="18" customHeight="1">
      <c r="A595" s="303" t="s">
        <v>417</v>
      </c>
      <c r="B595" s="275" t="s">
        <v>357</v>
      </c>
      <c r="C595" s="278" t="s">
        <v>431</v>
      </c>
      <c r="D595" s="217" t="s">
        <v>34</v>
      </c>
      <c r="E595" s="211">
        <f>E596+E597+E598+E600+E601</f>
        <v>590.03</v>
      </c>
      <c r="F595" s="212">
        <f>F596+F597+F598+F600+F601</f>
        <v>0</v>
      </c>
      <c r="G595" s="212">
        <f>(F595/E595)*100</f>
        <v>0</v>
      </c>
      <c r="H595" s="235">
        <f>H596+H597+H598+H600+H601</f>
        <v>0</v>
      </c>
      <c r="I595" s="212">
        <f>I596+I597+I598+I600+I601</f>
        <v>0</v>
      </c>
      <c r="J595" s="212" t="e">
        <f>(I595/H595)*100</f>
        <v>#DIV/0!</v>
      </c>
      <c r="K595" s="235">
        <f>K596+K597+K598+K600+K601</f>
        <v>0</v>
      </c>
      <c r="L595" s="212">
        <f>L596+L597+L598+L600+L601</f>
        <v>0</v>
      </c>
      <c r="M595" s="212" t="e">
        <f>(L595/K595)*100</f>
        <v>#DIV/0!</v>
      </c>
      <c r="N595" s="235">
        <f>N596+N597+N598+N600+N601</f>
        <v>0</v>
      </c>
      <c r="O595" s="212">
        <f>O596+O597+O598+O600+O601</f>
        <v>0</v>
      </c>
      <c r="P595" s="212" t="e">
        <f>(O595/N595)*100</f>
        <v>#DIV/0!</v>
      </c>
      <c r="Q595" s="235">
        <f>Q596+Q597+Q598+Q600+Q601</f>
        <v>0</v>
      </c>
      <c r="R595" s="212">
        <f>R596+R597+R598+R600+R601</f>
        <v>0</v>
      </c>
      <c r="S595" s="212" t="e">
        <f>(R595/Q595)*100</f>
        <v>#DIV/0!</v>
      </c>
      <c r="T595" s="235">
        <f>T596+T597+T598+T600+T601</f>
        <v>0</v>
      </c>
      <c r="U595" s="212">
        <f>U596+U597+U598+U600+U601</f>
        <v>0</v>
      </c>
      <c r="V595" s="212" t="e">
        <f>(U595/T595)*100</f>
        <v>#DIV/0!</v>
      </c>
      <c r="W595" s="235">
        <f>W596+W597+W598+W600+W601</f>
        <v>0</v>
      </c>
      <c r="X595" s="212">
        <f>X596+X597+X598+X600+X601</f>
        <v>0</v>
      </c>
      <c r="Y595" s="212" t="e">
        <f>(X595/W595)*100</f>
        <v>#DIV/0!</v>
      </c>
      <c r="Z595" s="235">
        <f>Z596+Z597+Z598+Z600+Z601</f>
        <v>0</v>
      </c>
      <c r="AA595" s="212">
        <f>AA596+AA597+AA598+AA600+AA601</f>
        <v>0</v>
      </c>
      <c r="AB595" s="212" t="e">
        <f>(AA595/Z595)*100</f>
        <v>#DIV/0!</v>
      </c>
      <c r="AC595" s="235">
        <f>AC596+AC597+AC598+AC600+AC601</f>
        <v>590.03</v>
      </c>
      <c r="AD595" s="212">
        <f>AD596+AD597+AD598+AD600+AD601</f>
        <v>0</v>
      </c>
      <c r="AE595" s="212">
        <f>(AD595/AC595)*100</f>
        <v>0</v>
      </c>
      <c r="AF595" s="235">
        <f>AF596+AF597+AF598+AF600+AF601</f>
        <v>0</v>
      </c>
      <c r="AG595" s="212">
        <f>AG596+AG597+AG598+AG600+AG601</f>
        <v>0</v>
      </c>
      <c r="AH595" s="212" t="e">
        <f>(AG595/AF595)*100</f>
        <v>#DIV/0!</v>
      </c>
      <c r="AI595" s="235">
        <f>AI596+AI597+AI598+AI600+AI601</f>
        <v>0</v>
      </c>
      <c r="AJ595" s="212">
        <f>AJ596+AJ597+AJ598+AJ600+AJ601</f>
        <v>0</v>
      </c>
      <c r="AK595" s="212" t="e">
        <f>(AJ595/AI595)*100</f>
        <v>#DIV/0!</v>
      </c>
      <c r="AL595" s="235">
        <f>AL596+AL597+AL598+AL600+AL601</f>
        <v>0</v>
      </c>
      <c r="AM595" s="212">
        <f>AM596+AM597+AM598+AM600+AM601</f>
        <v>0</v>
      </c>
      <c r="AN595" s="212" t="e">
        <f>(AM595/AL595)*100</f>
        <v>#DIV/0!</v>
      </c>
      <c r="AO595" s="235">
        <f>AO596+AO597+AO598+AO600+AO601</f>
        <v>0</v>
      </c>
      <c r="AP595" s="212">
        <f>AP596+AP597+AP598+AP600+AP601</f>
        <v>0</v>
      </c>
      <c r="AQ595" s="212" t="e">
        <f>(AP595/AO595)*100</f>
        <v>#DIV/0!</v>
      </c>
      <c r="AR595" s="218"/>
    </row>
    <row r="596" spans="1:46" s="91" customFormat="1" ht="30">
      <c r="A596" s="304"/>
      <c r="B596" s="276"/>
      <c r="C596" s="279"/>
      <c r="D596" s="115" t="s">
        <v>17</v>
      </c>
      <c r="E596" s="176">
        <f>H596+K596+N596+Q596+T596+W596+Z596+AC596+AF596+AI596+AL596+AO596</f>
        <v>0</v>
      </c>
      <c r="F596" s="47">
        <f>I596+L596+O596+R596+U596+X596+AA596+AD596+AG596+AJ596+AM596+AP596</f>
        <v>0</v>
      </c>
      <c r="G596" s="48" t="e">
        <f t="shared" ref="G596:G601" si="2000">(F596/E596)*100</f>
        <v>#DIV/0!</v>
      </c>
      <c r="H596" s="235"/>
      <c r="I596" s="47"/>
      <c r="J596" s="48" t="e">
        <f t="shared" ref="J596:J601" si="2001">(I596/H596)*100</f>
        <v>#DIV/0!</v>
      </c>
      <c r="K596" s="235"/>
      <c r="L596" s="47"/>
      <c r="M596" s="48" t="e">
        <f t="shared" ref="M596:M601" si="2002">(L596/K596)*100</f>
        <v>#DIV/0!</v>
      </c>
      <c r="N596" s="235"/>
      <c r="O596" s="48"/>
      <c r="P596" s="48" t="e">
        <f t="shared" ref="P596:P601" si="2003">(O596/N596)*100</f>
        <v>#DIV/0!</v>
      </c>
      <c r="Q596" s="235"/>
      <c r="R596" s="47"/>
      <c r="S596" s="48" t="e">
        <f t="shared" ref="S596:S601" si="2004">(R596/Q596)*100</f>
        <v>#DIV/0!</v>
      </c>
      <c r="T596" s="235"/>
      <c r="U596" s="47"/>
      <c r="V596" s="48" t="e">
        <f t="shared" ref="V596:V601" si="2005">(U596/T596)*100</f>
        <v>#DIV/0!</v>
      </c>
      <c r="W596" s="235"/>
      <c r="X596" s="47"/>
      <c r="Y596" s="48" t="e">
        <f t="shared" ref="Y596:Y601" si="2006">(X596/W596)*100</f>
        <v>#DIV/0!</v>
      </c>
      <c r="Z596" s="235"/>
      <c r="AA596" s="47"/>
      <c r="AB596" s="48" t="e">
        <f t="shared" ref="AB596:AB601" si="2007">(AA596/Z596)*100</f>
        <v>#DIV/0!</v>
      </c>
      <c r="AC596" s="235"/>
      <c r="AD596" s="47"/>
      <c r="AE596" s="48" t="e">
        <f t="shared" ref="AE596:AE601" si="2008">(AD596/AC596)*100</f>
        <v>#DIV/0!</v>
      </c>
      <c r="AF596" s="235"/>
      <c r="AG596" s="47"/>
      <c r="AH596" s="48" t="e">
        <f t="shared" ref="AH596:AH601" si="2009">(AG596/AF596)*100</f>
        <v>#DIV/0!</v>
      </c>
      <c r="AI596" s="235"/>
      <c r="AJ596" s="47"/>
      <c r="AK596" s="48" t="e">
        <f t="shared" ref="AK596:AK601" si="2010">(AJ596/AI596)*100</f>
        <v>#DIV/0!</v>
      </c>
      <c r="AL596" s="235"/>
      <c r="AM596" s="47"/>
      <c r="AN596" s="48" t="e">
        <f t="shared" ref="AN596:AN601" si="2011">(AM596/AL596)*100</f>
        <v>#DIV/0!</v>
      </c>
      <c r="AO596" s="235"/>
      <c r="AP596" s="47"/>
      <c r="AQ596" s="48" t="e">
        <f t="shared" ref="AQ596:AQ601" si="2012">(AP596/AO596)*100</f>
        <v>#DIV/0!</v>
      </c>
      <c r="AR596" s="92"/>
      <c r="AS596" s="90"/>
      <c r="AT596" s="90"/>
    </row>
    <row r="597" spans="1:46" s="91" customFormat="1" ht="45">
      <c r="A597" s="304"/>
      <c r="B597" s="276"/>
      <c r="C597" s="279"/>
      <c r="D597" s="115" t="s">
        <v>18</v>
      </c>
      <c r="E597" s="176">
        <f t="shared" ref="E597:E601" si="2013">H597+K597+N597+Q597+T597+W597+Z597+AC597+AF597+AI597+AL597+AO597</f>
        <v>0</v>
      </c>
      <c r="F597" s="47">
        <f t="shared" ref="F597:F601" si="2014">I597+L597+O597+R597+U597+X597+AA597+AD597+AG597+AJ597+AM597+AP597</f>
        <v>0</v>
      </c>
      <c r="G597" s="48" t="e">
        <f t="shared" si="2000"/>
        <v>#DIV/0!</v>
      </c>
      <c r="H597" s="235"/>
      <c r="I597" s="47"/>
      <c r="J597" s="48" t="e">
        <f t="shared" si="2001"/>
        <v>#DIV/0!</v>
      </c>
      <c r="K597" s="235"/>
      <c r="L597" s="47"/>
      <c r="M597" s="48" t="e">
        <f t="shared" si="2002"/>
        <v>#DIV/0!</v>
      </c>
      <c r="N597" s="235"/>
      <c r="O597" s="48"/>
      <c r="P597" s="48" t="e">
        <f t="shared" si="2003"/>
        <v>#DIV/0!</v>
      </c>
      <c r="Q597" s="235"/>
      <c r="R597" s="47"/>
      <c r="S597" s="48" t="e">
        <f t="shared" si="2004"/>
        <v>#DIV/0!</v>
      </c>
      <c r="T597" s="235"/>
      <c r="U597" s="47"/>
      <c r="V597" s="48" t="e">
        <f t="shared" si="2005"/>
        <v>#DIV/0!</v>
      </c>
      <c r="W597" s="235"/>
      <c r="X597" s="47"/>
      <c r="Y597" s="48" t="e">
        <f t="shared" si="2006"/>
        <v>#DIV/0!</v>
      </c>
      <c r="Z597" s="235"/>
      <c r="AA597" s="47"/>
      <c r="AB597" s="48" t="e">
        <f t="shared" si="2007"/>
        <v>#DIV/0!</v>
      </c>
      <c r="AC597" s="235"/>
      <c r="AD597" s="47"/>
      <c r="AE597" s="48" t="e">
        <f t="shared" si="2008"/>
        <v>#DIV/0!</v>
      </c>
      <c r="AF597" s="235"/>
      <c r="AG597" s="47"/>
      <c r="AH597" s="48" t="e">
        <f t="shared" si="2009"/>
        <v>#DIV/0!</v>
      </c>
      <c r="AI597" s="235"/>
      <c r="AJ597" s="47"/>
      <c r="AK597" s="48" t="e">
        <f t="shared" si="2010"/>
        <v>#DIV/0!</v>
      </c>
      <c r="AL597" s="235"/>
      <c r="AM597" s="47"/>
      <c r="AN597" s="48" t="e">
        <f t="shared" si="2011"/>
        <v>#DIV/0!</v>
      </c>
      <c r="AO597" s="235"/>
      <c r="AP597" s="47"/>
      <c r="AQ597" s="48" t="e">
        <f t="shared" si="2012"/>
        <v>#DIV/0!</v>
      </c>
      <c r="AR597" s="92"/>
      <c r="AS597" s="90"/>
      <c r="AT597" s="90"/>
    </row>
    <row r="598" spans="1:46" s="91" customFormat="1" ht="28.5" customHeight="1">
      <c r="A598" s="304"/>
      <c r="B598" s="276"/>
      <c r="C598" s="279"/>
      <c r="D598" s="115" t="s">
        <v>26</v>
      </c>
      <c r="E598" s="176">
        <f t="shared" si="2013"/>
        <v>590.03</v>
      </c>
      <c r="F598" s="47">
        <f t="shared" si="2014"/>
        <v>0</v>
      </c>
      <c r="G598" s="48">
        <f t="shared" si="2000"/>
        <v>0</v>
      </c>
      <c r="H598" s="235"/>
      <c r="I598" s="47"/>
      <c r="J598" s="48" t="e">
        <f t="shared" si="2001"/>
        <v>#DIV/0!</v>
      </c>
      <c r="K598" s="235"/>
      <c r="L598" s="47"/>
      <c r="M598" s="48" t="e">
        <f t="shared" si="2002"/>
        <v>#DIV/0!</v>
      </c>
      <c r="N598" s="235"/>
      <c r="O598" s="48"/>
      <c r="P598" s="48" t="e">
        <f t="shared" si="2003"/>
        <v>#DIV/0!</v>
      </c>
      <c r="Q598" s="235"/>
      <c r="R598" s="47"/>
      <c r="S598" s="48" t="e">
        <f t="shared" si="2004"/>
        <v>#DIV/0!</v>
      </c>
      <c r="T598" s="235"/>
      <c r="U598" s="47"/>
      <c r="V598" s="48" t="e">
        <f t="shared" si="2005"/>
        <v>#DIV/0!</v>
      </c>
      <c r="W598" s="235">
        <v>0</v>
      </c>
      <c r="X598" s="47"/>
      <c r="Y598" s="48" t="e">
        <f t="shared" si="2006"/>
        <v>#DIV/0!</v>
      </c>
      <c r="Z598" s="235"/>
      <c r="AA598" s="47"/>
      <c r="AB598" s="48" t="e">
        <f t="shared" si="2007"/>
        <v>#DIV/0!</v>
      </c>
      <c r="AC598" s="235">
        <v>590.03</v>
      </c>
      <c r="AD598" s="47"/>
      <c r="AE598" s="48">
        <f t="shared" si="2008"/>
        <v>0</v>
      </c>
      <c r="AF598" s="235"/>
      <c r="AG598" s="47"/>
      <c r="AH598" s="48" t="e">
        <f t="shared" si="2009"/>
        <v>#DIV/0!</v>
      </c>
      <c r="AI598" s="235"/>
      <c r="AJ598" s="47"/>
      <c r="AK598" s="48" t="e">
        <f t="shared" si="2010"/>
        <v>#DIV/0!</v>
      </c>
      <c r="AL598" s="235"/>
      <c r="AM598" s="47"/>
      <c r="AN598" s="48" t="e">
        <f t="shared" si="2011"/>
        <v>#DIV/0!</v>
      </c>
      <c r="AO598" s="235"/>
      <c r="AP598" s="47"/>
      <c r="AQ598" s="48" t="e">
        <f t="shared" si="2012"/>
        <v>#DIV/0!</v>
      </c>
      <c r="AR598" s="92"/>
      <c r="AS598" s="90"/>
      <c r="AT598" s="90"/>
    </row>
    <row r="599" spans="1:46" s="91" customFormat="1" ht="83.25" customHeight="1">
      <c r="A599" s="304"/>
      <c r="B599" s="276"/>
      <c r="C599" s="279"/>
      <c r="D599" s="115" t="s">
        <v>154</v>
      </c>
      <c r="E599" s="176">
        <f t="shared" si="2013"/>
        <v>0</v>
      </c>
      <c r="F599" s="47">
        <f t="shared" si="2014"/>
        <v>0</v>
      </c>
      <c r="G599" s="48" t="e">
        <f t="shared" si="2000"/>
        <v>#DIV/0!</v>
      </c>
      <c r="H599" s="235"/>
      <c r="I599" s="47"/>
      <c r="J599" s="48" t="e">
        <f t="shared" si="2001"/>
        <v>#DIV/0!</v>
      </c>
      <c r="K599" s="235"/>
      <c r="L599" s="47"/>
      <c r="M599" s="48" t="e">
        <f t="shared" si="2002"/>
        <v>#DIV/0!</v>
      </c>
      <c r="N599" s="235"/>
      <c r="O599" s="48"/>
      <c r="P599" s="48" t="e">
        <f t="shared" si="2003"/>
        <v>#DIV/0!</v>
      </c>
      <c r="Q599" s="235"/>
      <c r="R599" s="47"/>
      <c r="S599" s="48" t="e">
        <f t="shared" si="2004"/>
        <v>#DIV/0!</v>
      </c>
      <c r="T599" s="235"/>
      <c r="U599" s="47"/>
      <c r="V599" s="48" t="e">
        <f t="shared" si="2005"/>
        <v>#DIV/0!</v>
      </c>
      <c r="W599" s="235"/>
      <c r="X599" s="47"/>
      <c r="Y599" s="48" t="e">
        <f t="shared" si="2006"/>
        <v>#DIV/0!</v>
      </c>
      <c r="Z599" s="235"/>
      <c r="AA599" s="47"/>
      <c r="AB599" s="48" t="e">
        <f t="shared" si="2007"/>
        <v>#DIV/0!</v>
      </c>
      <c r="AC599" s="235"/>
      <c r="AD599" s="47"/>
      <c r="AE599" s="48" t="e">
        <f t="shared" si="2008"/>
        <v>#DIV/0!</v>
      </c>
      <c r="AF599" s="235"/>
      <c r="AG599" s="47"/>
      <c r="AH599" s="48" t="e">
        <f t="shared" si="2009"/>
        <v>#DIV/0!</v>
      </c>
      <c r="AI599" s="235"/>
      <c r="AJ599" s="47"/>
      <c r="AK599" s="48" t="e">
        <f t="shared" si="2010"/>
        <v>#DIV/0!</v>
      </c>
      <c r="AL599" s="235"/>
      <c r="AM599" s="47"/>
      <c r="AN599" s="48" t="e">
        <f t="shared" si="2011"/>
        <v>#DIV/0!</v>
      </c>
      <c r="AO599" s="235"/>
      <c r="AP599" s="47"/>
      <c r="AQ599" s="48" t="e">
        <f t="shared" si="2012"/>
        <v>#DIV/0!</v>
      </c>
      <c r="AR599" s="92"/>
      <c r="AS599" s="90"/>
      <c r="AT599" s="90"/>
    </row>
    <row r="600" spans="1:46" s="91" customFormat="1" ht="33" customHeight="1">
      <c r="A600" s="304"/>
      <c r="B600" s="276"/>
      <c r="C600" s="279"/>
      <c r="D600" s="115" t="s">
        <v>37</v>
      </c>
      <c r="E600" s="176">
        <f t="shared" si="2013"/>
        <v>0</v>
      </c>
      <c r="F600" s="47">
        <f t="shared" si="2014"/>
        <v>0</v>
      </c>
      <c r="G600" s="48" t="e">
        <f t="shared" si="2000"/>
        <v>#DIV/0!</v>
      </c>
      <c r="H600" s="235"/>
      <c r="I600" s="47"/>
      <c r="J600" s="48" t="e">
        <f t="shared" si="2001"/>
        <v>#DIV/0!</v>
      </c>
      <c r="K600" s="235"/>
      <c r="L600" s="47"/>
      <c r="M600" s="48" t="e">
        <f t="shared" si="2002"/>
        <v>#DIV/0!</v>
      </c>
      <c r="N600" s="235"/>
      <c r="O600" s="48"/>
      <c r="P600" s="48" t="e">
        <f t="shared" si="2003"/>
        <v>#DIV/0!</v>
      </c>
      <c r="Q600" s="235"/>
      <c r="R600" s="47"/>
      <c r="S600" s="48" t="e">
        <f t="shared" si="2004"/>
        <v>#DIV/0!</v>
      </c>
      <c r="T600" s="235"/>
      <c r="U600" s="47"/>
      <c r="V600" s="48" t="e">
        <f t="shared" si="2005"/>
        <v>#DIV/0!</v>
      </c>
      <c r="W600" s="235"/>
      <c r="X600" s="47"/>
      <c r="Y600" s="48" t="e">
        <f t="shared" si="2006"/>
        <v>#DIV/0!</v>
      </c>
      <c r="Z600" s="235"/>
      <c r="AA600" s="47"/>
      <c r="AB600" s="48" t="e">
        <f t="shared" si="2007"/>
        <v>#DIV/0!</v>
      </c>
      <c r="AC600" s="235"/>
      <c r="AD600" s="47"/>
      <c r="AE600" s="48" t="e">
        <f t="shared" si="2008"/>
        <v>#DIV/0!</v>
      </c>
      <c r="AF600" s="235"/>
      <c r="AG600" s="47"/>
      <c r="AH600" s="48" t="e">
        <f t="shared" si="2009"/>
        <v>#DIV/0!</v>
      </c>
      <c r="AI600" s="235"/>
      <c r="AJ600" s="47"/>
      <c r="AK600" s="48" t="e">
        <f t="shared" si="2010"/>
        <v>#DIV/0!</v>
      </c>
      <c r="AL600" s="235"/>
      <c r="AM600" s="47"/>
      <c r="AN600" s="48" t="e">
        <f t="shared" si="2011"/>
        <v>#DIV/0!</v>
      </c>
      <c r="AO600" s="235"/>
      <c r="AP600" s="47"/>
      <c r="AQ600" s="48" t="e">
        <f t="shared" si="2012"/>
        <v>#DIV/0!</v>
      </c>
      <c r="AR600" s="92"/>
      <c r="AS600" s="90"/>
      <c r="AT600" s="90"/>
    </row>
    <row r="601" spans="1:46" s="91" customFormat="1" ht="63.75" customHeight="1">
      <c r="A601" s="305"/>
      <c r="B601" s="277"/>
      <c r="C601" s="280"/>
      <c r="D601" s="115" t="s">
        <v>32</v>
      </c>
      <c r="E601" s="176">
        <f t="shared" si="2013"/>
        <v>0</v>
      </c>
      <c r="F601" s="47">
        <f t="shared" si="2014"/>
        <v>0</v>
      </c>
      <c r="G601" s="48" t="e">
        <f t="shared" si="2000"/>
        <v>#DIV/0!</v>
      </c>
      <c r="H601" s="235"/>
      <c r="I601" s="47"/>
      <c r="J601" s="48" t="e">
        <f t="shared" si="2001"/>
        <v>#DIV/0!</v>
      </c>
      <c r="K601" s="235"/>
      <c r="L601" s="47"/>
      <c r="M601" s="48" t="e">
        <f t="shared" si="2002"/>
        <v>#DIV/0!</v>
      </c>
      <c r="N601" s="235"/>
      <c r="O601" s="48"/>
      <c r="P601" s="48" t="e">
        <f t="shared" si="2003"/>
        <v>#DIV/0!</v>
      </c>
      <c r="Q601" s="235"/>
      <c r="R601" s="47"/>
      <c r="S601" s="48" t="e">
        <f t="shared" si="2004"/>
        <v>#DIV/0!</v>
      </c>
      <c r="T601" s="235"/>
      <c r="U601" s="47"/>
      <c r="V601" s="48" t="e">
        <f t="shared" si="2005"/>
        <v>#DIV/0!</v>
      </c>
      <c r="W601" s="235"/>
      <c r="X601" s="47"/>
      <c r="Y601" s="48" t="e">
        <f t="shared" si="2006"/>
        <v>#DIV/0!</v>
      </c>
      <c r="Z601" s="235"/>
      <c r="AA601" s="47"/>
      <c r="AB601" s="48" t="e">
        <f t="shared" si="2007"/>
        <v>#DIV/0!</v>
      </c>
      <c r="AC601" s="235"/>
      <c r="AD601" s="47"/>
      <c r="AE601" s="48" t="e">
        <f t="shared" si="2008"/>
        <v>#DIV/0!</v>
      </c>
      <c r="AF601" s="235"/>
      <c r="AG601" s="47"/>
      <c r="AH601" s="48" t="e">
        <f t="shared" si="2009"/>
        <v>#DIV/0!</v>
      </c>
      <c r="AI601" s="235"/>
      <c r="AJ601" s="47"/>
      <c r="AK601" s="48" t="e">
        <f t="shared" si="2010"/>
        <v>#DIV/0!</v>
      </c>
      <c r="AL601" s="235"/>
      <c r="AM601" s="47"/>
      <c r="AN601" s="48" t="e">
        <f t="shared" si="2011"/>
        <v>#DIV/0!</v>
      </c>
      <c r="AO601" s="235"/>
      <c r="AP601" s="47"/>
      <c r="AQ601" s="48" t="e">
        <f t="shared" si="2012"/>
        <v>#DIV/0!</v>
      </c>
      <c r="AR601" s="92"/>
      <c r="AS601" s="90"/>
      <c r="AT601" s="90"/>
    </row>
    <row r="602" spans="1:46" s="214" customFormat="1" ht="23.25" customHeight="1">
      <c r="A602" s="272" t="s">
        <v>430</v>
      </c>
      <c r="B602" s="275" t="s">
        <v>432</v>
      </c>
      <c r="C602" s="278" t="s">
        <v>433</v>
      </c>
      <c r="D602" s="217" t="s">
        <v>34</v>
      </c>
      <c r="E602" s="211">
        <f>E603+E604+E605+E607+E608</f>
        <v>200</v>
      </c>
      <c r="F602" s="212">
        <f>F603+F604+F605+F607+F608</f>
        <v>180.04</v>
      </c>
      <c r="G602" s="212">
        <f>(F602/E602)*100</f>
        <v>90.02</v>
      </c>
      <c r="H602" s="235">
        <f>H603+H604+H605+H607+H608</f>
        <v>0</v>
      </c>
      <c r="I602" s="212">
        <f>I603+I604+I605+I607+I608</f>
        <v>0</v>
      </c>
      <c r="J602" s="212" t="e">
        <f>(I602/H602)*100</f>
        <v>#DIV/0!</v>
      </c>
      <c r="K602" s="235">
        <f>K603+K604+K605+K607+K608</f>
        <v>0</v>
      </c>
      <c r="L602" s="212">
        <f>L603+L604+L605+L607+L608</f>
        <v>0</v>
      </c>
      <c r="M602" s="212" t="e">
        <f>(L602/K602)*100</f>
        <v>#DIV/0!</v>
      </c>
      <c r="N602" s="235">
        <f>N603+N604+N605+N607+N608</f>
        <v>0</v>
      </c>
      <c r="O602" s="212">
        <f>O603+O604+O605+O607+O608</f>
        <v>0</v>
      </c>
      <c r="P602" s="212" t="e">
        <f>(O602/N602)*100</f>
        <v>#DIV/0!</v>
      </c>
      <c r="Q602" s="235">
        <f>Q603+Q604+Q605+Q607+Q608</f>
        <v>0</v>
      </c>
      <c r="R602" s="212">
        <f>R603+R604+R605+R607+R608</f>
        <v>0</v>
      </c>
      <c r="S602" s="212" t="e">
        <f>(R602/Q602)*100</f>
        <v>#DIV/0!</v>
      </c>
      <c r="T602" s="235">
        <f>T603+T604+T605+T607+T608</f>
        <v>0</v>
      </c>
      <c r="U602" s="212">
        <f>U603+U604+U605+U607+U608</f>
        <v>0</v>
      </c>
      <c r="V602" s="212" t="e">
        <f>(U602/T602)*100</f>
        <v>#DIV/0!</v>
      </c>
      <c r="W602" s="235">
        <f>W603+W604+W605+W607+W608</f>
        <v>180.04</v>
      </c>
      <c r="X602" s="212">
        <f>X603+X604+X605+X607+X608</f>
        <v>180.04</v>
      </c>
      <c r="Y602" s="212">
        <f>(X602/W602)*100</f>
        <v>100</v>
      </c>
      <c r="Z602" s="235">
        <f>Z603+Z604+Z605+Z607+Z608</f>
        <v>19.96</v>
      </c>
      <c r="AA602" s="212">
        <f>AA603+AA604+AA605+AA607+AA608</f>
        <v>0</v>
      </c>
      <c r="AB602" s="212">
        <f>(AA602/Z602)*100</f>
        <v>0</v>
      </c>
      <c r="AC602" s="235">
        <f>AC603+AC604+AC605+AC607+AC608</f>
        <v>0</v>
      </c>
      <c r="AD602" s="212">
        <f>AD603+AD604+AD605+AD607+AD608</f>
        <v>0</v>
      </c>
      <c r="AE602" s="212" t="e">
        <f>(AD602/AC602)*100</f>
        <v>#DIV/0!</v>
      </c>
      <c r="AF602" s="235">
        <f>AF603+AF604+AF605+AF607+AF608</f>
        <v>0</v>
      </c>
      <c r="AG602" s="212">
        <f>AG603+AG604+AG605+AG607+AG608</f>
        <v>0</v>
      </c>
      <c r="AH602" s="212" t="e">
        <f>(AG602/AF602)*100</f>
        <v>#DIV/0!</v>
      </c>
      <c r="AI602" s="235">
        <f>AI603+AI604+AI605+AI607+AI608</f>
        <v>0</v>
      </c>
      <c r="AJ602" s="212">
        <f>AJ603+AJ604+AJ605+AJ607+AJ608</f>
        <v>0</v>
      </c>
      <c r="AK602" s="212" t="e">
        <f>(AJ602/AI602)*100</f>
        <v>#DIV/0!</v>
      </c>
      <c r="AL602" s="235">
        <f>AL603+AL604+AL605+AL607+AL608</f>
        <v>0</v>
      </c>
      <c r="AM602" s="212">
        <f>AM603+AM604+AM605+AM607+AM608</f>
        <v>0</v>
      </c>
      <c r="AN602" s="212" t="e">
        <f>(AM602/AL602)*100</f>
        <v>#DIV/0!</v>
      </c>
      <c r="AO602" s="235">
        <f>AO603+AO604+AO605+AO607+AO608</f>
        <v>0</v>
      </c>
      <c r="AP602" s="212">
        <f>AP603+AP604+AP605+AP607+AP608</f>
        <v>0</v>
      </c>
      <c r="AQ602" s="212" t="e">
        <f>(AP602/AO602)*100</f>
        <v>#DIV/0!</v>
      </c>
      <c r="AR602" s="218"/>
    </row>
    <row r="603" spans="1:46" s="91" customFormat="1" ht="30">
      <c r="A603" s="273"/>
      <c r="B603" s="276"/>
      <c r="C603" s="279"/>
      <c r="D603" s="115" t="s">
        <v>17</v>
      </c>
      <c r="E603" s="176">
        <f>H603+K603+N603+Q603+T603+W603+Z603+AC603+AF603+AI603+AL603+AO603</f>
        <v>0</v>
      </c>
      <c r="F603" s="47">
        <f>I603+L603+O603+R603+U603+X603+AA603+AD603+AG603+AJ603+AM603+AP603</f>
        <v>0</v>
      </c>
      <c r="G603" s="48" t="e">
        <f t="shared" ref="G603:G608" si="2015">(F603/E603)*100</f>
        <v>#DIV/0!</v>
      </c>
      <c r="H603" s="235"/>
      <c r="I603" s="47"/>
      <c r="J603" s="48" t="e">
        <f t="shared" ref="J603:J608" si="2016">(I603/H603)*100</f>
        <v>#DIV/0!</v>
      </c>
      <c r="K603" s="235"/>
      <c r="L603" s="47"/>
      <c r="M603" s="48" t="e">
        <f t="shared" ref="M603:M608" si="2017">(L603/K603)*100</f>
        <v>#DIV/0!</v>
      </c>
      <c r="N603" s="235"/>
      <c r="O603" s="48"/>
      <c r="P603" s="48" t="e">
        <f t="shared" ref="P603:P608" si="2018">(O603/N603)*100</f>
        <v>#DIV/0!</v>
      </c>
      <c r="Q603" s="235"/>
      <c r="R603" s="47"/>
      <c r="S603" s="48" t="e">
        <f t="shared" ref="S603:S608" si="2019">(R603/Q603)*100</f>
        <v>#DIV/0!</v>
      </c>
      <c r="T603" s="235"/>
      <c r="U603" s="47"/>
      <c r="V603" s="48" t="e">
        <f t="shared" ref="V603:V608" si="2020">(U603/T603)*100</f>
        <v>#DIV/0!</v>
      </c>
      <c r="W603" s="235"/>
      <c r="X603" s="47"/>
      <c r="Y603" s="48" t="e">
        <f t="shared" ref="Y603:Y608" si="2021">(X603/W603)*100</f>
        <v>#DIV/0!</v>
      </c>
      <c r="Z603" s="235"/>
      <c r="AA603" s="47"/>
      <c r="AB603" s="48" t="e">
        <f t="shared" ref="AB603:AB608" si="2022">(AA603/Z603)*100</f>
        <v>#DIV/0!</v>
      </c>
      <c r="AC603" s="235"/>
      <c r="AD603" s="47"/>
      <c r="AE603" s="48" t="e">
        <f t="shared" ref="AE603:AE608" si="2023">(AD603/AC603)*100</f>
        <v>#DIV/0!</v>
      </c>
      <c r="AF603" s="235"/>
      <c r="AG603" s="47"/>
      <c r="AH603" s="48" t="e">
        <f t="shared" ref="AH603:AH608" si="2024">(AG603/AF603)*100</f>
        <v>#DIV/0!</v>
      </c>
      <c r="AI603" s="235"/>
      <c r="AJ603" s="47"/>
      <c r="AK603" s="48" t="e">
        <f t="shared" ref="AK603:AK608" si="2025">(AJ603/AI603)*100</f>
        <v>#DIV/0!</v>
      </c>
      <c r="AL603" s="235"/>
      <c r="AM603" s="47"/>
      <c r="AN603" s="48" t="e">
        <f t="shared" ref="AN603:AN608" si="2026">(AM603/AL603)*100</f>
        <v>#DIV/0!</v>
      </c>
      <c r="AO603" s="235"/>
      <c r="AP603" s="47"/>
      <c r="AQ603" s="48" t="e">
        <f t="shared" ref="AQ603:AQ608" si="2027">(AP603/AO603)*100</f>
        <v>#DIV/0!</v>
      </c>
      <c r="AR603" s="92"/>
      <c r="AS603" s="90"/>
      <c r="AT603" s="90"/>
    </row>
    <row r="604" spans="1:46" s="91" customFormat="1" ht="45">
      <c r="A604" s="273"/>
      <c r="B604" s="276"/>
      <c r="C604" s="279"/>
      <c r="D604" s="115" t="s">
        <v>18</v>
      </c>
      <c r="E604" s="176">
        <f t="shared" ref="E604:E608" si="2028">H604+K604+N604+Q604+T604+W604+Z604+AC604+AF604+AI604+AL604+AO604</f>
        <v>0</v>
      </c>
      <c r="F604" s="47">
        <f t="shared" ref="F604:F608" si="2029">I604+L604+O604+R604+U604+X604+AA604+AD604+AG604+AJ604+AM604+AP604</f>
        <v>0</v>
      </c>
      <c r="G604" s="48" t="e">
        <f t="shared" si="2015"/>
        <v>#DIV/0!</v>
      </c>
      <c r="H604" s="235"/>
      <c r="I604" s="47"/>
      <c r="J604" s="48" t="e">
        <f t="shared" si="2016"/>
        <v>#DIV/0!</v>
      </c>
      <c r="K604" s="235"/>
      <c r="L604" s="47"/>
      <c r="M604" s="48" t="e">
        <f t="shared" si="2017"/>
        <v>#DIV/0!</v>
      </c>
      <c r="N604" s="235"/>
      <c r="O604" s="48"/>
      <c r="P604" s="48"/>
      <c r="Q604" s="235"/>
      <c r="R604" s="47"/>
      <c r="S604" s="48" t="e">
        <f t="shared" si="2019"/>
        <v>#DIV/0!</v>
      </c>
      <c r="T604" s="235"/>
      <c r="U604" s="47"/>
      <c r="V604" s="48" t="e">
        <f t="shared" si="2020"/>
        <v>#DIV/0!</v>
      </c>
      <c r="W604" s="235"/>
      <c r="X604" s="47"/>
      <c r="Y604" s="48" t="e">
        <f t="shared" si="2021"/>
        <v>#DIV/0!</v>
      </c>
      <c r="Z604" s="235"/>
      <c r="AA604" s="47"/>
      <c r="AB604" s="48" t="e">
        <f t="shared" si="2022"/>
        <v>#DIV/0!</v>
      </c>
      <c r="AC604" s="235"/>
      <c r="AD604" s="47"/>
      <c r="AE604" s="48" t="e">
        <f t="shared" si="2023"/>
        <v>#DIV/0!</v>
      </c>
      <c r="AF604" s="235"/>
      <c r="AG604" s="47"/>
      <c r="AH604" s="48" t="e">
        <f t="shared" si="2024"/>
        <v>#DIV/0!</v>
      </c>
      <c r="AI604" s="235"/>
      <c r="AJ604" s="47"/>
      <c r="AK604" s="48" t="e">
        <f t="shared" si="2025"/>
        <v>#DIV/0!</v>
      </c>
      <c r="AL604" s="235"/>
      <c r="AM604" s="47"/>
      <c r="AN604" s="48" t="e">
        <f t="shared" si="2026"/>
        <v>#DIV/0!</v>
      </c>
      <c r="AO604" s="235"/>
      <c r="AP604" s="47"/>
      <c r="AQ604" s="48" t="e">
        <f t="shared" si="2027"/>
        <v>#DIV/0!</v>
      </c>
      <c r="AR604" s="92"/>
      <c r="AS604" s="90"/>
      <c r="AT604" s="90"/>
    </row>
    <row r="605" spans="1:46" s="91" customFormat="1" ht="28.5" customHeight="1">
      <c r="A605" s="273"/>
      <c r="B605" s="276"/>
      <c r="C605" s="279"/>
      <c r="D605" s="115" t="s">
        <v>26</v>
      </c>
      <c r="E605" s="176">
        <f t="shared" si="2028"/>
        <v>200</v>
      </c>
      <c r="F605" s="47">
        <f t="shared" si="2029"/>
        <v>180.04</v>
      </c>
      <c r="G605" s="48">
        <f t="shared" si="2015"/>
        <v>90.02</v>
      </c>
      <c r="H605" s="235"/>
      <c r="I605" s="47"/>
      <c r="J605" s="48" t="e">
        <f t="shared" si="2016"/>
        <v>#DIV/0!</v>
      </c>
      <c r="K605" s="235"/>
      <c r="L605" s="47"/>
      <c r="M605" s="48" t="e">
        <f t="shared" si="2017"/>
        <v>#DIV/0!</v>
      </c>
      <c r="N605" s="235"/>
      <c r="O605" s="48"/>
      <c r="P605" s="48" t="e">
        <f t="shared" si="2018"/>
        <v>#DIV/0!</v>
      </c>
      <c r="Q605" s="235"/>
      <c r="R605" s="47"/>
      <c r="S605" s="48" t="e">
        <f t="shared" si="2019"/>
        <v>#DIV/0!</v>
      </c>
      <c r="T605" s="235"/>
      <c r="U605" s="47"/>
      <c r="V605" s="48" t="e">
        <f t="shared" si="2020"/>
        <v>#DIV/0!</v>
      </c>
      <c r="W605" s="235">
        <v>180.04</v>
      </c>
      <c r="X605" s="47">
        <v>180.04</v>
      </c>
      <c r="Y605" s="48">
        <f t="shared" si="2021"/>
        <v>100</v>
      </c>
      <c r="Z605" s="235">
        <v>19.96</v>
      </c>
      <c r="AA605" s="47"/>
      <c r="AB605" s="48">
        <f t="shared" si="2022"/>
        <v>0</v>
      </c>
      <c r="AC605" s="235"/>
      <c r="AD605" s="47"/>
      <c r="AE605" s="48" t="e">
        <f t="shared" si="2023"/>
        <v>#DIV/0!</v>
      </c>
      <c r="AF605" s="235"/>
      <c r="AG605" s="47"/>
      <c r="AH605" s="48" t="e">
        <f t="shared" si="2024"/>
        <v>#DIV/0!</v>
      </c>
      <c r="AI605" s="235"/>
      <c r="AJ605" s="47"/>
      <c r="AK605" s="48" t="e">
        <f t="shared" si="2025"/>
        <v>#DIV/0!</v>
      </c>
      <c r="AL605" s="235"/>
      <c r="AM605" s="47"/>
      <c r="AN605" s="48" t="e">
        <f t="shared" si="2026"/>
        <v>#DIV/0!</v>
      </c>
      <c r="AO605" s="235"/>
      <c r="AP605" s="47"/>
      <c r="AQ605" s="48" t="e">
        <f t="shared" si="2027"/>
        <v>#DIV/0!</v>
      </c>
      <c r="AR605" s="92"/>
      <c r="AS605" s="90"/>
      <c r="AT605" s="90"/>
    </row>
    <row r="606" spans="1:46" s="91" customFormat="1" ht="81" customHeight="1">
      <c r="A606" s="273"/>
      <c r="B606" s="276"/>
      <c r="C606" s="279"/>
      <c r="D606" s="115" t="s">
        <v>154</v>
      </c>
      <c r="E606" s="176">
        <f t="shared" si="2028"/>
        <v>0</v>
      </c>
      <c r="F606" s="47">
        <f t="shared" si="2029"/>
        <v>0</v>
      </c>
      <c r="G606" s="48" t="e">
        <f t="shared" si="2015"/>
        <v>#DIV/0!</v>
      </c>
      <c r="H606" s="235"/>
      <c r="I606" s="47"/>
      <c r="J606" s="48" t="e">
        <f t="shared" si="2016"/>
        <v>#DIV/0!</v>
      </c>
      <c r="K606" s="235"/>
      <c r="L606" s="47"/>
      <c r="M606" s="48" t="e">
        <f t="shared" si="2017"/>
        <v>#DIV/0!</v>
      </c>
      <c r="N606" s="235"/>
      <c r="O606" s="48"/>
      <c r="P606" s="48" t="e">
        <f t="shared" si="2018"/>
        <v>#DIV/0!</v>
      </c>
      <c r="Q606" s="235"/>
      <c r="R606" s="47"/>
      <c r="S606" s="48" t="e">
        <f t="shared" si="2019"/>
        <v>#DIV/0!</v>
      </c>
      <c r="T606" s="235"/>
      <c r="U606" s="47"/>
      <c r="V606" s="48" t="e">
        <f t="shared" si="2020"/>
        <v>#DIV/0!</v>
      </c>
      <c r="W606" s="235"/>
      <c r="X606" s="47"/>
      <c r="Y606" s="48" t="e">
        <f t="shared" si="2021"/>
        <v>#DIV/0!</v>
      </c>
      <c r="Z606" s="235"/>
      <c r="AA606" s="47"/>
      <c r="AB606" s="48" t="e">
        <f t="shared" si="2022"/>
        <v>#DIV/0!</v>
      </c>
      <c r="AC606" s="235"/>
      <c r="AD606" s="47"/>
      <c r="AE606" s="48" t="e">
        <f t="shared" si="2023"/>
        <v>#DIV/0!</v>
      </c>
      <c r="AF606" s="235"/>
      <c r="AG606" s="47"/>
      <c r="AH606" s="48" t="e">
        <f t="shared" si="2024"/>
        <v>#DIV/0!</v>
      </c>
      <c r="AI606" s="235"/>
      <c r="AJ606" s="47"/>
      <c r="AK606" s="48" t="e">
        <f t="shared" si="2025"/>
        <v>#DIV/0!</v>
      </c>
      <c r="AL606" s="235"/>
      <c r="AM606" s="47"/>
      <c r="AN606" s="48" t="e">
        <f t="shared" si="2026"/>
        <v>#DIV/0!</v>
      </c>
      <c r="AO606" s="235"/>
      <c r="AP606" s="47"/>
      <c r="AQ606" s="48" t="e">
        <f t="shared" si="2027"/>
        <v>#DIV/0!</v>
      </c>
      <c r="AR606" s="92"/>
      <c r="AS606" s="90"/>
      <c r="AT606" s="90"/>
    </row>
    <row r="607" spans="1:46" s="91" customFormat="1" ht="32.25" customHeight="1">
      <c r="A607" s="273"/>
      <c r="B607" s="276"/>
      <c r="C607" s="279"/>
      <c r="D607" s="115" t="s">
        <v>37</v>
      </c>
      <c r="E607" s="176">
        <f t="shared" si="2028"/>
        <v>0</v>
      </c>
      <c r="F607" s="47">
        <f t="shared" si="2029"/>
        <v>0</v>
      </c>
      <c r="G607" s="48" t="e">
        <f t="shared" si="2015"/>
        <v>#DIV/0!</v>
      </c>
      <c r="H607" s="235"/>
      <c r="I607" s="47"/>
      <c r="J607" s="48" t="e">
        <f t="shared" si="2016"/>
        <v>#DIV/0!</v>
      </c>
      <c r="K607" s="235"/>
      <c r="L607" s="47"/>
      <c r="M607" s="48" t="e">
        <f t="shared" si="2017"/>
        <v>#DIV/0!</v>
      </c>
      <c r="N607" s="235"/>
      <c r="O607" s="48"/>
      <c r="P607" s="48" t="e">
        <f t="shared" si="2018"/>
        <v>#DIV/0!</v>
      </c>
      <c r="Q607" s="235"/>
      <c r="R607" s="47"/>
      <c r="S607" s="48" t="e">
        <f t="shared" si="2019"/>
        <v>#DIV/0!</v>
      </c>
      <c r="T607" s="235"/>
      <c r="U607" s="47"/>
      <c r="V607" s="48" t="e">
        <f t="shared" si="2020"/>
        <v>#DIV/0!</v>
      </c>
      <c r="W607" s="235"/>
      <c r="X607" s="47"/>
      <c r="Y607" s="48" t="e">
        <f t="shared" si="2021"/>
        <v>#DIV/0!</v>
      </c>
      <c r="Z607" s="235"/>
      <c r="AA607" s="47"/>
      <c r="AB607" s="48" t="e">
        <f t="shared" si="2022"/>
        <v>#DIV/0!</v>
      </c>
      <c r="AC607" s="235"/>
      <c r="AD607" s="47"/>
      <c r="AE607" s="48" t="e">
        <f t="shared" si="2023"/>
        <v>#DIV/0!</v>
      </c>
      <c r="AF607" s="235"/>
      <c r="AG607" s="47"/>
      <c r="AH607" s="48" t="e">
        <f t="shared" si="2024"/>
        <v>#DIV/0!</v>
      </c>
      <c r="AI607" s="235"/>
      <c r="AJ607" s="47"/>
      <c r="AK607" s="48" t="e">
        <f t="shared" si="2025"/>
        <v>#DIV/0!</v>
      </c>
      <c r="AL607" s="235"/>
      <c r="AM607" s="47"/>
      <c r="AN607" s="48" t="e">
        <f t="shared" si="2026"/>
        <v>#DIV/0!</v>
      </c>
      <c r="AO607" s="235"/>
      <c r="AP607" s="47"/>
      <c r="AQ607" s="48" t="e">
        <f t="shared" si="2027"/>
        <v>#DIV/0!</v>
      </c>
      <c r="AR607" s="92"/>
      <c r="AS607" s="90"/>
      <c r="AT607" s="90"/>
    </row>
    <row r="608" spans="1:46" s="91" customFormat="1" ht="48" customHeight="1">
      <c r="A608" s="274"/>
      <c r="B608" s="277"/>
      <c r="C608" s="280"/>
      <c r="D608" s="115" t="s">
        <v>32</v>
      </c>
      <c r="E608" s="176">
        <f t="shared" si="2028"/>
        <v>0</v>
      </c>
      <c r="F608" s="47">
        <f t="shared" si="2029"/>
        <v>0</v>
      </c>
      <c r="G608" s="48" t="e">
        <f t="shared" si="2015"/>
        <v>#DIV/0!</v>
      </c>
      <c r="H608" s="235"/>
      <c r="I608" s="47"/>
      <c r="J608" s="48" t="e">
        <f t="shared" si="2016"/>
        <v>#DIV/0!</v>
      </c>
      <c r="K608" s="235"/>
      <c r="L608" s="47"/>
      <c r="M608" s="48" t="e">
        <f t="shared" si="2017"/>
        <v>#DIV/0!</v>
      </c>
      <c r="N608" s="235"/>
      <c r="O608" s="48"/>
      <c r="P608" s="48" t="e">
        <f t="shared" si="2018"/>
        <v>#DIV/0!</v>
      </c>
      <c r="Q608" s="235"/>
      <c r="R608" s="47"/>
      <c r="S608" s="48" t="e">
        <f t="shared" si="2019"/>
        <v>#DIV/0!</v>
      </c>
      <c r="T608" s="235"/>
      <c r="U608" s="47"/>
      <c r="V608" s="48" t="e">
        <f t="shared" si="2020"/>
        <v>#DIV/0!</v>
      </c>
      <c r="W608" s="235"/>
      <c r="X608" s="47"/>
      <c r="Y608" s="48" t="e">
        <f t="shared" si="2021"/>
        <v>#DIV/0!</v>
      </c>
      <c r="Z608" s="235"/>
      <c r="AA608" s="47"/>
      <c r="AB608" s="48" t="e">
        <f t="shared" si="2022"/>
        <v>#DIV/0!</v>
      </c>
      <c r="AC608" s="235"/>
      <c r="AD608" s="47"/>
      <c r="AE608" s="48" t="e">
        <f t="shared" si="2023"/>
        <v>#DIV/0!</v>
      </c>
      <c r="AF608" s="235"/>
      <c r="AG608" s="47"/>
      <c r="AH608" s="48" t="e">
        <f t="shared" si="2024"/>
        <v>#DIV/0!</v>
      </c>
      <c r="AI608" s="235"/>
      <c r="AJ608" s="47"/>
      <c r="AK608" s="48" t="e">
        <f t="shared" si="2025"/>
        <v>#DIV/0!</v>
      </c>
      <c r="AL608" s="235"/>
      <c r="AM608" s="47"/>
      <c r="AN608" s="48" t="e">
        <f t="shared" si="2026"/>
        <v>#DIV/0!</v>
      </c>
      <c r="AO608" s="235"/>
      <c r="AP608" s="47"/>
      <c r="AQ608" s="48" t="e">
        <f t="shared" si="2027"/>
        <v>#DIV/0!</v>
      </c>
      <c r="AR608" s="92"/>
      <c r="AS608" s="90"/>
      <c r="AT608" s="90"/>
    </row>
    <row r="609" spans="1:46" s="214" customFormat="1" ht="23.25" customHeight="1">
      <c r="A609" s="272" t="s">
        <v>429</v>
      </c>
      <c r="B609" s="275" t="s">
        <v>419</v>
      </c>
      <c r="C609" s="278" t="s">
        <v>418</v>
      </c>
      <c r="D609" s="217" t="s">
        <v>34</v>
      </c>
      <c r="E609" s="211">
        <f>E610+E611+E612+E614+E615</f>
        <v>250</v>
      </c>
      <c r="F609" s="212">
        <f>F610+F611+F612+F614+F615</f>
        <v>0</v>
      </c>
      <c r="G609" s="212">
        <f>(F609/E609)*100</f>
        <v>0</v>
      </c>
      <c r="H609" s="235">
        <f>H610+H611+H612+H614+H615</f>
        <v>0</v>
      </c>
      <c r="I609" s="212">
        <f>I610+I611+I612+I614+I615</f>
        <v>0</v>
      </c>
      <c r="J609" s="212" t="e">
        <f>(I609/H609)*100</f>
        <v>#DIV/0!</v>
      </c>
      <c r="K609" s="235">
        <f>K610+K611+K612+K614+K615</f>
        <v>0</v>
      </c>
      <c r="L609" s="212">
        <f>L610+L611+L612+L614+L615</f>
        <v>0</v>
      </c>
      <c r="M609" s="212" t="e">
        <f>(L609/K609)*100</f>
        <v>#DIV/0!</v>
      </c>
      <c r="N609" s="235">
        <f>N610+N611+N612+N614+N615</f>
        <v>250</v>
      </c>
      <c r="O609" s="212">
        <f>O610+O611+O612+O614+O615</f>
        <v>0</v>
      </c>
      <c r="P609" s="212">
        <f>(O609/N609)*100</f>
        <v>0</v>
      </c>
      <c r="Q609" s="235">
        <f>Q610+Q611+Q612+Q614+Q615</f>
        <v>0</v>
      </c>
      <c r="R609" s="212">
        <f>R610+R611+R612+R614+R615</f>
        <v>0</v>
      </c>
      <c r="S609" s="212" t="e">
        <f>(R609/Q609)*100</f>
        <v>#DIV/0!</v>
      </c>
      <c r="T609" s="235">
        <f>T610+T611+T612+T614+T615</f>
        <v>0</v>
      </c>
      <c r="U609" s="212">
        <f>U610+U611+U612+U614+U615</f>
        <v>0</v>
      </c>
      <c r="V609" s="212" t="e">
        <f>(U609/T609)*100</f>
        <v>#DIV/0!</v>
      </c>
      <c r="W609" s="235">
        <f>W610+W611+W612+W614+W615</f>
        <v>0</v>
      </c>
      <c r="X609" s="212">
        <f>X610+X611+X612+X614+X615</f>
        <v>0</v>
      </c>
      <c r="Y609" s="212" t="e">
        <f>(X609/W609)*100</f>
        <v>#DIV/0!</v>
      </c>
      <c r="Z609" s="235">
        <f>Z610+Z611+Z612+Z614+Z615</f>
        <v>0</v>
      </c>
      <c r="AA609" s="212">
        <f>AA610+AA611+AA612+AA614+AA615</f>
        <v>0</v>
      </c>
      <c r="AB609" s="212" t="e">
        <f>(AA609/Z609)*100</f>
        <v>#DIV/0!</v>
      </c>
      <c r="AC609" s="235">
        <f>AC610+AC611+AC612+AC614+AC615</f>
        <v>0</v>
      </c>
      <c r="AD609" s="212">
        <f>AD610+AD611+AD612+AD614+AD615</f>
        <v>0</v>
      </c>
      <c r="AE609" s="212" t="e">
        <f>(AD609/AC609)*100</f>
        <v>#DIV/0!</v>
      </c>
      <c r="AF609" s="235">
        <f>AF610+AF611+AF612+AF614+AF615</f>
        <v>0</v>
      </c>
      <c r="AG609" s="212">
        <f>AG610+AG611+AG612+AG614+AG615</f>
        <v>0</v>
      </c>
      <c r="AH609" s="212" t="e">
        <f>(AG609/AF609)*100</f>
        <v>#DIV/0!</v>
      </c>
      <c r="AI609" s="235">
        <f>AI610+AI611+AI612+AI614+AI615</f>
        <v>0</v>
      </c>
      <c r="AJ609" s="212">
        <f>AJ610+AJ611+AJ612+AJ614+AJ615</f>
        <v>0</v>
      </c>
      <c r="AK609" s="212" t="e">
        <f>(AJ609/AI609)*100</f>
        <v>#DIV/0!</v>
      </c>
      <c r="AL609" s="235">
        <f>AL610+AL611+AL612+AL614+AL615</f>
        <v>0</v>
      </c>
      <c r="AM609" s="212">
        <f>AM610+AM611+AM612+AM614+AM615</f>
        <v>0</v>
      </c>
      <c r="AN609" s="212" t="e">
        <f>(AM609/AL609)*100</f>
        <v>#DIV/0!</v>
      </c>
      <c r="AO609" s="235">
        <f>AO610+AO611+AO612+AO614+AO615</f>
        <v>0</v>
      </c>
      <c r="AP609" s="212">
        <f>AP610+AP611+AP612+AP614+AP615</f>
        <v>0</v>
      </c>
      <c r="AQ609" s="212" t="e">
        <f>(AP609/AO609)*100</f>
        <v>#DIV/0!</v>
      </c>
      <c r="AR609" s="218"/>
    </row>
    <row r="610" spans="1:46" s="91" customFormat="1" ht="30">
      <c r="A610" s="273"/>
      <c r="B610" s="276"/>
      <c r="C610" s="279"/>
      <c r="D610" s="115" t="s">
        <v>17</v>
      </c>
      <c r="E610" s="176">
        <f>H610+K610+N610+Q610+T610+W610+Z610+AC610+AF610+AI610+AL610+AO610</f>
        <v>0</v>
      </c>
      <c r="F610" s="47">
        <f>I610+L610+O610+R610+U610+X610+AA610+AD610+AG610+AJ610+AM610+AP610</f>
        <v>0</v>
      </c>
      <c r="G610" s="48" t="e">
        <f t="shared" ref="G610:G615" si="2030">(F610/E610)*100</f>
        <v>#DIV/0!</v>
      </c>
      <c r="H610" s="235"/>
      <c r="I610" s="47"/>
      <c r="J610" s="48" t="e">
        <f t="shared" ref="J610:J615" si="2031">(I610/H610)*100</f>
        <v>#DIV/0!</v>
      </c>
      <c r="K610" s="235"/>
      <c r="L610" s="47"/>
      <c r="M610" s="48" t="e">
        <f t="shared" ref="M610:M615" si="2032">(L610/K610)*100</f>
        <v>#DIV/0!</v>
      </c>
      <c r="N610" s="235"/>
      <c r="O610" s="48"/>
      <c r="P610" s="48" t="e">
        <f t="shared" ref="P610:P615" si="2033">(O610/N610)*100</f>
        <v>#DIV/0!</v>
      </c>
      <c r="Q610" s="235"/>
      <c r="R610" s="47"/>
      <c r="S610" s="48" t="e">
        <f t="shared" ref="S610:S615" si="2034">(R610/Q610)*100</f>
        <v>#DIV/0!</v>
      </c>
      <c r="T610" s="235"/>
      <c r="U610" s="47"/>
      <c r="V610" s="48" t="e">
        <f t="shared" ref="V610:V615" si="2035">(U610/T610)*100</f>
        <v>#DIV/0!</v>
      </c>
      <c r="W610" s="235"/>
      <c r="X610" s="47"/>
      <c r="Y610" s="48" t="e">
        <f t="shared" ref="Y610:Y615" si="2036">(X610/W610)*100</f>
        <v>#DIV/0!</v>
      </c>
      <c r="Z610" s="235"/>
      <c r="AA610" s="47"/>
      <c r="AB610" s="48" t="e">
        <f t="shared" ref="AB610:AB615" si="2037">(AA610/Z610)*100</f>
        <v>#DIV/0!</v>
      </c>
      <c r="AC610" s="235"/>
      <c r="AD610" s="47"/>
      <c r="AE610" s="48" t="e">
        <f t="shared" ref="AE610:AE615" si="2038">(AD610/AC610)*100</f>
        <v>#DIV/0!</v>
      </c>
      <c r="AF610" s="235"/>
      <c r="AG610" s="47"/>
      <c r="AH610" s="48" t="e">
        <f t="shared" ref="AH610:AH615" si="2039">(AG610/AF610)*100</f>
        <v>#DIV/0!</v>
      </c>
      <c r="AI610" s="235"/>
      <c r="AJ610" s="47"/>
      <c r="AK610" s="48" t="e">
        <f t="shared" ref="AK610:AK615" si="2040">(AJ610/AI610)*100</f>
        <v>#DIV/0!</v>
      </c>
      <c r="AL610" s="235"/>
      <c r="AM610" s="47"/>
      <c r="AN610" s="48" t="e">
        <f t="shared" ref="AN610:AN615" si="2041">(AM610/AL610)*100</f>
        <v>#DIV/0!</v>
      </c>
      <c r="AO610" s="235"/>
      <c r="AP610" s="47"/>
      <c r="AQ610" s="48" t="e">
        <f t="shared" ref="AQ610:AQ615" si="2042">(AP610/AO610)*100</f>
        <v>#DIV/0!</v>
      </c>
      <c r="AR610" s="92"/>
      <c r="AS610" s="90"/>
      <c r="AT610" s="90"/>
    </row>
    <row r="611" spans="1:46" s="91" customFormat="1" ht="45">
      <c r="A611" s="273"/>
      <c r="B611" s="276"/>
      <c r="C611" s="279"/>
      <c r="D611" s="115" t="s">
        <v>18</v>
      </c>
      <c r="E611" s="176">
        <f t="shared" ref="E611:E615" si="2043">H611+K611+N611+Q611+T611+W611+Z611+AC611+AF611+AI611+AL611+AO611</f>
        <v>250</v>
      </c>
      <c r="F611" s="47">
        <f t="shared" ref="F611:F615" si="2044">I611+L611+O611+R611+U611+X611+AA611+AD611+AG611+AJ611+AM611+AP611</f>
        <v>0</v>
      </c>
      <c r="G611" s="48">
        <f t="shared" si="2030"/>
        <v>0</v>
      </c>
      <c r="H611" s="235"/>
      <c r="I611" s="47"/>
      <c r="J611" s="48" t="e">
        <f t="shared" si="2031"/>
        <v>#DIV/0!</v>
      </c>
      <c r="K611" s="235"/>
      <c r="L611" s="47"/>
      <c r="M611" s="48" t="e">
        <f t="shared" si="2032"/>
        <v>#DIV/0!</v>
      </c>
      <c r="N611" s="235">
        <v>250</v>
      </c>
      <c r="O611" s="48"/>
      <c r="P611" s="48">
        <f t="shared" si="2033"/>
        <v>0</v>
      </c>
      <c r="Q611" s="235"/>
      <c r="R611" s="47"/>
      <c r="S611" s="48" t="e">
        <f t="shared" si="2034"/>
        <v>#DIV/0!</v>
      </c>
      <c r="T611" s="235"/>
      <c r="U611" s="47"/>
      <c r="V611" s="48" t="e">
        <f t="shared" si="2035"/>
        <v>#DIV/0!</v>
      </c>
      <c r="W611" s="235"/>
      <c r="X611" s="47"/>
      <c r="Y611" s="48" t="e">
        <f t="shared" si="2036"/>
        <v>#DIV/0!</v>
      </c>
      <c r="Z611" s="235"/>
      <c r="AA611" s="47"/>
      <c r="AB611" s="48" t="e">
        <f t="shared" si="2037"/>
        <v>#DIV/0!</v>
      </c>
      <c r="AC611" s="235"/>
      <c r="AD611" s="47"/>
      <c r="AE611" s="48" t="e">
        <f t="shared" si="2038"/>
        <v>#DIV/0!</v>
      </c>
      <c r="AF611" s="235"/>
      <c r="AG611" s="47"/>
      <c r="AH611" s="48" t="e">
        <f t="shared" si="2039"/>
        <v>#DIV/0!</v>
      </c>
      <c r="AI611" s="235"/>
      <c r="AJ611" s="47"/>
      <c r="AK611" s="48" t="e">
        <f t="shared" si="2040"/>
        <v>#DIV/0!</v>
      </c>
      <c r="AL611" s="235"/>
      <c r="AM611" s="47"/>
      <c r="AN611" s="48" t="e">
        <f t="shared" si="2041"/>
        <v>#DIV/0!</v>
      </c>
      <c r="AO611" s="235"/>
      <c r="AP611" s="47"/>
      <c r="AQ611" s="48" t="e">
        <f t="shared" si="2042"/>
        <v>#DIV/0!</v>
      </c>
      <c r="AR611" s="92"/>
      <c r="AS611" s="90"/>
      <c r="AT611" s="90"/>
    </row>
    <row r="612" spans="1:46" s="91" customFormat="1" ht="28.5" customHeight="1">
      <c r="A612" s="273"/>
      <c r="B612" s="276"/>
      <c r="C612" s="279"/>
      <c r="D612" s="115" t="s">
        <v>26</v>
      </c>
      <c r="E612" s="176">
        <f t="shared" si="2043"/>
        <v>0</v>
      </c>
      <c r="F612" s="47">
        <f t="shared" si="2044"/>
        <v>0</v>
      </c>
      <c r="G612" s="48" t="e">
        <f t="shared" si="2030"/>
        <v>#DIV/0!</v>
      </c>
      <c r="H612" s="235"/>
      <c r="I612" s="47"/>
      <c r="J612" s="48" t="e">
        <f t="shared" si="2031"/>
        <v>#DIV/0!</v>
      </c>
      <c r="K612" s="235"/>
      <c r="L612" s="47"/>
      <c r="M612" s="48" t="e">
        <f t="shared" si="2032"/>
        <v>#DIV/0!</v>
      </c>
      <c r="N612" s="235"/>
      <c r="O612" s="48"/>
      <c r="P612" s="48" t="e">
        <f t="shared" si="2033"/>
        <v>#DIV/0!</v>
      </c>
      <c r="Q612" s="235"/>
      <c r="R612" s="47"/>
      <c r="S612" s="48" t="e">
        <f t="shared" si="2034"/>
        <v>#DIV/0!</v>
      </c>
      <c r="T612" s="235"/>
      <c r="U612" s="47"/>
      <c r="V612" s="48" t="e">
        <f t="shared" si="2035"/>
        <v>#DIV/0!</v>
      </c>
      <c r="W612" s="235"/>
      <c r="X612" s="47"/>
      <c r="Y612" s="48" t="e">
        <f t="shared" si="2036"/>
        <v>#DIV/0!</v>
      </c>
      <c r="Z612" s="235"/>
      <c r="AA612" s="47"/>
      <c r="AB612" s="48" t="e">
        <f t="shared" si="2037"/>
        <v>#DIV/0!</v>
      </c>
      <c r="AC612" s="235"/>
      <c r="AD612" s="47"/>
      <c r="AE612" s="48" t="e">
        <f t="shared" si="2038"/>
        <v>#DIV/0!</v>
      </c>
      <c r="AF612" s="235"/>
      <c r="AG612" s="47"/>
      <c r="AH612" s="48" t="e">
        <f t="shared" si="2039"/>
        <v>#DIV/0!</v>
      </c>
      <c r="AI612" s="235"/>
      <c r="AJ612" s="47"/>
      <c r="AK612" s="48" t="e">
        <f t="shared" si="2040"/>
        <v>#DIV/0!</v>
      </c>
      <c r="AL612" s="235"/>
      <c r="AM612" s="47"/>
      <c r="AN612" s="48" t="e">
        <f t="shared" si="2041"/>
        <v>#DIV/0!</v>
      </c>
      <c r="AO612" s="235"/>
      <c r="AP612" s="47"/>
      <c r="AQ612" s="48" t="e">
        <f t="shared" si="2042"/>
        <v>#DIV/0!</v>
      </c>
      <c r="AR612" s="92"/>
      <c r="AS612" s="90"/>
      <c r="AT612" s="90"/>
    </row>
    <row r="613" spans="1:46" s="91" customFormat="1" ht="81" customHeight="1">
      <c r="A613" s="273"/>
      <c r="B613" s="276"/>
      <c r="C613" s="279"/>
      <c r="D613" s="115" t="s">
        <v>154</v>
      </c>
      <c r="E613" s="176">
        <f t="shared" si="2043"/>
        <v>0</v>
      </c>
      <c r="F613" s="47">
        <f t="shared" si="2044"/>
        <v>0</v>
      </c>
      <c r="G613" s="48" t="e">
        <f t="shared" si="2030"/>
        <v>#DIV/0!</v>
      </c>
      <c r="H613" s="235"/>
      <c r="I613" s="47"/>
      <c r="J613" s="48" t="e">
        <f t="shared" si="2031"/>
        <v>#DIV/0!</v>
      </c>
      <c r="K613" s="235"/>
      <c r="L613" s="47"/>
      <c r="M613" s="48" t="e">
        <f t="shared" si="2032"/>
        <v>#DIV/0!</v>
      </c>
      <c r="N613" s="235"/>
      <c r="O613" s="48"/>
      <c r="P613" s="48" t="e">
        <f t="shared" si="2033"/>
        <v>#DIV/0!</v>
      </c>
      <c r="Q613" s="235"/>
      <c r="R613" s="47"/>
      <c r="S613" s="48" t="e">
        <f t="shared" si="2034"/>
        <v>#DIV/0!</v>
      </c>
      <c r="T613" s="235"/>
      <c r="U613" s="47"/>
      <c r="V613" s="48" t="e">
        <f t="shared" si="2035"/>
        <v>#DIV/0!</v>
      </c>
      <c r="W613" s="235"/>
      <c r="X613" s="47"/>
      <c r="Y613" s="48" t="e">
        <f t="shared" si="2036"/>
        <v>#DIV/0!</v>
      </c>
      <c r="Z613" s="235"/>
      <c r="AA613" s="47"/>
      <c r="AB613" s="48" t="e">
        <f t="shared" si="2037"/>
        <v>#DIV/0!</v>
      </c>
      <c r="AC613" s="235"/>
      <c r="AD613" s="47"/>
      <c r="AE613" s="48" t="e">
        <f t="shared" si="2038"/>
        <v>#DIV/0!</v>
      </c>
      <c r="AF613" s="235"/>
      <c r="AG613" s="47"/>
      <c r="AH613" s="48" t="e">
        <f t="shared" si="2039"/>
        <v>#DIV/0!</v>
      </c>
      <c r="AI613" s="235"/>
      <c r="AJ613" s="47"/>
      <c r="AK613" s="48" t="e">
        <f t="shared" si="2040"/>
        <v>#DIV/0!</v>
      </c>
      <c r="AL613" s="235"/>
      <c r="AM613" s="47"/>
      <c r="AN613" s="48" t="e">
        <f t="shared" si="2041"/>
        <v>#DIV/0!</v>
      </c>
      <c r="AO613" s="235"/>
      <c r="AP613" s="47"/>
      <c r="AQ613" s="48" t="e">
        <f t="shared" si="2042"/>
        <v>#DIV/0!</v>
      </c>
      <c r="AR613" s="92"/>
      <c r="AS613" s="90"/>
      <c r="AT613" s="90"/>
    </row>
    <row r="614" spans="1:46" s="91" customFormat="1" ht="32.25" customHeight="1">
      <c r="A614" s="273"/>
      <c r="B614" s="276"/>
      <c r="C614" s="279"/>
      <c r="D614" s="115" t="s">
        <v>37</v>
      </c>
      <c r="E614" s="176">
        <f t="shared" si="2043"/>
        <v>0</v>
      </c>
      <c r="F614" s="47">
        <f t="shared" si="2044"/>
        <v>0</v>
      </c>
      <c r="G614" s="48" t="e">
        <f t="shared" si="2030"/>
        <v>#DIV/0!</v>
      </c>
      <c r="H614" s="235"/>
      <c r="I614" s="47"/>
      <c r="J614" s="48" t="e">
        <f t="shared" si="2031"/>
        <v>#DIV/0!</v>
      </c>
      <c r="K614" s="235"/>
      <c r="L614" s="47"/>
      <c r="M614" s="48" t="e">
        <f t="shared" si="2032"/>
        <v>#DIV/0!</v>
      </c>
      <c r="N614" s="235"/>
      <c r="O614" s="48"/>
      <c r="P614" s="48" t="e">
        <f t="shared" si="2033"/>
        <v>#DIV/0!</v>
      </c>
      <c r="Q614" s="235"/>
      <c r="R614" s="47"/>
      <c r="S614" s="48" t="e">
        <f t="shared" si="2034"/>
        <v>#DIV/0!</v>
      </c>
      <c r="T614" s="235"/>
      <c r="U614" s="47"/>
      <c r="V614" s="48" t="e">
        <f t="shared" si="2035"/>
        <v>#DIV/0!</v>
      </c>
      <c r="W614" s="235"/>
      <c r="X614" s="47"/>
      <c r="Y614" s="48" t="e">
        <f t="shared" si="2036"/>
        <v>#DIV/0!</v>
      </c>
      <c r="Z614" s="235"/>
      <c r="AA614" s="47"/>
      <c r="AB614" s="48" t="e">
        <f t="shared" si="2037"/>
        <v>#DIV/0!</v>
      </c>
      <c r="AC614" s="235"/>
      <c r="AD614" s="47"/>
      <c r="AE614" s="48" t="e">
        <f t="shared" si="2038"/>
        <v>#DIV/0!</v>
      </c>
      <c r="AF614" s="235"/>
      <c r="AG614" s="47"/>
      <c r="AH614" s="48" t="e">
        <f t="shared" si="2039"/>
        <v>#DIV/0!</v>
      </c>
      <c r="AI614" s="235"/>
      <c r="AJ614" s="47"/>
      <c r="AK614" s="48" t="e">
        <f t="shared" si="2040"/>
        <v>#DIV/0!</v>
      </c>
      <c r="AL614" s="235"/>
      <c r="AM614" s="47"/>
      <c r="AN614" s="48" t="e">
        <f t="shared" si="2041"/>
        <v>#DIV/0!</v>
      </c>
      <c r="AO614" s="235"/>
      <c r="AP614" s="47"/>
      <c r="AQ614" s="48" t="e">
        <f t="shared" si="2042"/>
        <v>#DIV/0!</v>
      </c>
      <c r="AR614" s="92"/>
      <c r="AS614" s="90"/>
      <c r="AT614" s="90"/>
    </row>
    <row r="615" spans="1:46" s="91" customFormat="1" ht="48" customHeight="1">
      <c r="A615" s="274"/>
      <c r="B615" s="277"/>
      <c r="C615" s="280"/>
      <c r="D615" s="115" t="s">
        <v>32</v>
      </c>
      <c r="E615" s="176">
        <f t="shared" si="2043"/>
        <v>0</v>
      </c>
      <c r="F615" s="47">
        <f t="shared" si="2044"/>
        <v>0</v>
      </c>
      <c r="G615" s="48" t="e">
        <f t="shared" si="2030"/>
        <v>#DIV/0!</v>
      </c>
      <c r="H615" s="235"/>
      <c r="I615" s="47"/>
      <c r="J615" s="48" t="e">
        <f t="shared" si="2031"/>
        <v>#DIV/0!</v>
      </c>
      <c r="K615" s="235"/>
      <c r="L615" s="47"/>
      <c r="M615" s="48" t="e">
        <f t="shared" si="2032"/>
        <v>#DIV/0!</v>
      </c>
      <c r="N615" s="235"/>
      <c r="O615" s="48"/>
      <c r="P615" s="48" t="e">
        <f t="shared" si="2033"/>
        <v>#DIV/0!</v>
      </c>
      <c r="Q615" s="235"/>
      <c r="R615" s="47"/>
      <c r="S615" s="48" t="e">
        <f t="shared" si="2034"/>
        <v>#DIV/0!</v>
      </c>
      <c r="T615" s="235"/>
      <c r="U615" s="47"/>
      <c r="V615" s="48" t="e">
        <f t="shared" si="2035"/>
        <v>#DIV/0!</v>
      </c>
      <c r="W615" s="235"/>
      <c r="X615" s="47"/>
      <c r="Y615" s="48" t="e">
        <f t="shared" si="2036"/>
        <v>#DIV/0!</v>
      </c>
      <c r="Z615" s="235"/>
      <c r="AA615" s="47"/>
      <c r="AB615" s="48" t="e">
        <f t="shared" si="2037"/>
        <v>#DIV/0!</v>
      </c>
      <c r="AC615" s="235"/>
      <c r="AD615" s="47"/>
      <c r="AE615" s="48" t="e">
        <f t="shared" si="2038"/>
        <v>#DIV/0!</v>
      </c>
      <c r="AF615" s="235"/>
      <c r="AG615" s="47"/>
      <c r="AH615" s="48" t="e">
        <f t="shared" si="2039"/>
        <v>#DIV/0!</v>
      </c>
      <c r="AI615" s="235"/>
      <c r="AJ615" s="47"/>
      <c r="AK615" s="48" t="e">
        <f t="shared" si="2040"/>
        <v>#DIV/0!</v>
      </c>
      <c r="AL615" s="235"/>
      <c r="AM615" s="47"/>
      <c r="AN615" s="48" t="e">
        <f t="shared" si="2041"/>
        <v>#DIV/0!</v>
      </c>
      <c r="AO615" s="235"/>
      <c r="AP615" s="47"/>
      <c r="AQ615" s="48" t="e">
        <f t="shared" si="2042"/>
        <v>#DIV/0!</v>
      </c>
      <c r="AR615" s="92"/>
      <c r="AS615" s="90"/>
      <c r="AT615" s="90"/>
    </row>
    <row r="616" spans="1:46" s="208" customFormat="1" ht="24" customHeight="1">
      <c r="A616" s="283" t="s">
        <v>140</v>
      </c>
      <c r="B616" s="283" t="s">
        <v>71</v>
      </c>
      <c r="C616" s="282" t="s">
        <v>68</v>
      </c>
      <c r="D616" s="217" t="s">
        <v>34</v>
      </c>
      <c r="E616" s="211">
        <f>E617+E618+E619+E621+E622</f>
        <v>0</v>
      </c>
      <c r="F616" s="212">
        <f>F617+F618+F619+F621+F622</f>
        <v>0</v>
      </c>
      <c r="G616" s="219" t="e">
        <f>(F616/E616)*100</f>
        <v>#DIV/0!</v>
      </c>
      <c r="H616" s="235">
        <f>H617+H618+H619+H621+H622</f>
        <v>0</v>
      </c>
      <c r="I616" s="212">
        <f>I617+I618+I619+I621+I622</f>
        <v>0</v>
      </c>
      <c r="J616" s="219" t="e">
        <f>(I616/H616)*100</f>
        <v>#DIV/0!</v>
      </c>
      <c r="K616" s="235">
        <f>K617+K618+K619+K621+K622</f>
        <v>0</v>
      </c>
      <c r="L616" s="212">
        <f>L617+L618+L619+L621+L622</f>
        <v>0</v>
      </c>
      <c r="M616" s="219" t="e">
        <f>(L616/K616)*100</f>
        <v>#DIV/0!</v>
      </c>
      <c r="N616" s="235">
        <f>N617+N618+N619+N621+N622</f>
        <v>0</v>
      </c>
      <c r="O616" s="212">
        <f>O617+O618+O619+O621+O622</f>
        <v>0</v>
      </c>
      <c r="P616" s="219" t="e">
        <f>(O616/N616)*100</f>
        <v>#DIV/0!</v>
      </c>
      <c r="Q616" s="235">
        <f>Q617+Q618+Q619+Q621+Q622</f>
        <v>0</v>
      </c>
      <c r="R616" s="212">
        <f>R617+R618+R619+R621+R622</f>
        <v>0</v>
      </c>
      <c r="S616" s="219" t="e">
        <f>(R616/Q616)*100</f>
        <v>#DIV/0!</v>
      </c>
      <c r="T616" s="235">
        <f>T617+T618+T619+T621+T622</f>
        <v>0</v>
      </c>
      <c r="U616" s="212">
        <f>U617+U618+U619+U621+U622</f>
        <v>0</v>
      </c>
      <c r="V616" s="219" t="e">
        <f>(U616/T616)*100</f>
        <v>#DIV/0!</v>
      </c>
      <c r="W616" s="235">
        <f>W617+W618+W619+W621+W622</f>
        <v>0</v>
      </c>
      <c r="X616" s="212">
        <f>X617+X618+X619+X621+X622</f>
        <v>0</v>
      </c>
      <c r="Y616" s="219" t="e">
        <f>(X616/W616)*100</f>
        <v>#DIV/0!</v>
      </c>
      <c r="Z616" s="235">
        <f>Z617+Z618+Z619+Z621+Z622</f>
        <v>0</v>
      </c>
      <c r="AA616" s="212">
        <f>AA617+AA618+AA619+AA621+AA622</f>
        <v>0</v>
      </c>
      <c r="AB616" s="219" t="e">
        <f>(AA616/Z616)*100</f>
        <v>#DIV/0!</v>
      </c>
      <c r="AC616" s="235">
        <f>AC617+AC618+AC619+AC621+AC622</f>
        <v>0</v>
      </c>
      <c r="AD616" s="212">
        <f>AD617+AD618+AD619+AD621+AD622</f>
        <v>0</v>
      </c>
      <c r="AE616" s="219" t="e">
        <f>(AD616/AC616)*100</f>
        <v>#DIV/0!</v>
      </c>
      <c r="AF616" s="235">
        <f>AF617+AF618+AF619+AF621+AF622</f>
        <v>0</v>
      </c>
      <c r="AG616" s="212">
        <f>AG617+AG618+AG619+AG621+AG622</f>
        <v>0</v>
      </c>
      <c r="AH616" s="219" t="e">
        <f>(AG616/AF616)*100</f>
        <v>#DIV/0!</v>
      </c>
      <c r="AI616" s="235">
        <f>AI617+AI618+AI619+AI621+AI622</f>
        <v>0</v>
      </c>
      <c r="AJ616" s="212">
        <f>AJ617+AJ618+AJ619+AJ621+AJ622</f>
        <v>0</v>
      </c>
      <c r="AK616" s="219" t="e">
        <f>(AJ616/AI616)*100</f>
        <v>#DIV/0!</v>
      </c>
      <c r="AL616" s="235">
        <f>AL617+AL618+AL619+AL621+AL622</f>
        <v>0</v>
      </c>
      <c r="AM616" s="212">
        <f>AM617+AM618+AM619+AM621+AM622</f>
        <v>0</v>
      </c>
      <c r="AN616" s="219" t="e">
        <f>(AM616/AL616)*100</f>
        <v>#DIV/0!</v>
      </c>
      <c r="AO616" s="235">
        <f>AO617+AO618+AO619+AO621+AO622</f>
        <v>0</v>
      </c>
      <c r="AP616" s="212">
        <f>AP617+AP618+AP619+AP621+AP622</f>
        <v>0</v>
      </c>
      <c r="AQ616" s="219" t="e">
        <f>(AP616/AO616)*100</f>
        <v>#DIV/0!</v>
      </c>
      <c r="AR616" s="216"/>
    </row>
    <row r="617" spans="1:46" customFormat="1" ht="30">
      <c r="A617" s="283"/>
      <c r="B617" s="283"/>
      <c r="C617" s="282"/>
      <c r="D617" s="93" t="s">
        <v>17</v>
      </c>
      <c r="E617" s="176">
        <f>H617+K617+N617+Q617+T617+W617+Z617+AC617+AF617+AI617+AL617+AO617</f>
        <v>0</v>
      </c>
      <c r="F617" s="47">
        <f>I617+L617+O617+R617+U617+X617+AA617+AD617+AG617+AJ617+AM617+AP617</f>
        <v>0</v>
      </c>
      <c r="G617" s="42" t="e">
        <f t="shared" ref="G617:G622" si="2045">(F617/E617)*100</f>
        <v>#DIV/0!</v>
      </c>
      <c r="H617" s="236"/>
      <c r="I617" s="42"/>
      <c r="J617" s="42" t="e">
        <f t="shared" ref="J617:J622" si="2046">(I617/H617)*100</f>
        <v>#DIV/0!</v>
      </c>
      <c r="K617" s="236"/>
      <c r="L617" s="48"/>
      <c r="M617" s="42" t="e">
        <f t="shared" ref="M617:M622" si="2047">(L617/K617)*100</f>
        <v>#DIV/0!</v>
      </c>
      <c r="N617" s="236"/>
      <c r="O617" s="48"/>
      <c r="P617" s="42" t="e">
        <f t="shared" ref="P617:P622" si="2048">(O617/N617)*100</f>
        <v>#DIV/0!</v>
      </c>
      <c r="Q617" s="236"/>
      <c r="R617" s="42"/>
      <c r="S617" s="42" t="e">
        <f t="shared" ref="S617:S622" si="2049">(R617/Q617)*100</f>
        <v>#DIV/0!</v>
      </c>
      <c r="T617" s="236"/>
      <c r="U617" s="42"/>
      <c r="V617" s="42" t="e">
        <f t="shared" ref="V617:V622" si="2050">(U617/T617)*100</f>
        <v>#DIV/0!</v>
      </c>
      <c r="W617" s="236"/>
      <c r="X617" s="42"/>
      <c r="Y617" s="42" t="e">
        <f t="shared" ref="Y617:Y622" si="2051">(X617/W617)*100</f>
        <v>#DIV/0!</v>
      </c>
      <c r="Z617" s="236"/>
      <c r="AA617" s="42"/>
      <c r="AB617" s="42" t="e">
        <f t="shared" ref="AB617:AB622" si="2052">(AA617/Z617)*100</f>
        <v>#DIV/0!</v>
      </c>
      <c r="AC617" s="236"/>
      <c r="AD617" s="42"/>
      <c r="AE617" s="42" t="e">
        <f t="shared" ref="AE617:AE622" si="2053">(AD617/AC617)*100</f>
        <v>#DIV/0!</v>
      </c>
      <c r="AF617" s="236"/>
      <c r="AG617" s="42"/>
      <c r="AH617" s="42" t="e">
        <f t="shared" ref="AH617:AH622" si="2054">(AG617/AF617)*100</f>
        <v>#DIV/0!</v>
      </c>
      <c r="AI617" s="236"/>
      <c r="AJ617" s="42"/>
      <c r="AK617" s="42" t="e">
        <f t="shared" ref="AK617:AK622" si="2055">(AJ617/AI617)*100</f>
        <v>#DIV/0!</v>
      </c>
      <c r="AL617" s="236"/>
      <c r="AM617" s="42"/>
      <c r="AN617" s="42" t="e">
        <f t="shared" ref="AN617:AN622" si="2056">(AM617/AL617)*100</f>
        <v>#DIV/0!</v>
      </c>
      <c r="AO617" s="236"/>
      <c r="AP617" s="42"/>
      <c r="AQ617" s="42" t="e">
        <f t="shared" ref="AQ617:AQ622" si="2057">(AP617/AO617)*100</f>
        <v>#DIV/0!</v>
      </c>
      <c r="AR617" s="12"/>
      <c r="AS617" s="37"/>
      <c r="AT617" s="37"/>
    </row>
    <row r="618" spans="1:46" customFormat="1" ht="45">
      <c r="A618" s="283"/>
      <c r="B618" s="283"/>
      <c r="C618" s="282"/>
      <c r="D618" s="11" t="s">
        <v>18</v>
      </c>
      <c r="E618" s="177">
        <f t="shared" ref="E618:E622" si="2058">H618+K618+N618+Q618+T618+W618+Z618+AC618+AF618+AI618+AL618+AO618</f>
        <v>0</v>
      </c>
      <c r="F618" s="41">
        <f t="shared" ref="F618:F622" si="2059">I618+L618+O618+R618+U618+X618+AA618+AD618+AG618+AJ618+AM618+AP618</f>
        <v>0</v>
      </c>
      <c r="G618" s="42" t="e">
        <f t="shared" si="2045"/>
        <v>#DIV/0!</v>
      </c>
      <c r="H618" s="236"/>
      <c r="I618" s="42"/>
      <c r="J618" s="42" t="e">
        <f t="shared" si="2046"/>
        <v>#DIV/0!</v>
      </c>
      <c r="K618" s="236"/>
      <c r="L618" s="48"/>
      <c r="M618" s="42" t="e">
        <f t="shared" si="2047"/>
        <v>#DIV/0!</v>
      </c>
      <c r="N618" s="236"/>
      <c r="O618" s="48"/>
      <c r="P618" s="42" t="e">
        <f t="shared" si="2048"/>
        <v>#DIV/0!</v>
      </c>
      <c r="Q618" s="236"/>
      <c r="R618" s="42"/>
      <c r="S618" s="42" t="e">
        <f t="shared" si="2049"/>
        <v>#DIV/0!</v>
      </c>
      <c r="T618" s="236"/>
      <c r="U618" s="42"/>
      <c r="V618" s="42" t="e">
        <f t="shared" si="2050"/>
        <v>#DIV/0!</v>
      </c>
      <c r="W618" s="236"/>
      <c r="X618" s="42"/>
      <c r="Y618" s="42" t="e">
        <f t="shared" si="2051"/>
        <v>#DIV/0!</v>
      </c>
      <c r="Z618" s="236"/>
      <c r="AA618" s="42"/>
      <c r="AB618" s="42" t="e">
        <f t="shared" si="2052"/>
        <v>#DIV/0!</v>
      </c>
      <c r="AC618" s="236"/>
      <c r="AD618" s="42"/>
      <c r="AE618" s="42" t="e">
        <f t="shared" si="2053"/>
        <v>#DIV/0!</v>
      </c>
      <c r="AF618" s="236"/>
      <c r="AG618" s="42"/>
      <c r="AH618" s="42" t="e">
        <f t="shared" si="2054"/>
        <v>#DIV/0!</v>
      </c>
      <c r="AI618" s="236"/>
      <c r="AJ618" s="42"/>
      <c r="AK618" s="42" t="e">
        <f t="shared" si="2055"/>
        <v>#DIV/0!</v>
      </c>
      <c r="AL618" s="236"/>
      <c r="AM618" s="42"/>
      <c r="AN618" s="42" t="e">
        <f t="shared" si="2056"/>
        <v>#DIV/0!</v>
      </c>
      <c r="AO618" s="236"/>
      <c r="AP618" s="42"/>
      <c r="AQ618" s="42" t="e">
        <f t="shared" si="2057"/>
        <v>#DIV/0!</v>
      </c>
      <c r="AR618" s="12"/>
      <c r="AS618" s="37"/>
      <c r="AT618" s="37"/>
    </row>
    <row r="619" spans="1:46" customFormat="1" ht="29.25" customHeight="1">
      <c r="A619" s="283"/>
      <c r="B619" s="283"/>
      <c r="C619" s="282"/>
      <c r="D619" s="11" t="s">
        <v>26</v>
      </c>
      <c r="E619" s="177">
        <f t="shared" si="2058"/>
        <v>0</v>
      </c>
      <c r="F619" s="41">
        <f t="shared" si="2059"/>
        <v>0</v>
      </c>
      <c r="G619" s="42" t="e">
        <f t="shared" si="2045"/>
        <v>#DIV/0!</v>
      </c>
      <c r="H619" s="236"/>
      <c r="I619" s="42"/>
      <c r="J619" s="42" t="e">
        <f t="shared" si="2046"/>
        <v>#DIV/0!</v>
      </c>
      <c r="K619" s="236"/>
      <c r="L619" s="48"/>
      <c r="M619" s="42" t="e">
        <f t="shared" si="2047"/>
        <v>#DIV/0!</v>
      </c>
      <c r="N619" s="236"/>
      <c r="O619" s="48"/>
      <c r="P619" s="42" t="e">
        <f t="shared" si="2048"/>
        <v>#DIV/0!</v>
      </c>
      <c r="Q619" s="236"/>
      <c r="R619" s="42"/>
      <c r="S619" s="42" t="e">
        <f t="shared" si="2049"/>
        <v>#DIV/0!</v>
      </c>
      <c r="T619" s="236"/>
      <c r="U619" s="42"/>
      <c r="V619" s="42" t="e">
        <f t="shared" si="2050"/>
        <v>#DIV/0!</v>
      </c>
      <c r="W619" s="236"/>
      <c r="X619" s="42"/>
      <c r="Y619" s="42" t="e">
        <f t="shared" si="2051"/>
        <v>#DIV/0!</v>
      </c>
      <c r="Z619" s="236"/>
      <c r="AA619" s="42"/>
      <c r="AB619" s="42" t="e">
        <f t="shared" si="2052"/>
        <v>#DIV/0!</v>
      </c>
      <c r="AC619" s="236"/>
      <c r="AD619" s="42"/>
      <c r="AE619" s="42" t="e">
        <f t="shared" si="2053"/>
        <v>#DIV/0!</v>
      </c>
      <c r="AF619" s="236"/>
      <c r="AG619" s="42"/>
      <c r="AH619" s="42" t="e">
        <f t="shared" si="2054"/>
        <v>#DIV/0!</v>
      </c>
      <c r="AI619" s="236"/>
      <c r="AJ619" s="42"/>
      <c r="AK619" s="42" t="e">
        <f t="shared" si="2055"/>
        <v>#DIV/0!</v>
      </c>
      <c r="AL619" s="236"/>
      <c r="AM619" s="42"/>
      <c r="AN619" s="42" t="e">
        <f t="shared" si="2056"/>
        <v>#DIV/0!</v>
      </c>
      <c r="AO619" s="236"/>
      <c r="AP619" s="42"/>
      <c r="AQ619" s="42" t="e">
        <f t="shared" si="2057"/>
        <v>#DIV/0!</v>
      </c>
      <c r="AR619" s="12"/>
      <c r="AS619" s="37"/>
      <c r="AT619" s="37"/>
    </row>
    <row r="620" spans="1:46" customFormat="1" ht="76.5" customHeight="1">
      <c r="A620" s="283"/>
      <c r="B620" s="283"/>
      <c r="C620" s="282"/>
      <c r="D620" s="38" t="s">
        <v>154</v>
      </c>
      <c r="E620" s="177">
        <f t="shared" si="2058"/>
        <v>0</v>
      </c>
      <c r="F620" s="41">
        <f t="shared" si="2059"/>
        <v>0</v>
      </c>
      <c r="G620" s="42" t="e">
        <f t="shared" si="2045"/>
        <v>#DIV/0!</v>
      </c>
      <c r="H620" s="236"/>
      <c r="I620" s="42"/>
      <c r="J620" s="42" t="e">
        <f t="shared" si="2046"/>
        <v>#DIV/0!</v>
      </c>
      <c r="K620" s="236"/>
      <c r="L620" s="48"/>
      <c r="M620" s="42" t="e">
        <f t="shared" si="2047"/>
        <v>#DIV/0!</v>
      </c>
      <c r="N620" s="236"/>
      <c r="O620" s="48"/>
      <c r="P620" s="42" t="e">
        <f t="shared" si="2048"/>
        <v>#DIV/0!</v>
      </c>
      <c r="Q620" s="236"/>
      <c r="R620" s="42"/>
      <c r="S620" s="42" t="e">
        <f t="shared" si="2049"/>
        <v>#DIV/0!</v>
      </c>
      <c r="T620" s="236"/>
      <c r="U620" s="42"/>
      <c r="V620" s="42" t="e">
        <f t="shared" si="2050"/>
        <v>#DIV/0!</v>
      </c>
      <c r="W620" s="236"/>
      <c r="X620" s="42"/>
      <c r="Y620" s="42" t="e">
        <f t="shared" si="2051"/>
        <v>#DIV/0!</v>
      </c>
      <c r="Z620" s="236"/>
      <c r="AA620" s="42"/>
      <c r="AB620" s="42" t="e">
        <f t="shared" si="2052"/>
        <v>#DIV/0!</v>
      </c>
      <c r="AC620" s="236"/>
      <c r="AD620" s="42"/>
      <c r="AE620" s="42" t="e">
        <f t="shared" si="2053"/>
        <v>#DIV/0!</v>
      </c>
      <c r="AF620" s="236"/>
      <c r="AG620" s="42"/>
      <c r="AH620" s="42" t="e">
        <f t="shared" si="2054"/>
        <v>#DIV/0!</v>
      </c>
      <c r="AI620" s="236"/>
      <c r="AJ620" s="42"/>
      <c r="AK620" s="42" t="e">
        <f t="shared" si="2055"/>
        <v>#DIV/0!</v>
      </c>
      <c r="AL620" s="236"/>
      <c r="AM620" s="42"/>
      <c r="AN620" s="42" t="e">
        <f t="shared" si="2056"/>
        <v>#DIV/0!</v>
      </c>
      <c r="AO620" s="236"/>
      <c r="AP620" s="42"/>
      <c r="AQ620" s="42" t="e">
        <f t="shared" si="2057"/>
        <v>#DIV/0!</v>
      </c>
      <c r="AR620" s="12"/>
      <c r="AS620" s="37"/>
      <c r="AT620" s="37"/>
    </row>
    <row r="621" spans="1:46" customFormat="1" ht="36" customHeight="1">
      <c r="A621" s="283"/>
      <c r="B621" s="283"/>
      <c r="C621" s="282"/>
      <c r="D621" s="11" t="s">
        <v>37</v>
      </c>
      <c r="E621" s="177">
        <f t="shared" si="2058"/>
        <v>0</v>
      </c>
      <c r="F621" s="41">
        <f t="shared" si="2059"/>
        <v>0</v>
      </c>
      <c r="G621" s="42" t="e">
        <f t="shared" si="2045"/>
        <v>#DIV/0!</v>
      </c>
      <c r="H621" s="236"/>
      <c r="I621" s="42"/>
      <c r="J621" s="42" t="e">
        <f t="shared" si="2046"/>
        <v>#DIV/0!</v>
      </c>
      <c r="K621" s="236"/>
      <c r="L621" s="48"/>
      <c r="M621" s="42" t="e">
        <f t="shared" si="2047"/>
        <v>#DIV/0!</v>
      </c>
      <c r="N621" s="236"/>
      <c r="O621" s="48"/>
      <c r="P621" s="42" t="e">
        <f t="shared" si="2048"/>
        <v>#DIV/0!</v>
      </c>
      <c r="Q621" s="236"/>
      <c r="R621" s="42"/>
      <c r="S621" s="42" t="e">
        <f t="shared" si="2049"/>
        <v>#DIV/0!</v>
      </c>
      <c r="T621" s="236"/>
      <c r="U621" s="42"/>
      <c r="V621" s="42" t="e">
        <f t="shared" si="2050"/>
        <v>#DIV/0!</v>
      </c>
      <c r="W621" s="236"/>
      <c r="X621" s="42"/>
      <c r="Y621" s="42" t="e">
        <f t="shared" si="2051"/>
        <v>#DIV/0!</v>
      </c>
      <c r="Z621" s="236"/>
      <c r="AA621" s="42"/>
      <c r="AB621" s="42" t="e">
        <f t="shared" si="2052"/>
        <v>#DIV/0!</v>
      </c>
      <c r="AC621" s="236"/>
      <c r="AD621" s="42"/>
      <c r="AE621" s="42" t="e">
        <f t="shared" si="2053"/>
        <v>#DIV/0!</v>
      </c>
      <c r="AF621" s="236"/>
      <c r="AG621" s="42"/>
      <c r="AH621" s="42" t="e">
        <f t="shared" si="2054"/>
        <v>#DIV/0!</v>
      </c>
      <c r="AI621" s="236"/>
      <c r="AJ621" s="42"/>
      <c r="AK621" s="42" t="e">
        <f t="shared" si="2055"/>
        <v>#DIV/0!</v>
      </c>
      <c r="AL621" s="236"/>
      <c r="AM621" s="42"/>
      <c r="AN621" s="42" t="e">
        <f t="shared" si="2056"/>
        <v>#DIV/0!</v>
      </c>
      <c r="AO621" s="236"/>
      <c r="AP621" s="42"/>
      <c r="AQ621" s="42" t="e">
        <f t="shared" si="2057"/>
        <v>#DIV/0!</v>
      </c>
      <c r="AR621" s="12"/>
      <c r="AS621" s="37"/>
      <c r="AT621" s="37"/>
    </row>
    <row r="622" spans="1:46" customFormat="1" ht="45">
      <c r="A622" s="283"/>
      <c r="B622" s="283"/>
      <c r="C622" s="282"/>
      <c r="D622" s="11" t="s">
        <v>32</v>
      </c>
      <c r="E622" s="177">
        <f t="shared" si="2058"/>
        <v>0</v>
      </c>
      <c r="F622" s="41">
        <f t="shared" si="2059"/>
        <v>0</v>
      </c>
      <c r="G622" s="42" t="e">
        <f t="shared" si="2045"/>
        <v>#DIV/0!</v>
      </c>
      <c r="H622" s="236"/>
      <c r="I622" s="42"/>
      <c r="J622" s="42" t="e">
        <f t="shared" si="2046"/>
        <v>#DIV/0!</v>
      </c>
      <c r="K622" s="236"/>
      <c r="L622" s="48"/>
      <c r="M622" s="42" t="e">
        <f t="shared" si="2047"/>
        <v>#DIV/0!</v>
      </c>
      <c r="N622" s="236"/>
      <c r="O622" s="48"/>
      <c r="P622" s="42" t="e">
        <f t="shared" si="2048"/>
        <v>#DIV/0!</v>
      </c>
      <c r="Q622" s="236"/>
      <c r="R622" s="42"/>
      <c r="S622" s="42" t="e">
        <f t="shared" si="2049"/>
        <v>#DIV/0!</v>
      </c>
      <c r="T622" s="236"/>
      <c r="U622" s="42"/>
      <c r="V622" s="42" t="e">
        <f t="shared" si="2050"/>
        <v>#DIV/0!</v>
      </c>
      <c r="W622" s="236"/>
      <c r="X622" s="42"/>
      <c r="Y622" s="42" t="e">
        <f t="shared" si="2051"/>
        <v>#DIV/0!</v>
      </c>
      <c r="Z622" s="236"/>
      <c r="AA622" s="42"/>
      <c r="AB622" s="42" t="e">
        <f t="shared" si="2052"/>
        <v>#DIV/0!</v>
      </c>
      <c r="AC622" s="236"/>
      <c r="AD622" s="42"/>
      <c r="AE622" s="42" t="e">
        <f t="shared" si="2053"/>
        <v>#DIV/0!</v>
      </c>
      <c r="AF622" s="236"/>
      <c r="AG622" s="42"/>
      <c r="AH622" s="42" t="e">
        <f t="shared" si="2054"/>
        <v>#DIV/0!</v>
      </c>
      <c r="AI622" s="236"/>
      <c r="AJ622" s="42"/>
      <c r="AK622" s="42" t="e">
        <f t="shared" si="2055"/>
        <v>#DIV/0!</v>
      </c>
      <c r="AL622" s="236"/>
      <c r="AM622" s="42"/>
      <c r="AN622" s="42" t="e">
        <f t="shared" si="2056"/>
        <v>#DIV/0!</v>
      </c>
      <c r="AO622" s="236"/>
      <c r="AP622" s="42"/>
      <c r="AQ622" s="42" t="e">
        <f t="shared" si="2057"/>
        <v>#DIV/0!</v>
      </c>
      <c r="AR622" s="12"/>
      <c r="AS622" s="37"/>
      <c r="AT622" s="37"/>
    </row>
    <row r="623" spans="1:46" s="208" customFormat="1" ht="27" customHeight="1">
      <c r="A623" s="283" t="s">
        <v>271</v>
      </c>
      <c r="B623" s="297" t="s">
        <v>72</v>
      </c>
      <c r="C623" s="282" t="s">
        <v>130</v>
      </c>
      <c r="D623" s="217" t="s">
        <v>34</v>
      </c>
      <c r="E623" s="211">
        <f>E624+E625+E626+E628+E629</f>
        <v>0</v>
      </c>
      <c r="F623" s="212">
        <f>F624+F625+F626+F628+F629</f>
        <v>0</v>
      </c>
      <c r="G623" s="219" t="e">
        <f>(F623/E623)*100</f>
        <v>#DIV/0!</v>
      </c>
      <c r="H623" s="235">
        <f>H624+H625+H626+H628+H629</f>
        <v>0</v>
      </c>
      <c r="I623" s="212">
        <f>I624+I625+I626+I628+I629</f>
        <v>0</v>
      </c>
      <c r="J623" s="219" t="e">
        <f>(I623/H623)*100</f>
        <v>#DIV/0!</v>
      </c>
      <c r="K623" s="235">
        <f>K624+K625+K626+K628+K629</f>
        <v>0</v>
      </c>
      <c r="L623" s="212">
        <f>L624+L625+L626+L628+L629</f>
        <v>0</v>
      </c>
      <c r="M623" s="219" t="e">
        <f>(L623/K623)*100</f>
        <v>#DIV/0!</v>
      </c>
      <c r="N623" s="235">
        <f>N624+N625+N626+N628+N629</f>
        <v>0</v>
      </c>
      <c r="O623" s="212">
        <f>O624+O625+O626+O628+O629</f>
        <v>0</v>
      </c>
      <c r="P623" s="219" t="e">
        <f>(O623/N623)*100</f>
        <v>#DIV/0!</v>
      </c>
      <c r="Q623" s="235">
        <f>Q624+Q625+Q626+Q628+Q629</f>
        <v>0</v>
      </c>
      <c r="R623" s="212">
        <f>R624+R625+R626+R628+R629</f>
        <v>0</v>
      </c>
      <c r="S623" s="219" t="e">
        <f>(R623/Q623)*100</f>
        <v>#DIV/0!</v>
      </c>
      <c r="T623" s="235">
        <f>T624+T625+T626+T628+T629</f>
        <v>0</v>
      </c>
      <c r="U623" s="212">
        <f>U624+U625+U626+U628+U629</f>
        <v>0</v>
      </c>
      <c r="V623" s="219" t="e">
        <f>(U623/T623)*100</f>
        <v>#DIV/0!</v>
      </c>
      <c r="W623" s="235">
        <f>W624+W625+W626+W628+W629</f>
        <v>0</v>
      </c>
      <c r="X623" s="212">
        <f>X624+X625+X626+X628+X629</f>
        <v>0</v>
      </c>
      <c r="Y623" s="219" t="e">
        <f>(X623/W623)*100</f>
        <v>#DIV/0!</v>
      </c>
      <c r="Z623" s="235">
        <f>Z624+Z625+Z626+Z628+Z629</f>
        <v>0</v>
      </c>
      <c r="AA623" s="212">
        <f>AA624+AA625+AA626+AA628+AA629</f>
        <v>0</v>
      </c>
      <c r="AB623" s="219" t="e">
        <f>(AA623/Z623)*100</f>
        <v>#DIV/0!</v>
      </c>
      <c r="AC623" s="235">
        <f>AC624+AC625+AC626+AC628+AC629</f>
        <v>0</v>
      </c>
      <c r="AD623" s="212">
        <f>AD624+AD625+AD626+AD628+AD629</f>
        <v>0</v>
      </c>
      <c r="AE623" s="219" t="e">
        <f>(AD623/AC623)*100</f>
        <v>#DIV/0!</v>
      </c>
      <c r="AF623" s="235">
        <f>AF624+AF625+AF626+AF628+AF629</f>
        <v>0</v>
      </c>
      <c r="AG623" s="212">
        <f>AG624+AG625+AG626+AG628+AG629</f>
        <v>0</v>
      </c>
      <c r="AH623" s="219" t="e">
        <f>(AG623/AF623)*100</f>
        <v>#DIV/0!</v>
      </c>
      <c r="AI623" s="235">
        <f>AI624+AI625+AI626+AI628+AI629</f>
        <v>0</v>
      </c>
      <c r="AJ623" s="212">
        <f>AJ624+AJ625+AJ626+AJ628+AJ629</f>
        <v>0</v>
      </c>
      <c r="AK623" s="219" t="e">
        <f>(AJ623/AI623)*100</f>
        <v>#DIV/0!</v>
      </c>
      <c r="AL623" s="235">
        <f>AL624+AL625+AL626+AL628+AL629</f>
        <v>0</v>
      </c>
      <c r="AM623" s="212">
        <f>AM624+AM625+AM626+AM628+AM629</f>
        <v>0</v>
      </c>
      <c r="AN623" s="219" t="e">
        <f>(AM623/AL623)*100</f>
        <v>#DIV/0!</v>
      </c>
      <c r="AO623" s="235">
        <f>AO624+AO625+AO626+AO628+AO629</f>
        <v>0</v>
      </c>
      <c r="AP623" s="212">
        <f>AP624+AP625+AP626+AP628+AP629</f>
        <v>0</v>
      </c>
      <c r="AQ623" s="219" t="e">
        <f>(AP623/AO623)*100</f>
        <v>#DIV/0!</v>
      </c>
      <c r="AR623" s="216"/>
    </row>
    <row r="624" spans="1:46" customFormat="1" ht="30">
      <c r="A624" s="283"/>
      <c r="B624" s="297"/>
      <c r="C624" s="282"/>
      <c r="D624" s="93" t="s">
        <v>17</v>
      </c>
      <c r="E624" s="176">
        <f>H624+K624+N624+Q624+T624+W624+Z624+AC624+AF624+AI624+AL624+AO624</f>
        <v>0</v>
      </c>
      <c r="F624" s="41">
        <f>I624+L624+O624+R624+U624+X624+AA624+AD624+AG624+AJ624+AM624+AP624</f>
        <v>0</v>
      </c>
      <c r="G624" s="42" t="e">
        <f t="shared" ref="G624:G629" si="2060">(F624/E624)*100</f>
        <v>#DIV/0!</v>
      </c>
      <c r="H624" s="236">
        <f>H631</f>
        <v>0</v>
      </c>
      <c r="I624" s="42">
        <f>I631</f>
        <v>0</v>
      </c>
      <c r="J624" s="42" t="e">
        <f t="shared" ref="J624:J629" si="2061">(I624/H624)*100</f>
        <v>#DIV/0!</v>
      </c>
      <c r="K624" s="236">
        <f>K631</f>
        <v>0</v>
      </c>
      <c r="L624" s="48">
        <f>L631</f>
        <v>0</v>
      </c>
      <c r="M624" s="42" t="e">
        <f t="shared" ref="M624:M629" si="2062">(L624/K624)*100</f>
        <v>#DIV/0!</v>
      </c>
      <c r="N624" s="236">
        <f>N631</f>
        <v>0</v>
      </c>
      <c r="O624" s="48">
        <f>O631</f>
        <v>0</v>
      </c>
      <c r="P624" s="42" t="e">
        <f t="shared" ref="P624:P629" si="2063">(O624/N624)*100</f>
        <v>#DIV/0!</v>
      </c>
      <c r="Q624" s="236">
        <f>Q631</f>
        <v>0</v>
      </c>
      <c r="R624" s="42">
        <f>R631</f>
        <v>0</v>
      </c>
      <c r="S624" s="42" t="e">
        <f t="shared" ref="S624:S629" si="2064">(R624/Q624)*100</f>
        <v>#DIV/0!</v>
      </c>
      <c r="T624" s="236">
        <f>T631</f>
        <v>0</v>
      </c>
      <c r="U624" s="42">
        <f>U631</f>
        <v>0</v>
      </c>
      <c r="V624" s="42" t="e">
        <f t="shared" ref="V624:V629" si="2065">(U624/T624)*100</f>
        <v>#DIV/0!</v>
      </c>
      <c r="W624" s="236">
        <f>W631</f>
        <v>0</v>
      </c>
      <c r="X624" s="42">
        <f>X631</f>
        <v>0</v>
      </c>
      <c r="Y624" s="42" t="e">
        <f t="shared" ref="Y624:Y629" si="2066">(X624/W624)*100</f>
        <v>#DIV/0!</v>
      </c>
      <c r="Z624" s="236">
        <f>Z631</f>
        <v>0</v>
      </c>
      <c r="AA624" s="42">
        <f>AA631</f>
        <v>0</v>
      </c>
      <c r="AB624" s="42" t="e">
        <f t="shared" ref="AB624:AB629" si="2067">(AA624/Z624)*100</f>
        <v>#DIV/0!</v>
      </c>
      <c r="AC624" s="236">
        <f>AC631</f>
        <v>0</v>
      </c>
      <c r="AD624" s="42">
        <f>AD631</f>
        <v>0</v>
      </c>
      <c r="AE624" s="42" t="e">
        <f t="shared" ref="AE624:AE629" si="2068">(AD624/AC624)*100</f>
        <v>#DIV/0!</v>
      </c>
      <c r="AF624" s="236">
        <f>AF631</f>
        <v>0</v>
      </c>
      <c r="AG624" s="42">
        <f>AG631</f>
        <v>0</v>
      </c>
      <c r="AH624" s="42" t="e">
        <f t="shared" ref="AH624:AH629" si="2069">(AG624/AF624)*100</f>
        <v>#DIV/0!</v>
      </c>
      <c r="AI624" s="236">
        <f>AI631</f>
        <v>0</v>
      </c>
      <c r="AJ624" s="42">
        <f>AJ631</f>
        <v>0</v>
      </c>
      <c r="AK624" s="42" t="e">
        <f t="shared" ref="AK624:AK629" si="2070">(AJ624/AI624)*100</f>
        <v>#DIV/0!</v>
      </c>
      <c r="AL624" s="236">
        <f>AL631</f>
        <v>0</v>
      </c>
      <c r="AM624" s="42">
        <f>AM631</f>
        <v>0</v>
      </c>
      <c r="AN624" s="42" t="e">
        <f t="shared" ref="AN624:AN629" si="2071">(AM624/AL624)*100</f>
        <v>#DIV/0!</v>
      </c>
      <c r="AO624" s="236">
        <f>AO631</f>
        <v>0</v>
      </c>
      <c r="AP624" s="42">
        <f>AP631</f>
        <v>0</v>
      </c>
      <c r="AQ624" s="42" t="e">
        <f t="shared" ref="AQ624:AQ629" si="2072">(AP624/AO624)*100</f>
        <v>#DIV/0!</v>
      </c>
      <c r="AR624" s="12"/>
      <c r="AS624" s="37"/>
      <c r="AT624" s="37"/>
    </row>
    <row r="625" spans="1:46" customFormat="1" ht="45">
      <c r="A625" s="283"/>
      <c r="B625" s="297"/>
      <c r="C625" s="282"/>
      <c r="D625" s="93" t="s">
        <v>18</v>
      </c>
      <c r="E625" s="176">
        <f t="shared" ref="E625:E629" si="2073">H625+K625+N625+Q625+T625+W625+Z625+AC625+AF625+AI625+AL625+AO625</f>
        <v>0</v>
      </c>
      <c r="F625" s="41">
        <f t="shared" ref="F625:F629" si="2074">I625+L625+O625+R625+U625+X625+AA625+AD625+AG625+AJ625+AM625+AP625</f>
        <v>0</v>
      </c>
      <c r="G625" s="42" t="e">
        <f t="shared" si="2060"/>
        <v>#DIV/0!</v>
      </c>
      <c r="H625" s="236">
        <f t="shared" ref="H625:I629" si="2075">H632</f>
        <v>0</v>
      </c>
      <c r="I625" s="42">
        <f t="shared" si="2075"/>
        <v>0</v>
      </c>
      <c r="J625" s="42" t="e">
        <f t="shared" si="2061"/>
        <v>#DIV/0!</v>
      </c>
      <c r="K625" s="236">
        <f t="shared" ref="K625:L625" si="2076">K632</f>
        <v>0</v>
      </c>
      <c r="L625" s="48">
        <f t="shared" si="2076"/>
        <v>0</v>
      </c>
      <c r="M625" s="42" t="e">
        <f t="shared" si="2062"/>
        <v>#DIV/0!</v>
      </c>
      <c r="N625" s="236">
        <f t="shared" ref="N625:O625" si="2077">N632</f>
        <v>0</v>
      </c>
      <c r="O625" s="48">
        <f t="shared" si="2077"/>
        <v>0</v>
      </c>
      <c r="P625" s="42" t="e">
        <f t="shared" si="2063"/>
        <v>#DIV/0!</v>
      </c>
      <c r="Q625" s="236">
        <f t="shared" ref="Q625:R625" si="2078">Q632</f>
        <v>0</v>
      </c>
      <c r="R625" s="42">
        <f t="shared" si="2078"/>
        <v>0</v>
      </c>
      <c r="S625" s="42" t="e">
        <f t="shared" si="2064"/>
        <v>#DIV/0!</v>
      </c>
      <c r="T625" s="236">
        <f t="shared" ref="T625:U625" si="2079">T632</f>
        <v>0</v>
      </c>
      <c r="U625" s="42">
        <f t="shared" si="2079"/>
        <v>0</v>
      </c>
      <c r="V625" s="42" t="e">
        <f t="shared" si="2065"/>
        <v>#DIV/0!</v>
      </c>
      <c r="W625" s="236">
        <f t="shared" ref="W625:X625" si="2080">W632</f>
        <v>0</v>
      </c>
      <c r="X625" s="42">
        <f t="shared" si="2080"/>
        <v>0</v>
      </c>
      <c r="Y625" s="42" t="e">
        <f t="shared" si="2066"/>
        <v>#DIV/0!</v>
      </c>
      <c r="Z625" s="236">
        <f t="shared" ref="Z625:AA625" si="2081">Z632</f>
        <v>0</v>
      </c>
      <c r="AA625" s="42">
        <f t="shared" si="2081"/>
        <v>0</v>
      </c>
      <c r="AB625" s="42" t="e">
        <f t="shared" si="2067"/>
        <v>#DIV/0!</v>
      </c>
      <c r="AC625" s="236">
        <f t="shared" ref="AC625:AD625" si="2082">AC632</f>
        <v>0</v>
      </c>
      <c r="AD625" s="42">
        <f t="shared" si="2082"/>
        <v>0</v>
      </c>
      <c r="AE625" s="42" t="e">
        <f t="shared" si="2068"/>
        <v>#DIV/0!</v>
      </c>
      <c r="AF625" s="236">
        <f t="shared" ref="AF625:AG625" si="2083">AF632</f>
        <v>0</v>
      </c>
      <c r="AG625" s="42">
        <f t="shared" si="2083"/>
        <v>0</v>
      </c>
      <c r="AH625" s="42" t="e">
        <f t="shared" si="2069"/>
        <v>#DIV/0!</v>
      </c>
      <c r="AI625" s="236">
        <f t="shared" ref="AI625:AJ625" si="2084">AI632</f>
        <v>0</v>
      </c>
      <c r="AJ625" s="42">
        <f t="shared" si="2084"/>
        <v>0</v>
      </c>
      <c r="AK625" s="42" t="e">
        <f t="shared" si="2070"/>
        <v>#DIV/0!</v>
      </c>
      <c r="AL625" s="236">
        <f t="shared" ref="AL625:AM625" si="2085">AL632</f>
        <v>0</v>
      </c>
      <c r="AM625" s="42">
        <f t="shared" si="2085"/>
        <v>0</v>
      </c>
      <c r="AN625" s="42" t="e">
        <f t="shared" si="2071"/>
        <v>#DIV/0!</v>
      </c>
      <c r="AO625" s="236">
        <f t="shared" ref="AO625:AP625" si="2086">AO632</f>
        <v>0</v>
      </c>
      <c r="AP625" s="42">
        <f t="shared" si="2086"/>
        <v>0</v>
      </c>
      <c r="AQ625" s="42" t="e">
        <f t="shared" si="2072"/>
        <v>#DIV/0!</v>
      </c>
      <c r="AR625" s="12"/>
      <c r="AS625" s="37"/>
      <c r="AT625" s="37"/>
    </row>
    <row r="626" spans="1:46" customFormat="1" ht="33" customHeight="1">
      <c r="A626" s="283"/>
      <c r="B626" s="297"/>
      <c r="C626" s="282"/>
      <c r="D626" s="93" t="s">
        <v>26</v>
      </c>
      <c r="E626" s="176">
        <f t="shared" si="2073"/>
        <v>0</v>
      </c>
      <c r="F626" s="41">
        <f t="shared" si="2074"/>
        <v>0</v>
      </c>
      <c r="G626" s="42" t="e">
        <f t="shared" si="2060"/>
        <v>#DIV/0!</v>
      </c>
      <c r="H626" s="236">
        <f t="shared" si="2075"/>
        <v>0</v>
      </c>
      <c r="I626" s="42">
        <f t="shared" si="2075"/>
        <v>0</v>
      </c>
      <c r="J626" s="42" t="e">
        <f t="shared" si="2061"/>
        <v>#DIV/0!</v>
      </c>
      <c r="K626" s="236">
        <f t="shared" ref="K626:L626" si="2087">K633</f>
        <v>0</v>
      </c>
      <c r="L626" s="48">
        <f t="shared" si="2087"/>
        <v>0</v>
      </c>
      <c r="M626" s="42" t="e">
        <f t="shared" si="2062"/>
        <v>#DIV/0!</v>
      </c>
      <c r="N626" s="236">
        <f t="shared" ref="N626:O626" si="2088">N633</f>
        <v>0</v>
      </c>
      <c r="O626" s="48">
        <f t="shared" si="2088"/>
        <v>0</v>
      </c>
      <c r="P626" s="42" t="e">
        <f t="shared" si="2063"/>
        <v>#DIV/0!</v>
      </c>
      <c r="Q626" s="236">
        <f t="shared" ref="Q626:R626" si="2089">Q633</f>
        <v>0</v>
      </c>
      <c r="R626" s="42">
        <f t="shared" si="2089"/>
        <v>0</v>
      </c>
      <c r="S626" s="42" t="e">
        <f t="shared" si="2064"/>
        <v>#DIV/0!</v>
      </c>
      <c r="T626" s="236">
        <f t="shared" ref="T626:U626" si="2090">T633</f>
        <v>0</v>
      </c>
      <c r="U626" s="42">
        <f t="shared" si="2090"/>
        <v>0</v>
      </c>
      <c r="V626" s="42" t="e">
        <f t="shared" si="2065"/>
        <v>#DIV/0!</v>
      </c>
      <c r="W626" s="236">
        <f t="shared" ref="W626:X626" si="2091">W633</f>
        <v>0</v>
      </c>
      <c r="X626" s="42">
        <f t="shared" si="2091"/>
        <v>0</v>
      </c>
      <c r="Y626" s="42" t="e">
        <f t="shared" si="2066"/>
        <v>#DIV/0!</v>
      </c>
      <c r="Z626" s="236">
        <f t="shared" ref="Z626:AA626" si="2092">Z633</f>
        <v>0</v>
      </c>
      <c r="AA626" s="42">
        <f t="shared" si="2092"/>
        <v>0</v>
      </c>
      <c r="AB626" s="42" t="e">
        <f t="shared" si="2067"/>
        <v>#DIV/0!</v>
      </c>
      <c r="AC626" s="236">
        <f t="shared" ref="AC626:AD626" si="2093">AC633</f>
        <v>0</v>
      </c>
      <c r="AD626" s="42">
        <f t="shared" si="2093"/>
        <v>0</v>
      </c>
      <c r="AE626" s="42" t="e">
        <f t="shared" si="2068"/>
        <v>#DIV/0!</v>
      </c>
      <c r="AF626" s="236">
        <f t="shared" ref="AF626:AG626" si="2094">AF633</f>
        <v>0</v>
      </c>
      <c r="AG626" s="42">
        <f t="shared" si="2094"/>
        <v>0</v>
      </c>
      <c r="AH626" s="42" t="e">
        <f t="shared" si="2069"/>
        <v>#DIV/0!</v>
      </c>
      <c r="AI626" s="236">
        <f t="shared" ref="AI626:AJ626" si="2095">AI633</f>
        <v>0</v>
      </c>
      <c r="AJ626" s="42">
        <f t="shared" si="2095"/>
        <v>0</v>
      </c>
      <c r="AK626" s="42" t="e">
        <f t="shared" si="2070"/>
        <v>#DIV/0!</v>
      </c>
      <c r="AL626" s="236">
        <f t="shared" ref="AL626:AM626" si="2096">AL633</f>
        <v>0</v>
      </c>
      <c r="AM626" s="42">
        <f t="shared" si="2096"/>
        <v>0</v>
      </c>
      <c r="AN626" s="42" t="e">
        <f t="shared" si="2071"/>
        <v>#DIV/0!</v>
      </c>
      <c r="AO626" s="236">
        <f t="shared" ref="AO626:AP626" si="2097">AO633</f>
        <v>0</v>
      </c>
      <c r="AP626" s="42">
        <f t="shared" si="2097"/>
        <v>0</v>
      </c>
      <c r="AQ626" s="42" t="e">
        <f t="shared" si="2072"/>
        <v>#DIV/0!</v>
      </c>
      <c r="AR626" s="12"/>
      <c r="AS626" s="37"/>
      <c r="AT626" s="37"/>
    </row>
    <row r="627" spans="1:46" customFormat="1" ht="82.5" customHeight="1">
      <c r="A627" s="283"/>
      <c r="B627" s="297"/>
      <c r="C627" s="282"/>
      <c r="D627" s="93" t="s">
        <v>154</v>
      </c>
      <c r="E627" s="176">
        <f t="shared" si="2073"/>
        <v>0</v>
      </c>
      <c r="F627" s="41">
        <f t="shared" si="2074"/>
        <v>0</v>
      </c>
      <c r="G627" s="42" t="e">
        <f t="shared" si="2060"/>
        <v>#DIV/0!</v>
      </c>
      <c r="H627" s="236">
        <f t="shared" si="2075"/>
        <v>0</v>
      </c>
      <c r="I627" s="42">
        <f t="shared" si="2075"/>
        <v>0</v>
      </c>
      <c r="J627" s="42" t="e">
        <f t="shared" si="2061"/>
        <v>#DIV/0!</v>
      </c>
      <c r="K627" s="236">
        <f t="shared" ref="K627:L627" si="2098">K634</f>
        <v>0</v>
      </c>
      <c r="L627" s="48">
        <f t="shared" si="2098"/>
        <v>0</v>
      </c>
      <c r="M627" s="42" t="e">
        <f t="shared" si="2062"/>
        <v>#DIV/0!</v>
      </c>
      <c r="N627" s="236">
        <f t="shared" ref="N627:O627" si="2099">N634</f>
        <v>0</v>
      </c>
      <c r="O627" s="48">
        <f t="shared" si="2099"/>
        <v>0</v>
      </c>
      <c r="P627" s="42" t="e">
        <f t="shared" si="2063"/>
        <v>#DIV/0!</v>
      </c>
      <c r="Q627" s="236">
        <f t="shared" ref="Q627:R627" si="2100">Q634</f>
        <v>0</v>
      </c>
      <c r="R627" s="42">
        <f t="shared" si="2100"/>
        <v>0</v>
      </c>
      <c r="S627" s="42" t="e">
        <f t="shared" si="2064"/>
        <v>#DIV/0!</v>
      </c>
      <c r="T627" s="236">
        <f t="shared" ref="T627:U627" si="2101">T634</f>
        <v>0</v>
      </c>
      <c r="U627" s="42">
        <f t="shared" si="2101"/>
        <v>0</v>
      </c>
      <c r="V627" s="42" t="e">
        <f t="shared" si="2065"/>
        <v>#DIV/0!</v>
      </c>
      <c r="W627" s="236">
        <f t="shared" ref="W627:X627" si="2102">W634</f>
        <v>0</v>
      </c>
      <c r="X627" s="42">
        <f t="shared" si="2102"/>
        <v>0</v>
      </c>
      <c r="Y627" s="42" t="e">
        <f t="shared" si="2066"/>
        <v>#DIV/0!</v>
      </c>
      <c r="Z627" s="236">
        <f t="shared" ref="Z627:AA627" si="2103">Z634</f>
        <v>0</v>
      </c>
      <c r="AA627" s="42">
        <f t="shared" si="2103"/>
        <v>0</v>
      </c>
      <c r="AB627" s="42" t="e">
        <f t="shared" si="2067"/>
        <v>#DIV/0!</v>
      </c>
      <c r="AC627" s="236">
        <f t="shared" ref="AC627:AD627" si="2104">AC634</f>
        <v>0</v>
      </c>
      <c r="AD627" s="42">
        <f t="shared" si="2104"/>
        <v>0</v>
      </c>
      <c r="AE627" s="42" t="e">
        <f t="shared" si="2068"/>
        <v>#DIV/0!</v>
      </c>
      <c r="AF627" s="236">
        <f t="shared" ref="AF627:AG627" si="2105">AF634</f>
        <v>0</v>
      </c>
      <c r="AG627" s="42">
        <f t="shared" si="2105"/>
        <v>0</v>
      </c>
      <c r="AH627" s="42" t="e">
        <f t="shared" si="2069"/>
        <v>#DIV/0!</v>
      </c>
      <c r="AI627" s="236">
        <f t="shared" ref="AI627:AJ627" si="2106">AI634</f>
        <v>0</v>
      </c>
      <c r="AJ627" s="42">
        <f t="shared" si="2106"/>
        <v>0</v>
      </c>
      <c r="AK627" s="42" t="e">
        <f t="shared" si="2070"/>
        <v>#DIV/0!</v>
      </c>
      <c r="AL627" s="236">
        <f t="shared" ref="AL627:AM627" si="2107">AL634</f>
        <v>0</v>
      </c>
      <c r="AM627" s="42">
        <f t="shared" si="2107"/>
        <v>0</v>
      </c>
      <c r="AN627" s="42" t="e">
        <f t="shared" si="2071"/>
        <v>#DIV/0!</v>
      </c>
      <c r="AO627" s="236">
        <f t="shared" ref="AO627:AP627" si="2108">AO634</f>
        <v>0</v>
      </c>
      <c r="AP627" s="42">
        <f t="shared" si="2108"/>
        <v>0</v>
      </c>
      <c r="AQ627" s="42" t="e">
        <f t="shared" si="2072"/>
        <v>#DIV/0!</v>
      </c>
      <c r="AR627" s="12"/>
      <c r="AS627" s="37"/>
      <c r="AT627" s="37"/>
    </row>
    <row r="628" spans="1:46" customFormat="1" ht="32.25" customHeight="1">
      <c r="A628" s="283"/>
      <c r="B628" s="297"/>
      <c r="C628" s="282"/>
      <c r="D628" s="93" t="s">
        <v>37</v>
      </c>
      <c r="E628" s="176">
        <f t="shared" si="2073"/>
        <v>0</v>
      </c>
      <c r="F628" s="41">
        <f t="shared" si="2074"/>
        <v>0</v>
      </c>
      <c r="G628" s="42" t="e">
        <f t="shared" si="2060"/>
        <v>#DIV/0!</v>
      </c>
      <c r="H628" s="236">
        <f t="shared" si="2075"/>
        <v>0</v>
      </c>
      <c r="I628" s="42">
        <f t="shared" si="2075"/>
        <v>0</v>
      </c>
      <c r="J628" s="42" t="e">
        <f t="shared" si="2061"/>
        <v>#DIV/0!</v>
      </c>
      <c r="K628" s="236">
        <f t="shared" ref="K628:L628" si="2109">K635</f>
        <v>0</v>
      </c>
      <c r="L628" s="48">
        <f t="shared" si="2109"/>
        <v>0</v>
      </c>
      <c r="M628" s="42" t="e">
        <f t="shared" si="2062"/>
        <v>#DIV/0!</v>
      </c>
      <c r="N628" s="236">
        <f t="shared" ref="N628:O628" si="2110">N635</f>
        <v>0</v>
      </c>
      <c r="O628" s="48">
        <f t="shared" si="2110"/>
        <v>0</v>
      </c>
      <c r="P628" s="42" t="e">
        <f t="shared" si="2063"/>
        <v>#DIV/0!</v>
      </c>
      <c r="Q628" s="236">
        <f t="shared" ref="Q628:R628" si="2111">Q635</f>
        <v>0</v>
      </c>
      <c r="R628" s="42">
        <f t="shared" si="2111"/>
        <v>0</v>
      </c>
      <c r="S628" s="42" t="e">
        <f t="shared" si="2064"/>
        <v>#DIV/0!</v>
      </c>
      <c r="T628" s="236">
        <f t="shared" ref="T628:U628" si="2112">T635</f>
        <v>0</v>
      </c>
      <c r="U628" s="42">
        <f t="shared" si="2112"/>
        <v>0</v>
      </c>
      <c r="V628" s="42" t="e">
        <f t="shared" si="2065"/>
        <v>#DIV/0!</v>
      </c>
      <c r="W628" s="236">
        <f t="shared" ref="W628:X628" si="2113">W635</f>
        <v>0</v>
      </c>
      <c r="X628" s="42">
        <f t="shared" si="2113"/>
        <v>0</v>
      </c>
      <c r="Y628" s="42" t="e">
        <f t="shared" si="2066"/>
        <v>#DIV/0!</v>
      </c>
      <c r="Z628" s="236">
        <f t="shared" ref="Z628:AA628" si="2114">Z635</f>
        <v>0</v>
      </c>
      <c r="AA628" s="42">
        <f t="shared" si="2114"/>
        <v>0</v>
      </c>
      <c r="AB628" s="42" t="e">
        <f t="shared" si="2067"/>
        <v>#DIV/0!</v>
      </c>
      <c r="AC628" s="236">
        <f t="shared" ref="AC628:AD628" si="2115">AC635</f>
        <v>0</v>
      </c>
      <c r="AD628" s="42">
        <f t="shared" si="2115"/>
        <v>0</v>
      </c>
      <c r="AE628" s="42" t="e">
        <f t="shared" si="2068"/>
        <v>#DIV/0!</v>
      </c>
      <c r="AF628" s="236">
        <f t="shared" ref="AF628:AG628" si="2116">AF635</f>
        <v>0</v>
      </c>
      <c r="AG628" s="42">
        <f t="shared" si="2116"/>
        <v>0</v>
      </c>
      <c r="AH628" s="42" t="e">
        <f t="shared" si="2069"/>
        <v>#DIV/0!</v>
      </c>
      <c r="AI628" s="236">
        <f t="shared" ref="AI628:AJ628" si="2117">AI635</f>
        <v>0</v>
      </c>
      <c r="AJ628" s="42">
        <f t="shared" si="2117"/>
        <v>0</v>
      </c>
      <c r="AK628" s="42" t="e">
        <f t="shared" si="2070"/>
        <v>#DIV/0!</v>
      </c>
      <c r="AL628" s="236">
        <f t="shared" ref="AL628:AM628" si="2118">AL635</f>
        <v>0</v>
      </c>
      <c r="AM628" s="42">
        <f t="shared" si="2118"/>
        <v>0</v>
      </c>
      <c r="AN628" s="42" t="e">
        <f t="shared" si="2071"/>
        <v>#DIV/0!</v>
      </c>
      <c r="AO628" s="236">
        <f t="shared" ref="AO628:AP628" si="2119">AO635</f>
        <v>0</v>
      </c>
      <c r="AP628" s="42">
        <f t="shared" si="2119"/>
        <v>0</v>
      </c>
      <c r="AQ628" s="42" t="e">
        <f t="shared" si="2072"/>
        <v>#DIV/0!</v>
      </c>
      <c r="AR628" s="12"/>
      <c r="AS628" s="37"/>
      <c r="AT628" s="37"/>
    </row>
    <row r="629" spans="1:46" customFormat="1" ht="69" customHeight="1">
      <c r="A629" s="283"/>
      <c r="B629" s="297"/>
      <c r="C629" s="282"/>
      <c r="D629" s="93" t="s">
        <v>32</v>
      </c>
      <c r="E629" s="176">
        <f t="shared" si="2073"/>
        <v>0</v>
      </c>
      <c r="F629" s="41">
        <f t="shared" si="2074"/>
        <v>0</v>
      </c>
      <c r="G629" s="42" t="e">
        <f t="shared" si="2060"/>
        <v>#DIV/0!</v>
      </c>
      <c r="H629" s="236">
        <f t="shared" si="2075"/>
        <v>0</v>
      </c>
      <c r="I629" s="42">
        <f t="shared" si="2075"/>
        <v>0</v>
      </c>
      <c r="J629" s="42" t="e">
        <f t="shared" si="2061"/>
        <v>#DIV/0!</v>
      </c>
      <c r="K629" s="236">
        <f t="shared" ref="K629:L629" si="2120">K636</f>
        <v>0</v>
      </c>
      <c r="L629" s="48">
        <f t="shared" si="2120"/>
        <v>0</v>
      </c>
      <c r="M629" s="42" t="e">
        <f t="shared" si="2062"/>
        <v>#DIV/0!</v>
      </c>
      <c r="N629" s="236">
        <f t="shared" ref="N629:O629" si="2121">N636</f>
        <v>0</v>
      </c>
      <c r="O629" s="48">
        <f t="shared" si="2121"/>
        <v>0</v>
      </c>
      <c r="P629" s="42" t="e">
        <f t="shared" si="2063"/>
        <v>#DIV/0!</v>
      </c>
      <c r="Q629" s="236">
        <f t="shared" ref="Q629:R629" si="2122">Q636</f>
        <v>0</v>
      </c>
      <c r="R629" s="42">
        <f t="shared" si="2122"/>
        <v>0</v>
      </c>
      <c r="S629" s="42" t="e">
        <f t="shared" si="2064"/>
        <v>#DIV/0!</v>
      </c>
      <c r="T629" s="236">
        <f t="shared" ref="T629:U629" si="2123">T636</f>
        <v>0</v>
      </c>
      <c r="U629" s="42">
        <f t="shared" si="2123"/>
        <v>0</v>
      </c>
      <c r="V629" s="42" t="e">
        <f t="shared" si="2065"/>
        <v>#DIV/0!</v>
      </c>
      <c r="W629" s="236">
        <f t="shared" ref="W629:X629" si="2124">W636</f>
        <v>0</v>
      </c>
      <c r="X629" s="42">
        <f t="shared" si="2124"/>
        <v>0</v>
      </c>
      <c r="Y629" s="42" t="e">
        <f t="shared" si="2066"/>
        <v>#DIV/0!</v>
      </c>
      <c r="Z629" s="236">
        <f t="shared" ref="Z629:AA629" si="2125">Z636</f>
        <v>0</v>
      </c>
      <c r="AA629" s="42">
        <f t="shared" si="2125"/>
        <v>0</v>
      </c>
      <c r="AB629" s="42" t="e">
        <f t="shared" si="2067"/>
        <v>#DIV/0!</v>
      </c>
      <c r="AC629" s="236">
        <f t="shared" ref="AC629:AD629" si="2126">AC636</f>
        <v>0</v>
      </c>
      <c r="AD629" s="42">
        <f t="shared" si="2126"/>
        <v>0</v>
      </c>
      <c r="AE629" s="42" t="e">
        <f t="shared" si="2068"/>
        <v>#DIV/0!</v>
      </c>
      <c r="AF629" s="236">
        <f t="shared" ref="AF629:AG629" si="2127">AF636</f>
        <v>0</v>
      </c>
      <c r="AG629" s="42">
        <f t="shared" si="2127"/>
        <v>0</v>
      </c>
      <c r="AH629" s="42" t="e">
        <f t="shared" si="2069"/>
        <v>#DIV/0!</v>
      </c>
      <c r="AI629" s="236">
        <f t="shared" ref="AI629:AJ629" si="2128">AI636</f>
        <v>0</v>
      </c>
      <c r="AJ629" s="42">
        <f t="shared" si="2128"/>
        <v>0</v>
      </c>
      <c r="AK629" s="42" t="e">
        <f t="shared" si="2070"/>
        <v>#DIV/0!</v>
      </c>
      <c r="AL629" s="236">
        <f t="shared" ref="AL629:AM629" si="2129">AL636</f>
        <v>0</v>
      </c>
      <c r="AM629" s="42">
        <f t="shared" si="2129"/>
        <v>0</v>
      </c>
      <c r="AN629" s="42" t="e">
        <f t="shared" si="2071"/>
        <v>#DIV/0!</v>
      </c>
      <c r="AO629" s="236">
        <f t="shared" ref="AO629:AP629" si="2130">AO636</f>
        <v>0</v>
      </c>
      <c r="AP629" s="42">
        <f t="shared" si="2130"/>
        <v>0</v>
      </c>
      <c r="AQ629" s="42" t="e">
        <f t="shared" si="2072"/>
        <v>#DIV/0!</v>
      </c>
      <c r="AR629" s="12"/>
      <c r="AS629" s="37"/>
      <c r="AT629" s="37"/>
    </row>
    <row r="630" spans="1:46" s="208" customFormat="1" ht="18" customHeight="1">
      <c r="A630" s="283" t="s">
        <v>272</v>
      </c>
      <c r="B630" s="297" t="s">
        <v>359</v>
      </c>
      <c r="C630" s="282" t="s">
        <v>129</v>
      </c>
      <c r="D630" s="217" t="s">
        <v>34</v>
      </c>
      <c r="E630" s="211">
        <f>E631+E632+E633+E635+E636</f>
        <v>0</v>
      </c>
      <c r="F630" s="212">
        <f>F631+F632+F633+F635+F636</f>
        <v>0</v>
      </c>
      <c r="G630" s="219" t="e">
        <f>(F630/E630)*100</f>
        <v>#DIV/0!</v>
      </c>
      <c r="H630" s="236">
        <f>H631+H632+H633+H635+H636</f>
        <v>0</v>
      </c>
      <c r="I630" s="219">
        <f>I631+I632+I633+I635+I636</f>
        <v>0</v>
      </c>
      <c r="J630" s="219" t="e">
        <f>(I630/H630)*100</f>
        <v>#DIV/0!</v>
      </c>
      <c r="K630" s="236">
        <f>K631+K632+K633+K635+K636</f>
        <v>0</v>
      </c>
      <c r="L630" s="212">
        <f>L631+L632+L633+L635+L636</f>
        <v>0</v>
      </c>
      <c r="M630" s="219" t="e">
        <f>(L630/K630)*100</f>
        <v>#DIV/0!</v>
      </c>
      <c r="N630" s="236">
        <f>N631+N632+N633+N635+N636</f>
        <v>0</v>
      </c>
      <c r="O630" s="212">
        <f>O631+O632+O633+O635+O636</f>
        <v>0</v>
      </c>
      <c r="P630" s="219" t="e">
        <f>(O630/N630)*100</f>
        <v>#DIV/0!</v>
      </c>
      <c r="Q630" s="236">
        <f>Q631+Q632+Q633+Q635+Q636</f>
        <v>0</v>
      </c>
      <c r="R630" s="219">
        <f>R631+R632+R633+R635+R636</f>
        <v>0</v>
      </c>
      <c r="S630" s="219" t="e">
        <f>(R630/Q630)*100</f>
        <v>#DIV/0!</v>
      </c>
      <c r="T630" s="236">
        <f>T631+T632+T633+T635+T636</f>
        <v>0</v>
      </c>
      <c r="U630" s="219">
        <f>U631+U632+U633+U635+U636</f>
        <v>0</v>
      </c>
      <c r="V630" s="219" t="e">
        <f>(U630/T630)*100</f>
        <v>#DIV/0!</v>
      </c>
      <c r="W630" s="236">
        <f>W631+W632+W633+W635+W636</f>
        <v>0</v>
      </c>
      <c r="X630" s="219">
        <f>X631+X632+X633+X635+X636</f>
        <v>0</v>
      </c>
      <c r="Y630" s="219" t="e">
        <f>(X630/W630)*100</f>
        <v>#DIV/0!</v>
      </c>
      <c r="Z630" s="236">
        <f>Z631+Z632+Z633+Z635+Z636</f>
        <v>0</v>
      </c>
      <c r="AA630" s="219">
        <f>AA631+AA632+AA633+AA635+AA636</f>
        <v>0</v>
      </c>
      <c r="AB630" s="219" t="e">
        <f>(AA630/Z630)*100</f>
        <v>#DIV/0!</v>
      </c>
      <c r="AC630" s="236">
        <f>AC631+AC632+AC633+AC635+AC636</f>
        <v>0</v>
      </c>
      <c r="AD630" s="219">
        <f>AD631+AD632+AD633+AD635+AD636</f>
        <v>0</v>
      </c>
      <c r="AE630" s="219" t="e">
        <f>(AD630/AC630)*100</f>
        <v>#DIV/0!</v>
      </c>
      <c r="AF630" s="236">
        <f>AF631+AF632+AF633+AF635+AF636</f>
        <v>0</v>
      </c>
      <c r="AG630" s="219">
        <f>AG631+AG632+AG633+AG635+AG636</f>
        <v>0</v>
      </c>
      <c r="AH630" s="219" t="e">
        <f>(AG630/AF630)*100</f>
        <v>#DIV/0!</v>
      </c>
      <c r="AI630" s="236">
        <f>AI631+AI632+AI633+AI635+AI636</f>
        <v>0</v>
      </c>
      <c r="AJ630" s="219">
        <f>AJ631+AJ632+AJ633+AJ635+AJ636</f>
        <v>0</v>
      </c>
      <c r="AK630" s="219" t="e">
        <f>(AJ630/AI630)*100</f>
        <v>#DIV/0!</v>
      </c>
      <c r="AL630" s="236">
        <f>AL631+AL632+AL633+AL635+AL636</f>
        <v>0</v>
      </c>
      <c r="AM630" s="219">
        <f>AM631+AM632+AM633+AM635+AM636</f>
        <v>0</v>
      </c>
      <c r="AN630" s="219" t="e">
        <f>(AM630/AL630)*100</f>
        <v>#DIV/0!</v>
      </c>
      <c r="AO630" s="236">
        <f>AO631+AO632+AO633+AO635+AO636</f>
        <v>0</v>
      </c>
      <c r="AP630" s="219">
        <f>AP631+AP632+AP633+AP635+AP636</f>
        <v>0</v>
      </c>
      <c r="AQ630" s="219" t="e">
        <f>(AP630/AO630)*100</f>
        <v>#DIV/0!</v>
      </c>
      <c r="AR630" s="216"/>
    </row>
    <row r="631" spans="1:46" customFormat="1" ht="36.75" customHeight="1">
      <c r="A631" s="283"/>
      <c r="B631" s="297"/>
      <c r="C631" s="282"/>
      <c r="D631" s="93" t="s">
        <v>17</v>
      </c>
      <c r="E631" s="176">
        <f>H631+K631+N631+Q631+T631+W631+Z631+AC631+AF631+AI631+AL631+AO631</f>
        <v>0</v>
      </c>
      <c r="F631" s="41">
        <f>I631+L631+O631+R631+U631+X631+AA631+AD631+AG631+AJ631+AM631+AP631</f>
        <v>0</v>
      </c>
      <c r="G631" s="42" t="e">
        <f t="shared" ref="G631:G636" si="2131">(F631/E631)*100</f>
        <v>#DIV/0!</v>
      </c>
      <c r="H631" s="236"/>
      <c r="I631" s="41"/>
      <c r="J631" s="42" t="e">
        <f t="shared" ref="J631:J636" si="2132">(I631/H631)*100</f>
        <v>#DIV/0!</v>
      </c>
      <c r="K631" s="236"/>
      <c r="L631" s="47"/>
      <c r="M631" s="42" t="e">
        <f t="shared" ref="M631:M636" si="2133">(L631/K631)*100</f>
        <v>#DIV/0!</v>
      </c>
      <c r="N631" s="236"/>
      <c r="O631" s="48"/>
      <c r="P631" s="42" t="e">
        <f t="shared" ref="P631:P636" si="2134">(O631/N631)*100</f>
        <v>#DIV/0!</v>
      </c>
      <c r="Q631" s="236"/>
      <c r="R631" s="41"/>
      <c r="S631" s="42" t="e">
        <f t="shared" ref="S631:S636" si="2135">(R631/Q631)*100</f>
        <v>#DIV/0!</v>
      </c>
      <c r="T631" s="236"/>
      <c r="U631" s="41"/>
      <c r="V631" s="42" t="e">
        <f t="shared" ref="V631:V636" si="2136">(U631/T631)*100</f>
        <v>#DIV/0!</v>
      </c>
      <c r="W631" s="236"/>
      <c r="X631" s="41"/>
      <c r="Y631" s="42" t="e">
        <f t="shared" ref="Y631:Y636" si="2137">(X631/W631)*100</f>
        <v>#DIV/0!</v>
      </c>
      <c r="Z631" s="236"/>
      <c r="AA631" s="41"/>
      <c r="AB631" s="42" t="e">
        <f t="shared" ref="AB631:AB636" si="2138">(AA631/Z631)*100</f>
        <v>#DIV/0!</v>
      </c>
      <c r="AC631" s="236"/>
      <c r="AD631" s="41"/>
      <c r="AE631" s="42" t="e">
        <f t="shared" ref="AE631:AE636" si="2139">(AD631/AC631)*100</f>
        <v>#DIV/0!</v>
      </c>
      <c r="AF631" s="236"/>
      <c r="AG631" s="41"/>
      <c r="AH631" s="42" t="e">
        <f t="shared" ref="AH631:AH636" si="2140">(AG631/AF631)*100</f>
        <v>#DIV/0!</v>
      </c>
      <c r="AI631" s="236"/>
      <c r="AJ631" s="41"/>
      <c r="AK631" s="42" t="e">
        <f t="shared" ref="AK631:AK636" si="2141">(AJ631/AI631)*100</f>
        <v>#DIV/0!</v>
      </c>
      <c r="AL631" s="236"/>
      <c r="AM631" s="41"/>
      <c r="AN631" s="42" t="e">
        <f t="shared" ref="AN631:AN636" si="2142">(AM631/AL631)*100</f>
        <v>#DIV/0!</v>
      </c>
      <c r="AO631" s="236"/>
      <c r="AP631" s="41"/>
      <c r="AQ631" s="42" t="e">
        <f t="shared" ref="AQ631:AQ636" si="2143">(AP631/AO631)*100</f>
        <v>#DIV/0!</v>
      </c>
      <c r="AR631" s="12"/>
      <c r="AS631" s="37"/>
      <c r="AT631" s="37"/>
    </row>
    <row r="632" spans="1:46" customFormat="1" ht="55.5" customHeight="1">
      <c r="A632" s="283"/>
      <c r="B632" s="297"/>
      <c r="C632" s="282"/>
      <c r="D632" s="93" t="s">
        <v>18</v>
      </c>
      <c r="E632" s="176">
        <f t="shared" ref="E632:E636" si="2144">H632+K632+N632+Q632+T632+W632+Z632+AC632+AF632+AI632+AL632+AO632</f>
        <v>0</v>
      </c>
      <c r="F632" s="41">
        <f t="shared" ref="F632:F636" si="2145">I632+L632+O632+R632+U632+X632+AA632+AD632+AG632+AJ632+AM632+AP632</f>
        <v>0</v>
      </c>
      <c r="G632" s="42" t="e">
        <f t="shared" si="2131"/>
        <v>#DIV/0!</v>
      </c>
      <c r="H632" s="236"/>
      <c r="I632" s="41"/>
      <c r="J632" s="42" t="e">
        <f t="shared" si="2132"/>
        <v>#DIV/0!</v>
      </c>
      <c r="K632" s="236"/>
      <c r="L632" s="47"/>
      <c r="M632" s="42" t="e">
        <f t="shared" si="2133"/>
        <v>#DIV/0!</v>
      </c>
      <c r="N632" s="236"/>
      <c r="O632" s="48"/>
      <c r="P632" s="42" t="e">
        <f t="shared" si="2134"/>
        <v>#DIV/0!</v>
      </c>
      <c r="Q632" s="236"/>
      <c r="R632" s="41"/>
      <c r="S632" s="42" t="e">
        <f t="shared" si="2135"/>
        <v>#DIV/0!</v>
      </c>
      <c r="T632" s="236"/>
      <c r="U632" s="41"/>
      <c r="V632" s="42" t="e">
        <f t="shared" si="2136"/>
        <v>#DIV/0!</v>
      </c>
      <c r="W632" s="236"/>
      <c r="X632" s="41"/>
      <c r="Y632" s="42" t="e">
        <f t="shared" si="2137"/>
        <v>#DIV/0!</v>
      </c>
      <c r="Z632" s="236"/>
      <c r="AA632" s="41"/>
      <c r="AB632" s="42" t="e">
        <f t="shared" si="2138"/>
        <v>#DIV/0!</v>
      </c>
      <c r="AC632" s="236"/>
      <c r="AD632" s="41"/>
      <c r="AE632" s="42" t="e">
        <f t="shared" si="2139"/>
        <v>#DIV/0!</v>
      </c>
      <c r="AF632" s="236"/>
      <c r="AG632" s="41"/>
      <c r="AH632" s="42" t="e">
        <f t="shared" si="2140"/>
        <v>#DIV/0!</v>
      </c>
      <c r="AI632" s="236"/>
      <c r="AJ632" s="41"/>
      <c r="AK632" s="42" t="e">
        <f t="shared" si="2141"/>
        <v>#DIV/0!</v>
      </c>
      <c r="AL632" s="236"/>
      <c r="AM632" s="41"/>
      <c r="AN632" s="42" t="e">
        <f t="shared" si="2142"/>
        <v>#DIV/0!</v>
      </c>
      <c r="AO632" s="236"/>
      <c r="AP632" s="41"/>
      <c r="AQ632" s="42" t="e">
        <f t="shared" si="2143"/>
        <v>#DIV/0!</v>
      </c>
      <c r="AR632" s="12"/>
      <c r="AS632" s="37"/>
      <c r="AT632" s="37"/>
    </row>
    <row r="633" spans="1:46" customFormat="1" ht="27.75" customHeight="1">
      <c r="A633" s="283"/>
      <c r="B633" s="297"/>
      <c r="C633" s="282"/>
      <c r="D633" s="93" t="s">
        <v>26</v>
      </c>
      <c r="E633" s="176">
        <f t="shared" si="2144"/>
        <v>0</v>
      </c>
      <c r="F633" s="41">
        <f t="shared" si="2145"/>
        <v>0</v>
      </c>
      <c r="G633" s="42" t="e">
        <f t="shared" si="2131"/>
        <v>#DIV/0!</v>
      </c>
      <c r="H633" s="236"/>
      <c r="I633" s="41"/>
      <c r="J633" s="42" t="e">
        <f t="shared" si="2132"/>
        <v>#DIV/0!</v>
      </c>
      <c r="K633" s="236"/>
      <c r="L633" s="47"/>
      <c r="M633" s="42" t="e">
        <f t="shared" si="2133"/>
        <v>#DIV/0!</v>
      </c>
      <c r="N633" s="236"/>
      <c r="O633" s="48"/>
      <c r="P633" s="42" t="e">
        <f t="shared" si="2134"/>
        <v>#DIV/0!</v>
      </c>
      <c r="Q633" s="236"/>
      <c r="R633" s="41"/>
      <c r="S633" s="42" t="e">
        <f t="shared" si="2135"/>
        <v>#DIV/0!</v>
      </c>
      <c r="T633" s="236"/>
      <c r="U633" s="41"/>
      <c r="V633" s="42" t="e">
        <f t="shared" si="2136"/>
        <v>#DIV/0!</v>
      </c>
      <c r="W633" s="236"/>
      <c r="X633" s="41"/>
      <c r="Y633" s="42" t="e">
        <f t="shared" si="2137"/>
        <v>#DIV/0!</v>
      </c>
      <c r="Z633" s="236"/>
      <c r="AA633" s="41"/>
      <c r="AB633" s="42" t="e">
        <f t="shared" si="2138"/>
        <v>#DIV/0!</v>
      </c>
      <c r="AC633" s="236"/>
      <c r="AD633" s="41"/>
      <c r="AE633" s="42" t="e">
        <f t="shared" si="2139"/>
        <v>#DIV/0!</v>
      </c>
      <c r="AF633" s="236"/>
      <c r="AG633" s="41"/>
      <c r="AH633" s="42" t="e">
        <f t="shared" si="2140"/>
        <v>#DIV/0!</v>
      </c>
      <c r="AI633" s="236"/>
      <c r="AJ633" s="41"/>
      <c r="AK633" s="42" t="e">
        <f t="shared" si="2141"/>
        <v>#DIV/0!</v>
      </c>
      <c r="AL633" s="236"/>
      <c r="AM633" s="41"/>
      <c r="AN633" s="42" t="e">
        <f t="shared" si="2142"/>
        <v>#DIV/0!</v>
      </c>
      <c r="AO633" s="236"/>
      <c r="AP633" s="41"/>
      <c r="AQ633" s="42" t="e">
        <f t="shared" si="2143"/>
        <v>#DIV/0!</v>
      </c>
      <c r="AR633" s="12"/>
      <c r="AS633" s="37"/>
      <c r="AT633" s="37"/>
    </row>
    <row r="634" spans="1:46" customFormat="1" ht="78" customHeight="1">
      <c r="A634" s="283"/>
      <c r="B634" s="297"/>
      <c r="C634" s="282"/>
      <c r="D634" s="93" t="s">
        <v>154</v>
      </c>
      <c r="E634" s="176">
        <f t="shared" si="2144"/>
        <v>0</v>
      </c>
      <c r="F634" s="41">
        <f t="shared" si="2145"/>
        <v>0</v>
      </c>
      <c r="G634" s="42" t="e">
        <f t="shared" si="2131"/>
        <v>#DIV/0!</v>
      </c>
      <c r="H634" s="236"/>
      <c r="I634" s="41"/>
      <c r="J634" s="42" t="e">
        <f t="shared" si="2132"/>
        <v>#DIV/0!</v>
      </c>
      <c r="K634" s="236"/>
      <c r="L634" s="47"/>
      <c r="M634" s="42" t="e">
        <f t="shared" si="2133"/>
        <v>#DIV/0!</v>
      </c>
      <c r="N634" s="236"/>
      <c r="O634" s="48"/>
      <c r="P634" s="42" t="e">
        <f t="shared" si="2134"/>
        <v>#DIV/0!</v>
      </c>
      <c r="Q634" s="236"/>
      <c r="R634" s="41"/>
      <c r="S634" s="42" t="e">
        <f t="shared" si="2135"/>
        <v>#DIV/0!</v>
      </c>
      <c r="T634" s="236"/>
      <c r="U634" s="41"/>
      <c r="V634" s="42" t="e">
        <f t="shared" si="2136"/>
        <v>#DIV/0!</v>
      </c>
      <c r="W634" s="236"/>
      <c r="X634" s="41"/>
      <c r="Y634" s="42" t="e">
        <f t="shared" si="2137"/>
        <v>#DIV/0!</v>
      </c>
      <c r="Z634" s="236"/>
      <c r="AA634" s="41"/>
      <c r="AB634" s="42" t="e">
        <f t="shared" si="2138"/>
        <v>#DIV/0!</v>
      </c>
      <c r="AC634" s="236"/>
      <c r="AD634" s="41"/>
      <c r="AE634" s="42" t="e">
        <f t="shared" si="2139"/>
        <v>#DIV/0!</v>
      </c>
      <c r="AF634" s="236"/>
      <c r="AG634" s="41"/>
      <c r="AH634" s="42" t="e">
        <f t="shared" si="2140"/>
        <v>#DIV/0!</v>
      </c>
      <c r="AI634" s="236"/>
      <c r="AJ634" s="41"/>
      <c r="AK634" s="42" t="e">
        <f t="shared" si="2141"/>
        <v>#DIV/0!</v>
      </c>
      <c r="AL634" s="236"/>
      <c r="AM634" s="41"/>
      <c r="AN634" s="42" t="e">
        <f t="shared" si="2142"/>
        <v>#DIV/0!</v>
      </c>
      <c r="AO634" s="236"/>
      <c r="AP634" s="41"/>
      <c r="AQ634" s="42" t="e">
        <f t="shared" si="2143"/>
        <v>#DIV/0!</v>
      </c>
      <c r="AR634" s="12"/>
      <c r="AS634" s="37"/>
      <c r="AT634" s="37"/>
    </row>
    <row r="635" spans="1:46" customFormat="1" ht="33.75" customHeight="1">
      <c r="A635" s="283"/>
      <c r="B635" s="297"/>
      <c r="C635" s="282"/>
      <c r="D635" s="93" t="s">
        <v>37</v>
      </c>
      <c r="E635" s="176">
        <f t="shared" si="2144"/>
        <v>0</v>
      </c>
      <c r="F635" s="41">
        <f t="shared" si="2145"/>
        <v>0</v>
      </c>
      <c r="G635" s="42" t="e">
        <f t="shared" si="2131"/>
        <v>#DIV/0!</v>
      </c>
      <c r="H635" s="236"/>
      <c r="I635" s="41"/>
      <c r="J635" s="42" t="e">
        <f t="shared" si="2132"/>
        <v>#DIV/0!</v>
      </c>
      <c r="K635" s="236"/>
      <c r="L635" s="47"/>
      <c r="M635" s="42" t="e">
        <f t="shared" si="2133"/>
        <v>#DIV/0!</v>
      </c>
      <c r="N635" s="236"/>
      <c r="O635" s="48"/>
      <c r="P635" s="42" t="e">
        <f t="shared" si="2134"/>
        <v>#DIV/0!</v>
      </c>
      <c r="Q635" s="236"/>
      <c r="R635" s="41"/>
      <c r="S635" s="42" t="e">
        <f t="shared" si="2135"/>
        <v>#DIV/0!</v>
      </c>
      <c r="T635" s="236"/>
      <c r="U635" s="41"/>
      <c r="V635" s="42" t="e">
        <f t="shared" si="2136"/>
        <v>#DIV/0!</v>
      </c>
      <c r="W635" s="236"/>
      <c r="X635" s="41"/>
      <c r="Y635" s="42" t="e">
        <f t="shared" si="2137"/>
        <v>#DIV/0!</v>
      </c>
      <c r="Z635" s="236"/>
      <c r="AA635" s="41"/>
      <c r="AB635" s="42" t="e">
        <f t="shared" si="2138"/>
        <v>#DIV/0!</v>
      </c>
      <c r="AC635" s="236"/>
      <c r="AD635" s="41"/>
      <c r="AE635" s="42" t="e">
        <f t="shared" si="2139"/>
        <v>#DIV/0!</v>
      </c>
      <c r="AF635" s="236"/>
      <c r="AG635" s="41"/>
      <c r="AH635" s="42" t="e">
        <f t="shared" si="2140"/>
        <v>#DIV/0!</v>
      </c>
      <c r="AI635" s="236"/>
      <c r="AJ635" s="41"/>
      <c r="AK635" s="42" t="e">
        <f t="shared" si="2141"/>
        <v>#DIV/0!</v>
      </c>
      <c r="AL635" s="236"/>
      <c r="AM635" s="41"/>
      <c r="AN635" s="42" t="e">
        <f t="shared" si="2142"/>
        <v>#DIV/0!</v>
      </c>
      <c r="AO635" s="236"/>
      <c r="AP635" s="41"/>
      <c r="AQ635" s="42" t="e">
        <f t="shared" si="2143"/>
        <v>#DIV/0!</v>
      </c>
      <c r="AR635" s="12"/>
      <c r="AS635" s="37"/>
      <c r="AT635" s="37"/>
    </row>
    <row r="636" spans="1:46" customFormat="1" ht="44.25" customHeight="1">
      <c r="A636" s="283"/>
      <c r="B636" s="297"/>
      <c r="C636" s="282"/>
      <c r="D636" s="93" t="s">
        <v>32</v>
      </c>
      <c r="E636" s="176">
        <f t="shared" si="2144"/>
        <v>0</v>
      </c>
      <c r="F636" s="41">
        <f t="shared" si="2145"/>
        <v>0</v>
      </c>
      <c r="G636" s="42" t="e">
        <f t="shared" si="2131"/>
        <v>#DIV/0!</v>
      </c>
      <c r="H636" s="236"/>
      <c r="I636" s="41"/>
      <c r="J636" s="42" t="e">
        <f t="shared" si="2132"/>
        <v>#DIV/0!</v>
      </c>
      <c r="K636" s="236"/>
      <c r="L636" s="47"/>
      <c r="M636" s="42" t="e">
        <f t="shared" si="2133"/>
        <v>#DIV/0!</v>
      </c>
      <c r="N636" s="236"/>
      <c r="O636" s="48"/>
      <c r="P636" s="42" t="e">
        <f t="shared" si="2134"/>
        <v>#DIV/0!</v>
      </c>
      <c r="Q636" s="236"/>
      <c r="R636" s="41"/>
      <c r="S636" s="42" t="e">
        <f t="shared" si="2135"/>
        <v>#DIV/0!</v>
      </c>
      <c r="T636" s="236"/>
      <c r="U636" s="41"/>
      <c r="V636" s="42" t="e">
        <f t="shared" si="2136"/>
        <v>#DIV/0!</v>
      </c>
      <c r="W636" s="236"/>
      <c r="X636" s="41"/>
      <c r="Y636" s="42" t="e">
        <f t="shared" si="2137"/>
        <v>#DIV/0!</v>
      </c>
      <c r="Z636" s="236"/>
      <c r="AA636" s="41"/>
      <c r="AB636" s="42" t="e">
        <f t="shared" si="2138"/>
        <v>#DIV/0!</v>
      </c>
      <c r="AC636" s="236"/>
      <c r="AD636" s="41"/>
      <c r="AE636" s="42" t="e">
        <f t="shared" si="2139"/>
        <v>#DIV/0!</v>
      </c>
      <c r="AF636" s="236"/>
      <c r="AG636" s="41"/>
      <c r="AH636" s="42" t="e">
        <f t="shared" si="2140"/>
        <v>#DIV/0!</v>
      </c>
      <c r="AI636" s="236"/>
      <c r="AJ636" s="41"/>
      <c r="AK636" s="42" t="e">
        <f t="shared" si="2141"/>
        <v>#DIV/0!</v>
      </c>
      <c r="AL636" s="236"/>
      <c r="AM636" s="41"/>
      <c r="AN636" s="42" t="e">
        <f t="shared" si="2142"/>
        <v>#DIV/0!</v>
      </c>
      <c r="AO636" s="236"/>
      <c r="AP636" s="41"/>
      <c r="AQ636" s="42" t="e">
        <f t="shared" si="2143"/>
        <v>#DIV/0!</v>
      </c>
      <c r="AR636" s="12"/>
      <c r="AS636" s="37"/>
      <c r="AT636" s="37"/>
    </row>
    <row r="637" spans="1:46" s="208" customFormat="1" ht="27" customHeight="1">
      <c r="A637" s="283" t="s">
        <v>361</v>
      </c>
      <c r="B637" s="283" t="s">
        <v>362</v>
      </c>
      <c r="C637" s="282" t="s">
        <v>358</v>
      </c>
      <c r="D637" s="217" t="s">
        <v>34</v>
      </c>
      <c r="E637" s="211">
        <f>E638+E639+E640+E642+E643</f>
        <v>1291.81</v>
      </c>
      <c r="F637" s="212">
        <f>F638+F639+F640+F642+F643</f>
        <v>180.04000000000002</v>
      </c>
      <c r="G637" s="219">
        <f>(F637/E637)*100</f>
        <v>13.937034083959718</v>
      </c>
      <c r="H637" s="235">
        <f>H638+H639+H640+H642+H643</f>
        <v>0</v>
      </c>
      <c r="I637" s="212">
        <f>I638+I639+I640+I642+I643</f>
        <v>0</v>
      </c>
      <c r="J637" s="219" t="e">
        <f>(I637/H637)*100</f>
        <v>#DIV/0!</v>
      </c>
      <c r="K637" s="235">
        <f>K638+K639+K640+K642+K643</f>
        <v>0</v>
      </c>
      <c r="L637" s="212">
        <f>L638+L639+L640+L642+L643</f>
        <v>0</v>
      </c>
      <c r="M637" s="219" t="e">
        <f>(L637/K637)*100</f>
        <v>#DIV/0!</v>
      </c>
      <c r="N637" s="235">
        <f>N638+N639+N640+N642+N643</f>
        <v>0</v>
      </c>
      <c r="O637" s="212">
        <f>O638+O639+O640+O642+O643</f>
        <v>0</v>
      </c>
      <c r="P637" s="219" t="e">
        <f>(O637/N637)*100</f>
        <v>#DIV/0!</v>
      </c>
      <c r="Q637" s="235">
        <f>Q638+Q639+Q640+Q642+Q643</f>
        <v>0</v>
      </c>
      <c r="R637" s="212">
        <f>R638+R639+R640+R642+R643</f>
        <v>0</v>
      </c>
      <c r="S637" s="219" t="e">
        <f>(R637/Q637)*100</f>
        <v>#DIV/0!</v>
      </c>
      <c r="T637" s="235">
        <f>T638+T639+T640+T642+T643</f>
        <v>77.39</v>
      </c>
      <c r="U637" s="212">
        <f>U638+U639+U640+U642+U643</f>
        <v>77.39</v>
      </c>
      <c r="V637" s="219">
        <f>(U637/T637)*100</f>
        <v>100</v>
      </c>
      <c r="W637" s="235">
        <f>W638+W639+W640+W642+W643</f>
        <v>102.65</v>
      </c>
      <c r="X637" s="212">
        <f>X638+X639+X640+X642+X643</f>
        <v>102.65</v>
      </c>
      <c r="Y637" s="219">
        <f>(X637/W637)*100</f>
        <v>100</v>
      </c>
      <c r="Z637" s="235">
        <f>Z638+Z639+Z640+Z642+Z643</f>
        <v>0</v>
      </c>
      <c r="AA637" s="212">
        <f>AA638+AA639+AA640+AA642+AA643</f>
        <v>0</v>
      </c>
      <c r="AB637" s="219" t="e">
        <f>(AA637/Z637)*100</f>
        <v>#DIV/0!</v>
      </c>
      <c r="AC637" s="235">
        <f>AC638+AC639+AC640+AC642+AC643</f>
        <v>29.66</v>
      </c>
      <c r="AD637" s="212">
        <f>AD638+AD639+AD640+AD642+AD643</f>
        <v>0</v>
      </c>
      <c r="AE637" s="219">
        <f>(AD637/AC637)*100</f>
        <v>0</v>
      </c>
      <c r="AF637" s="235">
        <f>AF638+AF639+AF640+AF642+AF643</f>
        <v>0</v>
      </c>
      <c r="AG637" s="212">
        <f>AG638+AG639+AG640+AG642+AG643</f>
        <v>0</v>
      </c>
      <c r="AH637" s="219" t="e">
        <f>(AG637/AF637)*100</f>
        <v>#DIV/0!</v>
      </c>
      <c r="AI637" s="235">
        <f>AI638+AI639+AI640+AI642+AI643</f>
        <v>0</v>
      </c>
      <c r="AJ637" s="212">
        <f>AJ638+AJ639+AJ640+AJ642+AJ643</f>
        <v>0</v>
      </c>
      <c r="AK637" s="219" t="e">
        <f>(AJ637/AI637)*100</f>
        <v>#DIV/0!</v>
      </c>
      <c r="AL637" s="235">
        <f>AL638+AL639+AL640+AL642+AL643</f>
        <v>0</v>
      </c>
      <c r="AM637" s="212">
        <f>AM638+AM639+AM640+AM642+AM643</f>
        <v>0</v>
      </c>
      <c r="AN637" s="219" t="e">
        <f>(AM637/AL637)*100</f>
        <v>#DIV/0!</v>
      </c>
      <c r="AO637" s="235">
        <f>AO638+AO639+AO640+AO642+AO643</f>
        <v>1082.1099999999999</v>
      </c>
      <c r="AP637" s="212">
        <f>AP638+AP639+AP640+AP642+AP643</f>
        <v>0</v>
      </c>
      <c r="AQ637" s="219">
        <f>(AP637/AO637)*100</f>
        <v>0</v>
      </c>
      <c r="AR637" s="216"/>
    </row>
    <row r="638" spans="1:46" s="121" customFormat="1" ht="30">
      <c r="A638" s="283"/>
      <c r="B638" s="283"/>
      <c r="C638" s="282"/>
      <c r="D638" s="185" t="s">
        <v>17</v>
      </c>
      <c r="E638" s="190">
        <f>H638+K638+N638+Q638+T638+W638+Z638+AC638+AF638+AI638+AL638+AO638</f>
        <v>308.39999999999998</v>
      </c>
      <c r="F638" s="191">
        <f>I638+L638+O638+R638+U638+X638+AA638+AD638+AG638+AJ638+AM638+AP638</f>
        <v>0</v>
      </c>
      <c r="G638" s="191">
        <f t="shared" ref="G638:G643" si="2146">(F638/E638)*100</f>
        <v>0</v>
      </c>
      <c r="H638" s="236">
        <f>H645+H652</f>
        <v>0</v>
      </c>
      <c r="I638" s="191">
        <f>I645+I652</f>
        <v>0</v>
      </c>
      <c r="J638" s="191" t="e">
        <f t="shared" ref="J638:J643" si="2147">(I638/H638)*100</f>
        <v>#DIV/0!</v>
      </c>
      <c r="K638" s="236">
        <f>K645+K652</f>
        <v>0</v>
      </c>
      <c r="L638" s="191">
        <f>L645+L652</f>
        <v>0</v>
      </c>
      <c r="M638" s="191" t="e">
        <f t="shared" ref="M638:M643" si="2148">(L638/K638)*100</f>
        <v>#DIV/0!</v>
      </c>
      <c r="N638" s="236">
        <f>N645+N652</f>
        <v>0</v>
      </c>
      <c r="O638" s="191">
        <f>O645+O652</f>
        <v>0</v>
      </c>
      <c r="P638" s="191" t="e">
        <f t="shared" ref="P638:P643" si="2149">(O638/N638)*100</f>
        <v>#DIV/0!</v>
      </c>
      <c r="Q638" s="236">
        <f>Q645+Q652</f>
        <v>0</v>
      </c>
      <c r="R638" s="191">
        <f>R645+R652</f>
        <v>0</v>
      </c>
      <c r="S638" s="191" t="e">
        <f t="shared" ref="S638:S643" si="2150">(R638/Q638)*100</f>
        <v>#DIV/0!</v>
      </c>
      <c r="T638" s="236">
        <f>T645+T652</f>
        <v>0</v>
      </c>
      <c r="U638" s="191">
        <f>U645+U652</f>
        <v>0</v>
      </c>
      <c r="V638" s="191" t="e">
        <f t="shared" ref="V638:V643" si="2151">(U638/T638)*100</f>
        <v>#DIV/0!</v>
      </c>
      <c r="W638" s="236">
        <f>W645+W652</f>
        <v>0</v>
      </c>
      <c r="X638" s="191">
        <f>X645+X652</f>
        <v>0</v>
      </c>
      <c r="Y638" s="191" t="e">
        <f t="shared" ref="Y638:Y643" si="2152">(X638/W638)*100</f>
        <v>#DIV/0!</v>
      </c>
      <c r="Z638" s="236">
        <f>Z645+Z652</f>
        <v>0</v>
      </c>
      <c r="AA638" s="191">
        <f>AA645+AA652</f>
        <v>0</v>
      </c>
      <c r="AB638" s="191" t="e">
        <f t="shared" ref="AB638:AB643" si="2153">(AA638/Z638)*100</f>
        <v>#DIV/0!</v>
      </c>
      <c r="AC638" s="236">
        <f>AC645+AC652</f>
        <v>0</v>
      </c>
      <c r="AD638" s="191">
        <f>AD645+AD652</f>
        <v>0</v>
      </c>
      <c r="AE638" s="191" t="e">
        <f t="shared" ref="AE638:AE643" si="2154">(AD638/AC638)*100</f>
        <v>#DIV/0!</v>
      </c>
      <c r="AF638" s="236">
        <f>AF645+AF652</f>
        <v>0</v>
      </c>
      <c r="AG638" s="191">
        <f>AG645+AG652</f>
        <v>0</v>
      </c>
      <c r="AH638" s="191" t="e">
        <f t="shared" ref="AH638:AH643" si="2155">(AG638/AF638)*100</f>
        <v>#DIV/0!</v>
      </c>
      <c r="AI638" s="236">
        <f>AI645+AI652</f>
        <v>0</v>
      </c>
      <c r="AJ638" s="191">
        <f>AJ645+AJ652</f>
        <v>0</v>
      </c>
      <c r="AK638" s="191" t="e">
        <f t="shared" ref="AK638:AK643" si="2156">(AJ638/AI638)*100</f>
        <v>#DIV/0!</v>
      </c>
      <c r="AL638" s="236">
        <f>AL645+AL652</f>
        <v>0</v>
      </c>
      <c r="AM638" s="191">
        <f>AM645+AM652</f>
        <v>0</v>
      </c>
      <c r="AN638" s="191" t="e">
        <f t="shared" ref="AN638:AN643" si="2157">(AM638/AL638)*100</f>
        <v>#DIV/0!</v>
      </c>
      <c r="AO638" s="236">
        <f>AO645+AO652</f>
        <v>308.39999999999998</v>
      </c>
      <c r="AP638" s="191">
        <f>AP645+AP652</f>
        <v>0</v>
      </c>
      <c r="AQ638" s="191">
        <f t="shared" ref="AQ638:AQ643" si="2158">(AP638/AO638)*100</f>
        <v>0</v>
      </c>
      <c r="AR638" s="189"/>
    </row>
    <row r="639" spans="1:46" s="121" customFormat="1" ht="45">
      <c r="A639" s="283"/>
      <c r="B639" s="283"/>
      <c r="C639" s="282"/>
      <c r="D639" s="185" t="s">
        <v>18</v>
      </c>
      <c r="E639" s="190">
        <f t="shared" ref="E639:E643" si="2159">H639+K639+N639+Q639+T639+W639+Z639+AC639+AF639+AI639+AL639+AO639</f>
        <v>719.6</v>
      </c>
      <c r="F639" s="191">
        <f t="shared" ref="F639:F643" si="2160">I639+L639+O639+R639+U639+X639+AA639+AD639+AG639+AJ639+AM639+AP639</f>
        <v>0</v>
      </c>
      <c r="G639" s="191">
        <f t="shared" si="2146"/>
        <v>0</v>
      </c>
      <c r="H639" s="236">
        <f t="shared" ref="H639:I643" si="2161">H646+H653</f>
        <v>0</v>
      </c>
      <c r="I639" s="191">
        <f t="shared" si="2161"/>
        <v>0</v>
      </c>
      <c r="J639" s="191" t="e">
        <f t="shared" si="2147"/>
        <v>#DIV/0!</v>
      </c>
      <c r="K639" s="236">
        <f t="shared" ref="K639:L639" si="2162">K646+K653</f>
        <v>0</v>
      </c>
      <c r="L639" s="191">
        <f t="shared" si="2162"/>
        <v>0</v>
      </c>
      <c r="M639" s="191" t="e">
        <f t="shared" si="2148"/>
        <v>#DIV/0!</v>
      </c>
      <c r="N639" s="236">
        <f t="shared" ref="N639:O639" si="2163">N646+N653</f>
        <v>0</v>
      </c>
      <c r="O639" s="191">
        <f t="shared" si="2163"/>
        <v>0</v>
      </c>
      <c r="P639" s="191" t="e">
        <f t="shared" si="2149"/>
        <v>#DIV/0!</v>
      </c>
      <c r="Q639" s="236">
        <f t="shared" ref="Q639:R639" si="2164">Q646+Q653</f>
        <v>0</v>
      </c>
      <c r="R639" s="191">
        <f t="shared" si="2164"/>
        <v>0</v>
      </c>
      <c r="S639" s="191" t="e">
        <f t="shared" si="2150"/>
        <v>#DIV/0!</v>
      </c>
      <c r="T639" s="236">
        <f t="shared" ref="T639:U639" si="2165">T646+T653</f>
        <v>0</v>
      </c>
      <c r="U639" s="191">
        <f t="shared" si="2165"/>
        <v>0</v>
      </c>
      <c r="V639" s="191" t="e">
        <f t="shared" si="2151"/>
        <v>#DIV/0!</v>
      </c>
      <c r="W639" s="236">
        <f t="shared" ref="W639:X639" si="2166">W646+W653</f>
        <v>0</v>
      </c>
      <c r="X639" s="191">
        <f t="shared" si="2166"/>
        <v>0</v>
      </c>
      <c r="Y639" s="191" t="e">
        <f t="shared" si="2152"/>
        <v>#DIV/0!</v>
      </c>
      <c r="Z639" s="236">
        <f t="shared" ref="Z639:AA639" si="2167">Z646+Z653</f>
        <v>0</v>
      </c>
      <c r="AA639" s="191">
        <f t="shared" si="2167"/>
        <v>0</v>
      </c>
      <c r="AB639" s="191" t="e">
        <f t="shared" si="2153"/>
        <v>#DIV/0!</v>
      </c>
      <c r="AC639" s="236">
        <f t="shared" ref="AC639:AD639" si="2168">AC646+AC653</f>
        <v>0</v>
      </c>
      <c r="AD639" s="191">
        <f t="shared" si="2168"/>
        <v>0</v>
      </c>
      <c r="AE639" s="191" t="e">
        <f t="shared" si="2154"/>
        <v>#DIV/0!</v>
      </c>
      <c r="AF639" s="236">
        <f t="shared" ref="AF639:AG639" si="2169">AF646+AF653</f>
        <v>0</v>
      </c>
      <c r="AG639" s="191">
        <f t="shared" si="2169"/>
        <v>0</v>
      </c>
      <c r="AH639" s="191" t="e">
        <f t="shared" si="2155"/>
        <v>#DIV/0!</v>
      </c>
      <c r="AI639" s="236">
        <f t="shared" ref="AI639:AJ639" si="2170">AI646+AI653</f>
        <v>0</v>
      </c>
      <c r="AJ639" s="191">
        <f t="shared" si="2170"/>
        <v>0</v>
      </c>
      <c r="AK639" s="191" t="e">
        <f t="shared" si="2156"/>
        <v>#DIV/0!</v>
      </c>
      <c r="AL639" s="236">
        <f t="shared" ref="AL639:AM639" si="2171">AL646+AL653</f>
        <v>0</v>
      </c>
      <c r="AM639" s="191">
        <f t="shared" si="2171"/>
        <v>0</v>
      </c>
      <c r="AN639" s="191" t="e">
        <f t="shared" si="2157"/>
        <v>#DIV/0!</v>
      </c>
      <c r="AO639" s="236">
        <f t="shared" ref="AO639:AP639" si="2172">AO646+AO653</f>
        <v>719.6</v>
      </c>
      <c r="AP639" s="191">
        <f t="shared" si="2172"/>
        <v>0</v>
      </c>
      <c r="AQ639" s="191">
        <f t="shared" si="2158"/>
        <v>0</v>
      </c>
      <c r="AR639" s="189"/>
    </row>
    <row r="640" spans="1:46" s="121" customFormat="1" ht="33" customHeight="1">
      <c r="A640" s="283"/>
      <c r="B640" s="283"/>
      <c r="C640" s="282"/>
      <c r="D640" s="185" t="s">
        <v>26</v>
      </c>
      <c r="E640" s="190">
        <f>H640+K640+N640+Q640+T640+W640+Z640+AC640+AF640+AI640+AL640+AO640</f>
        <v>263.81</v>
      </c>
      <c r="F640" s="191">
        <f t="shared" si="2160"/>
        <v>180.04000000000002</v>
      </c>
      <c r="G640" s="191">
        <f t="shared" si="2146"/>
        <v>68.246086198400363</v>
      </c>
      <c r="H640" s="236">
        <f t="shared" si="2161"/>
        <v>0</v>
      </c>
      <c r="I640" s="191">
        <f t="shared" si="2161"/>
        <v>0</v>
      </c>
      <c r="J640" s="191" t="e">
        <f t="shared" si="2147"/>
        <v>#DIV/0!</v>
      </c>
      <c r="K640" s="236">
        <f t="shared" ref="K640:L640" si="2173">K647+K654</f>
        <v>0</v>
      </c>
      <c r="L640" s="191">
        <f t="shared" si="2173"/>
        <v>0</v>
      </c>
      <c r="M640" s="191" t="e">
        <f t="shared" si="2148"/>
        <v>#DIV/0!</v>
      </c>
      <c r="N640" s="236">
        <f t="shared" ref="N640:O640" si="2174">N647+N654</f>
        <v>0</v>
      </c>
      <c r="O640" s="191">
        <f t="shared" si="2174"/>
        <v>0</v>
      </c>
      <c r="P640" s="191" t="e">
        <f t="shared" si="2149"/>
        <v>#DIV/0!</v>
      </c>
      <c r="Q640" s="236">
        <f t="shared" ref="Q640:R640" si="2175">Q647+Q654</f>
        <v>0</v>
      </c>
      <c r="R640" s="191">
        <f t="shared" si="2175"/>
        <v>0</v>
      </c>
      <c r="S640" s="191" t="e">
        <f t="shared" si="2150"/>
        <v>#DIV/0!</v>
      </c>
      <c r="T640" s="236">
        <f t="shared" ref="T640:U640" si="2176">T647+T654</f>
        <v>77.39</v>
      </c>
      <c r="U640" s="191">
        <f t="shared" si="2176"/>
        <v>77.39</v>
      </c>
      <c r="V640" s="191">
        <f t="shared" si="2151"/>
        <v>100</v>
      </c>
      <c r="W640" s="236">
        <f t="shared" ref="W640:X640" si="2177">W647+W654</f>
        <v>102.65</v>
      </c>
      <c r="X640" s="191">
        <f t="shared" si="2177"/>
        <v>102.65</v>
      </c>
      <c r="Y640" s="191">
        <f t="shared" si="2152"/>
        <v>100</v>
      </c>
      <c r="Z640" s="236">
        <f t="shared" ref="Z640:AA640" si="2178">Z647+Z654</f>
        <v>0</v>
      </c>
      <c r="AA640" s="191">
        <f t="shared" si="2178"/>
        <v>0</v>
      </c>
      <c r="AB640" s="191" t="e">
        <f t="shared" si="2153"/>
        <v>#DIV/0!</v>
      </c>
      <c r="AC640" s="236">
        <f t="shared" ref="AC640:AD640" si="2179">AC647+AC654</f>
        <v>29.66</v>
      </c>
      <c r="AD640" s="191">
        <f t="shared" si="2179"/>
        <v>0</v>
      </c>
      <c r="AE640" s="191">
        <f t="shared" si="2154"/>
        <v>0</v>
      </c>
      <c r="AF640" s="236">
        <f t="shared" ref="AF640:AG640" si="2180">AF647+AF654</f>
        <v>0</v>
      </c>
      <c r="AG640" s="191">
        <f t="shared" si="2180"/>
        <v>0</v>
      </c>
      <c r="AH640" s="191" t="e">
        <f t="shared" si="2155"/>
        <v>#DIV/0!</v>
      </c>
      <c r="AI640" s="236">
        <f t="shared" ref="AI640:AJ640" si="2181">AI647+AI654</f>
        <v>0</v>
      </c>
      <c r="AJ640" s="191">
        <f t="shared" si="2181"/>
        <v>0</v>
      </c>
      <c r="AK640" s="191" t="e">
        <f t="shared" si="2156"/>
        <v>#DIV/0!</v>
      </c>
      <c r="AL640" s="236">
        <f t="shared" ref="AL640:AM640" si="2182">AL647+AL654</f>
        <v>0</v>
      </c>
      <c r="AM640" s="191">
        <f t="shared" si="2182"/>
        <v>0</v>
      </c>
      <c r="AN640" s="191" t="e">
        <f t="shared" si="2157"/>
        <v>#DIV/0!</v>
      </c>
      <c r="AO640" s="236">
        <f t="shared" ref="AO640:AP640" si="2183">AO647+AO654</f>
        <v>54.11</v>
      </c>
      <c r="AP640" s="191">
        <f t="shared" si="2183"/>
        <v>0</v>
      </c>
      <c r="AQ640" s="191">
        <f t="shared" si="2158"/>
        <v>0</v>
      </c>
      <c r="AR640" s="189"/>
    </row>
    <row r="641" spans="1:46" s="121" customFormat="1" ht="82.5" customHeight="1">
      <c r="A641" s="283"/>
      <c r="B641" s="283"/>
      <c r="C641" s="282"/>
      <c r="D641" s="185" t="s">
        <v>154</v>
      </c>
      <c r="E641" s="190">
        <f t="shared" si="2159"/>
        <v>0</v>
      </c>
      <c r="F641" s="191">
        <f t="shared" si="2160"/>
        <v>0</v>
      </c>
      <c r="G641" s="191" t="e">
        <f t="shared" si="2146"/>
        <v>#DIV/0!</v>
      </c>
      <c r="H641" s="236">
        <f t="shared" si="2161"/>
        <v>0</v>
      </c>
      <c r="I641" s="191">
        <f t="shared" si="2161"/>
        <v>0</v>
      </c>
      <c r="J641" s="191" t="e">
        <f t="shared" si="2147"/>
        <v>#DIV/0!</v>
      </c>
      <c r="K641" s="236">
        <f t="shared" ref="K641:L641" si="2184">K648+K655</f>
        <v>0</v>
      </c>
      <c r="L641" s="191">
        <f t="shared" si="2184"/>
        <v>0</v>
      </c>
      <c r="M641" s="191" t="e">
        <f t="shared" si="2148"/>
        <v>#DIV/0!</v>
      </c>
      <c r="N641" s="236">
        <f t="shared" ref="N641:O641" si="2185">N648+N655</f>
        <v>0</v>
      </c>
      <c r="O641" s="191">
        <f t="shared" si="2185"/>
        <v>0</v>
      </c>
      <c r="P641" s="191" t="e">
        <f t="shared" si="2149"/>
        <v>#DIV/0!</v>
      </c>
      <c r="Q641" s="236">
        <f t="shared" ref="Q641:R641" si="2186">Q648+Q655</f>
        <v>0</v>
      </c>
      <c r="R641" s="191">
        <f t="shared" si="2186"/>
        <v>0</v>
      </c>
      <c r="S641" s="191" t="e">
        <f t="shared" si="2150"/>
        <v>#DIV/0!</v>
      </c>
      <c r="T641" s="236">
        <f t="shared" ref="T641:U641" si="2187">T648+T655</f>
        <v>0</v>
      </c>
      <c r="U641" s="191">
        <f t="shared" si="2187"/>
        <v>0</v>
      </c>
      <c r="V641" s="191" t="e">
        <f t="shared" si="2151"/>
        <v>#DIV/0!</v>
      </c>
      <c r="W641" s="236">
        <f t="shared" ref="W641:X641" si="2188">W648+W655</f>
        <v>0</v>
      </c>
      <c r="X641" s="191">
        <f t="shared" si="2188"/>
        <v>0</v>
      </c>
      <c r="Y641" s="191" t="e">
        <f t="shared" si="2152"/>
        <v>#DIV/0!</v>
      </c>
      <c r="Z641" s="236">
        <f t="shared" ref="Z641:AA641" si="2189">Z648+Z655</f>
        <v>0</v>
      </c>
      <c r="AA641" s="191">
        <f t="shared" si="2189"/>
        <v>0</v>
      </c>
      <c r="AB641" s="191" t="e">
        <f t="shared" si="2153"/>
        <v>#DIV/0!</v>
      </c>
      <c r="AC641" s="236">
        <f t="shared" ref="AC641:AD641" si="2190">AC648+AC655</f>
        <v>0</v>
      </c>
      <c r="AD641" s="191">
        <f t="shared" si="2190"/>
        <v>0</v>
      </c>
      <c r="AE641" s="191" t="e">
        <f t="shared" si="2154"/>
        <v>#DIV/0!</v>
      </c>
      <c r="AF641" s="236">
        <f t="shared" ref="AF641:AG641" si="2191">AF648+AF655</f>
        <v>0</v>
      </c>
      <c r="AG641" s="191">
        <f t="shared" si="2191"/>
        <v>0</v>
      </c>
      <c r="AH641" s="191" t="e">
        <f t="shared" si="2155"/>
        <v>#DIV/0!</v>
      </c>
      <c r="AI641" s="236">
        <f t="shared" ref="AI641:AJ641" si="2192">AI648+AI655</f>
        <v>0</v>
      </c>
      <c r="AJ641" s="191">
        <f t="shared" si="2192"/>
        <v>0</v>
      </c>
      <c r="AK641" s="191" t="e">
        <f t="shared" si="2156"/>
        <v>#DIV/0!</v>
      </c>
      <c r="AL641" s="236">
        <f t="shared" ref="AL641:AM641" si="2193">AL648+AL655</f>
        <v>0</v>
      </c>
      <c r="AM641" s="191">
        <f t="shared" si="2193"/>
        <v>0</v>
      </c>
      <c r="AN641" s="191" t="e">
        <f t="shared" si="2157"/>
        <v>#DIV/0!</v>
      </c>
      <c r="AO641" s="236">
        <f t="shared" ref="AO641:AP641" si="2194">AO648+AO655</f>
        <v>0</v>
      </c>
      <c r="AP641" s="191">
        <f t="shared" si="2194"/>
        <v>0</v>
      </c>
      <c r="AQ641" s="191" t="e">
        <f t="shared" si="2158"/>
        <v>#DIV/0!</v>
      </c>
      <c r="AR641" s="189"/>
    </row>
    <row r="642" spans="1:46" s="121" customFormat="1" ht="32.25" customHeight="1">
      <c r="A642" s="283"/>
      <c r="B642" s="283"/>
      <c r="C642" s="282"/>
      <c r="D642" s="185" t="s">
        <v>37</v>
      </c>
      <c r="E642" s="190">
        <f t="shared" si="2159"/>
        <v>0</v>
      </c>
      <c r="F642" s="191">
        <f t="shared" si="2160"/>
        <v>0</v>
      </c>
      <c r="G642" s="191" t="e">
        <f t="shared" si="2146"/>
        <v>#DIV/0!</v>
      </c>
      <c r="H642" s="236">
        <f t="shared" si="2161"/>
        <v>0</v>
      </c>
      <c r="I642" s="191">
        <f t="shared" si="2161"/>
        <v>0</v>
      </c>
      <c r="J642" s="191" t="e">
        <f t="shared" si="2147"/>
        <v>#DIV/0!</v>
      </c>
      <c r="K642" s="236">
        <f t="shared" ref="K642:L642" si="2195">K649+K656</f>
        <v>0</v>
      </c>
      <c r="L642" s="191">
        <f t="shared" si="2195"/>
        <v>0</v>
      </c>
      <c r="M642" s="191" t="e">
        <f t="shared" si="2148"/>
        <v>#DIV/0!</v>
      </c>
      <c r="N642" s="236">
        <f t="shared" ref="N642:O642" si="2196">N649+N656</f>
        <v>0</v>
      </c>
      <c r="O642" s="191">
        <f t="shared" si="2196"/>
        <v>0</v>
      </c>
      <c r="P642" s="191" t="e">
        <f t="shared" si="2149"/>
        <v>#DIV/0!</v>
      </c>
      <c r="Q642" s="236">
        <f t="shared" ref="Q642:R642" si="2197">Q649+Q656</f>
        <v>0</v>
      </c>
      <c r="R642" s="191">
        <f t="shared" si="2197"/>
        <v>0</v>
      </c>
      <c r="S642" s="191" t="e">
        <f t="shared" si="2150"/>
        <v>#DIV/0!</v>
      </c>
      <c r="T642" s="236">
        <f t="shared" ref="T642:U642" si="2198">T649+T656</f>
        <v>0</v>
      </c>
      <c r="U642" s="191">
        <f t="shared" si="2198"/>
        <v>0</v>
      </c>
      <c r="V642" s="191" t="e">
        <f t="shared" si="2151"/>
        <v>#DIV/0!</v>
      </c>
      <c r="W642" s="236">
        <f t="shared" ref="W642:X642" si="2199">W649+W656</f>
        <v>0</v>
      </c>
      <c r="X642" s="191">
        <f t="shared" si="2199"/>
        <v>0</v>
      </c>
      <c r="Y642" s="191" t="e">
        <f t="shared" si="2152"/>
        <v>#DIV/0!</v>
      </c>
      <c r="Z642" s="236">
        <f t="shared" ref="Z642:AA642" si="2200">Z649+Z656</f>
        <v>0</v>
      </c>
      <c r="AA642" s="191">
        <f t="shared" si="2200"/>
        <v>0</v>
      </c>
      <c r="AB642" s="191" t="e">
        <f t="shared" si="2153"/>
        <v>#DIV/0!</v>
      </c>
      <c r="AC642" s="236">
        <f t="shared" ref="AC642:AD642" si="2201">AC649+AC656</f>
        <v>0</v>
      </c>
      <c r="AD642" s="191">
        <f t="shared" si="2201"/>
        <v>0</v>
      </c>
      <c r="AE642" s="191" t="e">
        <f t="shared" si="2154"/>
        <v>#DIV/0!</v>
      </c>
      <c r="AF642" s="236">
        <f t="shared" ref="AF642:AG642" si="2202">AF649+AF656</f>
        <v>0</v>
      </c>
      <c r="AG642" s="191">
        <f t="shared" si="2202"/>
        <v>0</v>
      </c>
      <c r="AH642" s="191" t="e">
        <f t="shared" si="2155"/>
        <v>#DIV/0!</v>
      </c>
      <c r="AI642" s="236">
        <f t="shared" ref="AI642:AJ642" si="2203">AI649+AI656</f>
        <v>0</v>
      </c>
      <c r="AJ642" s="191">
        <f t="shared" si="2203"/>
        <v>0</v>
      </c>
      <c r="AK642" s="191" t="e">
        <f t="shared" si="2156"/>
        <v>#DIV/0!</v>
      </c>
      <c r="AL642" s="236">
        <f t="shared" ref="AL642:AM642" si="2204">AL649+AL656</f>
        <v>0</v>
      </c>
      <c r="AM642" s="191">
        <f t="shared" si="2204"/>
        <v>0</v>
      </c>
      <c r="AN642" s="191" t="e">
        <f t="shared" si="2157"/>
        <v>#DIV/0!</v>
      </c>
      <c r="AO642" s="236">
        <f t="shared" ref="AO642:AP642" si="2205">AO649+AO656</f>
        <v>0</v>
      </c>
      <c r="AP642" s="191">
        <f t="shared" si="2205"/>
        <v>0</v>
      </c>
      <c r="AQ642" s="191" t="e">
        <f t="shared" si="2158"/>
        <v>#DIV/0!</v>
      </c>
      <c r="AR642" s="189"/>
    </row>
    <row r="643" spans="1:46" s="121" customFormat="1" ht="69" customHeight="1">
      <c r="A643" s="283"/>
      <c r="B643" s="283"/>
      <c r="C643" s="282"/>
      <c r="D643" s="185" t="s">
        <v>32</v>
      </c>
      <c r="E643" s="190">
        <f t="shared" si="2159"/>
        <v>0</v>
      </c>
      <c r="F643" s="191">
        <f t="shared" si="2160"/>
        <v>0</v>
      </c>
      <c r="G643" s="191" t="e">
        <f t="shared" si="2146"/>
        <v>#DIV/0!</v>
      </c>
      <c r="H643" s="236">
        <f t="shared" si="2161"/>
        <v>0</v>
      </c>
      <c r="I643" s="191">
        <f>I650+I657</f>
        <v>0</v>
      </c>
      <c r="J643" s="191" t="e">
        <f t="shared" si="2147"/>
        <v>#DIV/0!</v>
      </c>
      <c r="K643" s="236">
        <f t="shared" ref="K643" si="2206">K650+K657</f>
        <v>0</v>
      </c>
      <c r="L643" s="191">
        <f>L650+L657</f>
        <v>0</v>
      </c>
      <c r="M643" s="191" t="e">
        <f t="shared" si="2148"/>
        <v>#DIV/0!</v>
      </c>
      <c r="N643" s="236">
        <f t="shared" ref="N643" si="2207">N650+N657</f>
        <v>0</v>
      </c>
      <c r="O643" s="191">
        <f>O650+O657</f>
        <v>0</v>
      </c>
      <c r="P643" s="191" t="e">
        <f t="shared" si="2149"/>
        <v>#DIV/0!</v>
      </c>
      <c r="Q643" s="236">
        <f t="shared" ref="Q643" si="2208">Q650+Q657</f>
        <v>0</v>
      </c>
      <c r="R643" s="191">
        <f>R650+R657</f>
        <v>0</v>
      </c>
      <c r="S643" s="191" t="e">
        <f t="shared" si="2150"/>
        <v>#DIV/0!</v>
      </c>
      <c r="T643" s="236">
        <f t="shared" ref="T643" si="2209">T650+T657</f>
        <v>0</v>
      </c>
      <c r="U643" s="191">
        <f>U650+U657</f>
        <v>0</v>
      </c>
      <c r="V643" s="191" t="e">
        <f t="shared" si="2151"/>
        <v>#DIV/0!</v>
      </c>
      <c r="W643" s="236">
        <f t="shared" ref="W643" si="2210">W650+W657</f>
        <v>0</v>
      </c>
      <c r="X643" s="191">
        <f>X650+X657</f>
        <v>0</v>
      </c>
      <c r="Y643" s="191" t="e">
        <f t="shared" si="2152"/>
        <v>#DIV/0!</v>
      </c>
      <c r="Z643" s="236">
        <f t="shared" ref="Z643" si="2211">Z650+Z657</f>
        <v>0</v>
      </c>
      <c r="AA643" s="191">
        <f>AA650+AA657</f>
        <v>0</v>
      </c>
      <c r="AB643" s="191" t="e">
        <f t="shared" si="2153"/>
        <v>#DIV/0!</v>
      </c>
      <c r="AC643" s="236">
        <f t="shared" ref="AC643" si="2212">AC650+AC657</f>
        <v>0</v>
      </c>
      <c r="AD643" s="191">
        <f>AD650+AD657</f>
        <v>0</v>
      </c>
      <c r="AE643" s="191" t="e">
        <f t="shared" si="2154"/>
        <v>#DIV/0!</v>
      </c>
      <c r="AF643" s="236">
        <f t="shared" ref="AF643" si="2213">AF650+AF657</f>
        <v>0</v>
      </c>
      <c r="AG643" s="191">
        <f>AG650+AG657</f>
        <v>0</v>
      </c>
      <c r="AH643" s="191" t="e">
        <f t="shared" si="2155"/>
        <v>#DIV/0!</v>
      </c>
      <c r="AI643" s="236">
        <f>AI650+AI657</f>
        <v>0</v>
      </c>
      <c r="AJ643" s="191">
        <f>AJ650+AJ657</f>
        <v>0</v>
      </c>
      <c r="AK643" s="191" t="e">
        <f t="shared" si="2156"/>
        <v>#DIV/0!</v>
      </c>
      <c r="AL643" s="236">
        <f t="shared" ref="AL643" si="2214">AL650+AL657</f>
        <v>0</v>
      </c>
      <c r="AM643" s="191">
        <f>AM650+AM657</f>
        <v>0</v>
      </c>
      <c r="AN643" s="191" t="e">
        <f t="shared" si="2157"/>
        <v>#DIV/0!</v>
      </c>
      <c r="AO643" s="236">
        <f t="shared" ref="AO643" si="2215">AO650+AO657</f>
        <v>0</v>
      </c>
      <c r="AP643" s="191">
        <f>AP650+AP657</f>
        <v>0</v>
      </c>
      <c r="AQ643" s="191" t="e">
        <f t="shared" si="2158"/>
        <v>#DIV/0!</v>
      </c>
      <c r="AR643" s="189"/>
    </row>
    <row r="644" spans="1:46" s="208" customFormat="1" ht="18" customHeight="1">
      <c r="A644" s="283" t="s">
        <v>360</v>
      </c>
      <c r="B644" s="297" t="s">
        <v>363</v>
      </c>
      <c r="C644" s="282" t="s">
        <v>364</v>
      </c>
      <c r="D644" s="217" t="s">
        <v>34</v>
      </c>
      <c r="E644" s="211">
        <f>E645+E646+E647+E649+E650</f>
        <v>209.70000000000002</v>
      </c>
      <c r="F644" s="212">
        <f>F645+F646+F647+F649+F650</f>
        <v>180.04000000000002</v>
      </c>
      <c r="G644" s="219">
        <f>(F644/E644)*100</f>
        <v>85.855984740104915</v>
      </c>
      <c r="H644" s="236">
        <f>H645+H646+H647+H649+H650</f>
        <v>0</v>
      </c>
      <c r="I644" s="219">
        <f>I645+I646+I647+I649+I650</f>
        <v>0</v>
      </c>
      <c r="J644" s="219" t="e">
        <f>(I644/H644)*100</f>
        <v>#DIV/0!</v>
      </c>
      <c r="K644" s="236">
        <f>K645+K646+K647+K649+K650</f>
        <v>0</v>
      </c>
      <c r="L644" s="212">
        <f>L645+L646+L647+L649+L650</f>
        <v>0</v>
      </c>
      <c r="M644" s="219" t="e">
        <f>(L644/K644)*100</f>
        <v>#DIV/0!</v>
      </c>
      <c r="N644" s="236">
        <f>N645+N646+N647+N649+N650</f>
        <v>0</v>
      </c>
      <c r="O644" s="212">
        <f>O645+O646+O647+O649+O650</f>
        <v>0</v>
      </c>
      <c r="P644" s="219" t="e">
        <f>(O644/N644)*100</f>
        <v>#DIV/0!</v>
      </c>
      <c r="Q644" s="236">
        <f>Q645+Q646+Q647+Q649+Q650</f>
        <v>0</v>
      </c>
      <c r="R644" s="219">
        <f>R645+R646+R647+R649+R650</f>
        <v>0</v>
      </c>
      <c r="S644" s="219" t="e">
        <f>(R644/Q644)*100</f>
        <v>#DIV/0!</v>
      </c>
      <c r="T644" s="236">
        <f>T645+T646+T647+T649+T650</f>
        <v>77.39</v>
      </c>
      <c r="U644" s="219">
        <f>U645+U646+U647+U649+U650</f>
        <v>77.39</v>
      </c>
      <c r="V644" s="219">
        <f>(U644/T644)*100</f>
        <v>100</v>
      </c>
      <c r="W644" s="236">
        <f>W645+W646+W647+W649+W650</f>
        <v>102.65</v>
      </c>
      <c r="X644" s="219">
        <f>X645+X646+X647+X649+X650</f>
        <v>102.65</v>
      </c>
      <c r="Y644" s="219">
        <f>(X644/W644)*100</f>
        <v>100</v>
      </c>
      <c r="Z644" s="236">
        <f>Z645+Z646+Z647+Z649+Z650</f>
        <v>0</v>
      </c>
      <c r="AA644" s="219">
        <f>AA645+AA646+AA647+AA649+AA650</f>
        <v>0</v>
      </c>
      <c r="AB644" s="219" t="e">
        <f>(AA644/Z644)*100</f>
        <v>#DIV/0!</v>
      </c>
      <c r="AC644" s="236">
        <f>AC645+AC646+AC647+AC649+AC650</f>
        <v>29.66</v>
      </c>
      <c r="AD644" s="219">
        <f>AD645+AD646+AD647+AD649+AD650</f>
        <v>0</v>
      </c>
      <c r="AE644" s="219">
        <f>(AD644/AC644)*100</f>
        <v>0</v>
      </c>
      <c r="AF644" s="236">
        <f>AF645+AF646+AF647+AF649+AF650</f>
        <v>0</v>
      </c>
      <c r="AG644" s="219">
        <f>AG645+AG646+AG647+AG649+AG650</f>
        <v>0</v>
      </c>
      <c r="AH644" s="219" t="e">
        <f>(AG644/AF644)*100</f>
        <v>#DIV/0!</v>
      </c>
      <c r="AI644" s="236">
        <f>AI645+AI646+AI647+AI649+AI650</f>
        <v>0</v>
      </c>
      <c r="AJ644" s="219">
        <f>AJ645+AJ646+AJ647+AJ649+AJ650</f>
        <v>0</v>
      </c>
      <c r="AK644" s="219" t="e">
        <f>(AJ644/AI644)*100</f>
        <v>#DIV/0!</v>
      </c>
      <c r="AL644" s="236">
        <f>AL645+AL646+AL647+AL649+AL650</f>
        <v>0</v>
      </c>
      <c r="AM644" s="219">
        <f>AM645+AM646+AM647+AM649+AM650</f>
        <v>0</v>
      </c>
      <c r="AN644" s="219" t="e">
        <f>(AM644/AL644)*100</f>
        <v>#DIV/0!</v>
      </c>
      <c r="AO644" s="236">
        <f>AO645+AO646+AO647+AO649+AO650</f>
        <v>0</v>
      </c>
      <c r="AP644" s="219">
        <f>AP645+AP646+AP647+AP649+AP650</f>
        <v>0</v>
      </c>
      <c r="AQ644" s="219" t="e">
        <f>(AP644/AO644)*100</f>
        <v>#DIV/0!</v>
      </c>
      <c r="AR644" s="216"/>
    </row>
    <row r="645" spans="1:46" customFormat="1" ht="36.75" customHeight="1">
      <c r="A645" s="283"/>
      <c r="B645" s="297"/>
      <c r="C645" s="282"/>
      <c r="D645" s="111" t="s">
        <v>17</v>
      </c>
      <c r="E645" s="176">
        <f>H645+K645+N645+Q645+T645+W645+Z645+AC645+AF645+AI645+AL645+AO645</f>
        <v>0</v>
      </c>
      <c r="F645" s="41">
        <f>I645+L645+O645+R645+U645+X645+AA645+AD645+AG645+AJ645+AM645+AP645</f>
        <v>0</v>
      </c>
      <c r="G645" s="42" t="e">
        <f t="shared" ref="G645:G650" si="2216">(F645/E645)*100</f>
        <v>#DIV/0!</v>
      </c>
      <c r="H645" s="236"/>
      <c r="I645" s="41"/>
      <c r="J645" s="42" t="e">
        <f t="shared" ref="J645:J650" si="2217">(I645/H645)*100</f>
        <v>#DIV/0!</v>
      </c>
      <c r="K645" s="236"/>
      <c r="L645" s="47"/>
      <c r="M645" s="42" t="e">
        <f t="shared" ref="M645:M650" si="2218">(L645/K645)*100</f>
        <v>#DIV/0!</v>
      </c>
      <c r="N645" s="236"/>
      <c r="O645" s="48"/>
      <c r="P645" s="42" t="e">
        <f t="shared" ref="P645:P650" si="2219">(O645/N645)*100</f>
        <v>#DIV/0!</v>
      </c>
      <c r="Q645" s="236"/>
      <c r="R645" s="41"/>
      <c r="S645" s="42" t="e">
        <f t="shared" ref="S645:S650" si="2220">(R645/Q645)*100</f>
        <v>#DIV/0!</v>
      </c>
      <c r="T645" s="236"/>
      <c r="U645" s="41"/>
      <c r="V645" s="42" t="e">
        <f t="shared" ref="V645:V650" si="2221">(U645/T645)*100</f>
        <v>#DIV/0!</v>
      </c>
      <c r="W645" s="236"/>
      <c r="X645" s="41"/>
      <c r="Y645" s="42" t="e">
        <f t="shared" ref="Y645:Y650" si="2222">(X645/W645)*100</f>
        <v>#DIV/0!</v>
      </c>
      <c r="Z645" s="236"/>
      <c r="AA645" s="41"/>
      <c r="AB645" s="42" t="e">
        <f t="shared" ref="AB645:AB650" si="2223">(AA645/Z645)*100</f>
        <v>#DIV/0!</v>
      </c>
      <c r="AC645" s="236"/>
      <c r="AD645" s="41"/>
      <c r="AE645" s="42" t="e">
        <f t="shared" ref="AE645:AE650" si="2224">(AD645/AC645)*100</f>
        <v>#DIV/0!</v>
      </c>
      <c r="AF645" s="236"/>
      <c r="AG645" s="41"/>
      <c r="AH645" s="42" t="e">
        <f t="shared" ref="AH645:AH650" si="2225">(AG645/AF645)*100</f>
        <v>#DIV/0!</v>
      </c>
      <c r="AI645" s="236"/>
      <c r="AJ645" s="41"/>
      <c r="AK645" s="42" t="e">
        <f t="shared" ref="AK645:AK650" si="2226">(AJ645/AI645)*100</f>
        <v>#DIV/0!</v>
      </c>
      <c r="AL645" s="236"/>
      <c r="AM645" s="41"/>
      <c r="AN645" s="42" t="e">
        <f t="shared" ref="AN645:AN650" si="2227">(AM645/AL645)*100</f>
        <v>#DIV/0!</v>
      </c>
      <c r="AO645" s="236"/>
      <c r="AP645" s="41"/>
      <c r="AQ645" s="42" t="e">
        <f t="shared" ref="AQ645:AQ650" si="2228">(AP645/AO645)*100</f>
        <v>#DIV/0!</v>
      </c>
      <c r="AR645" s="12"/>
      <c r="AS645" s="37"/>
      <c r="AT645" s="37"/>
    </row>
    <row r="646" spans="1:46" customFormat="1" ht="55.5" customHeight="1">
      <c r="A646" s="283"/>
      <c r="B646" s="297"/>
      <c r="C646" s="282"/>
      <c r="D646" s="111" t="s">
        <v>18</v>
      </c>
      <c r="E646" s="176">
        <f t="shared" ref="E646:E650" si="2229">H646+K646+N646+Q646+T646+W646+Z646+AC646+AF646+AI646+AL646+AO646</f>
        <v>0</v>
      </c>
      <c r="F646" s="41">
        <f t="shared" ref="F646:F650" si="2230">I646+L646+O646+R646+U646+X646+AA646+AD646+AG646+AJ646+AM646+AP646</f>
        <v>0</v>
      </c>
      <c r="G646" s="42" t="e">
        <f t="shared" si="2216"/>
        <v>#DIV/0!</v>
      </c>
      <c r="H646" s="236"/>
      <c r="I646" s="41"/>
      <c r="J646" s="42" t="e">
        <f t="shared" si="2217"/>
        <v>#DIV/0!</v>
      </c>
      <c r="K646" s="236"/>
      <c r="L646" s="47"/>
      <c r="M646" s="42" t="e">
        <f t="shared" si="2218"/>
        <v>#DIV/0!</v>
      </c>
      <c r="N646" s="236"/>
      <c r="O646" s="48"/>
      <c r="P646" s="42" t="e">
        <f t="shared" si="2219"/>
        <v>#DIV/0!</v>
      </c>
      <c r="Q646" s="236"/>
      <c r="R646" s="41"/>
      <c r="S646" s="42" t="e">
        <f t="shared" si="2220"/>
        <v>#DIV/0!</v>
      </c>
      <c r="T646" s="236"/>
      <c r="U646" s="41"/>
      <c r="V646" s="42" t="e">
        <f t="shared" si="2221"/>
        <v>#DIV/0!</v>
      </c>
      <c r="W646" s="236"/>
      <c r="X646" s="41"/>
      <c r="Y646" s="42" t="e">
        <f t="shared" si="2222"/>
        <v>#DIV/0!</v>
      </c>
      <c r="Z646" s="236"/>
      <c r="AA646" s="41"/>
      <c r="AB646" s="42" t="e">
        <f t="shared" si="2223"/>
        <v>#DIV/0!</v>
      </c>
      <c r="AC646" s="236"/>
      <c r="AD646" s="41"/>
      <c r="AE646" s="42" t="e">
        <f t="shared" si="2224"/>
        <v>#DIV/0!</v>
      </c>
      <c r="AF646" s="236"/>
      <c r="AG646" s="41"/>
      <c r="AH646" s="42" t="e">
        <f t="shared" si="2225"/>
        <v>#DIV/0!</v>
      </c>
      <c r="AI646" s="236"/>
      <c r="AJ646" s="41"/>
      <c r="AK646" s="42" t="e">
        <f t="shared" si="2226"/>
        <v>#DIV/0!</v>
      </c>
      <c r="AL646" s="236"/>
      <c r="AM646" s="41"/>
      <c r="AN646" s="42" t="e">
        <f t="shared" si="2227"/>
        <v>#DIV/0!</v>
      </c>
      <c r="AO646" s="236"/>
      <c r="AP646" s="41"/>
      <c r="AQ646" s="42" t="e">
        <f t="shared" si="2228"/>
        <v>#DIV/0!</v>
      </c>
      <c r="AR646" s="12"/>
      <c r="AS646" s="37"/>
      <c r="AT646" s="37"/>
    </row>
    <row r="647" spans="1:46" customFormat="1" ht="27.75" customHeight="1">
      <c r="A647" s="283"/>
      <c r="B647" s="297"/>
      <c r="C647" s="282"/>
      <c r="D647" s="111" t="s">
        <v>26</v>
      </c>
      <c r="E647" s="176">
        <f t="shared" si="2229"/>
        <v>209.70000000000002</v>
      </c>
      <c r="F647" s="41">
        <f t="shared" si="2230"/>
        <v>180.04000000000002</v>
      </c>
      <c r="G647" s="42">
        <f t="shared" si="2216"/>
        <v>85.855984740104915</v>
      </c>
      <c r="H647" s="236"/>
      <c r="I647" s="41"/>
      <c r="J647" s="42" t="e">
        <f t="shared" si="2217"/>
        <v>#DIV/0!</v>
      </c>
      <c r="K647" s="236"/>
      <c r="L647" s="47"/>
      <c r="M647" s="42" t="e">
        <f t="shared" si="2218"/>
        <v>#DIV/0!</v>
      </c>
      <c r="N647" s="236">
        <v>0</v>
      </c>
      <c r="O647" s="48"/>
      <c r="P647" s="42" t="e">
        <f t="shared" si="2219"/>
        <v>#DIV/0!</v>
      </c>
      <c r="Q647" s="236"/>
      <c r="R647" s="41"/>
      <c r="S647" s="42" t="e">
        <f t="shared" si="2220"/>
        <v>#DIV/0!</v>
      </c>
      <c r="T647" s="236">
        <v>77.39</v>
      </c>
      <c r="U647" s="41">
        <v>77.39</v>
      </c>
      <c r="V647" s="42">
        <f t="shared" si="2221"/>
        <v>100</v>
      </c>
      <c r="W647" s="236">
        <v>102.65</v>
      </c>
      <c r="X647" s="41">
        <v>102.65</v>
      </c>
      <c r="Y647" s="42">
        <f t="shared" si="2222"/>
        <v>100</v>
      </c>
      <c r="Z647" s="236"/>
      <c r="AA647" s="41"/>
      <c r="AB647" s="42" t="e">
        <f t="shared" si="2223"/>
        <v>#DIV/0!</v>
      </c>
      <c r="AC647" s="236">
        <v>29.66</v>
      </c>
      <c r="AD647" s="41"/>
      <c r="AE647" s="42">
        <f t="shared" si="2224"/>
        <v>0</v>
      </c>
      <c r="AF647" s="236"/>
      <c r="AG647" s="41"/>
      <c r="AH647" s="42" t="e">
        <f t="shared" si="2225"/>
        <v>#DIV/0!</v>
      </c>
      <c r="AI647" s="236"/>
      <c r="AJ647" s="41"/>
      <c r="AK647" s="42" t="e">
        <f t="shared" si="2226"/>
        <v>#DIV/0!</v>
      </c>
      <c r="AL647" s="236"/>
      <c r="AM647" s="41"/>
      <c r="AN647" s="42" t="e">
        <f t="shared" si="2227"/>
        <v>#DIV/0!</v>
      </c>
      <c r="AO647" s="236"/>
      <c r="AP647" s="41"/>
      <c r="AQ647" s="42" t="e">
        <f t="shared" si="2228"/>
        <v>#DIV/0!</v>
      </c>
      <c r="AR647" s="12"/>
      <c r="AS647" s="37"/>
      <c r="AT647" s="37"/>
    </row>
    <row r="648" spans="1:46" customFormat="1" ht="78" customHeight="1">
      <c r="A648" s="283"/>
      <c r="B648" s="297"/>
      <c r="C648" s="282"/>
      <c r="D648" s="111" t="s">
        <v>154</v>
      </c>
      <c r="E648" s="176">
        <f t="shared" si="2229"/>
        <v>0</v>
      </c>
      <c r="F648" s="41">
        <f t="shared" si="2230"/>
        <v>0</v>
      </c>
      <c r="G648" s="42" t="e">
        <f t="shared" si="2216"/>
        <v>#DIV/0!</v>
      </c>
      <c r="H648" s="236"/>
      <c r="I648" s="41"/>
      <c r="J648" s="42" t="e">
        <f t="shared" si="2217"/>
        <v>#DIV/0!</v>
      </c>
      <c r="K648" s="236"/>
      <c r="L648" s="47"/>
      <c r="M648" s="42" t="e">
        <f t="shared" si="2218"/>
        <v>#DIV/0!</v>
      </c>
      <c r="N648" s="236"/>
      <c r="O648" s="48"/>
      <c r="P648" s="42" t="e">
        <f t="shared" si="2219"/>
        <v>#DIV/0!</v>
      </c>
      <c r="Q648" s="236"/>
      <c r="R648" s="41"/>
      <c r="S648" s="42" t="e">
        <f t="shared" si="2220"/>
        <v>#DIV/0!</v>
      </c>
      <c r="T648" s="236"/>
      <c r="U648" s="41"/>
      <c r="V648" s="42" t="e">
        <f t="shared" si="2221"/>
        <v>#DIV/0!</v>
      </c>
      <c r="W648" s="236"/>
      <c r="X648" s="41"/>
      <c r="Y648" s="42" t="e">
        <f t="shared" si="2222"/>
        <v>#DIV/0!</v>
      </c>
      <c r="Z648" s="236"/>
      <c r="AA648" s="41"/>
      <c r="AB648" s="42" t="e">
        <f t="shared" si="2223"/>
        <v>#DIV/0!</v>
      </c>
      <c r="AC648" s="236"/>
      <c r="AD648" s="41"/>
      <c r="AE648" s="42" t="e">
        <f t="shared" si="2224"/>
        <v>#DIV/0!</v>
      </c>
      <c r="AF648" s="236"/>
      <c r="AG648" s="41"/>
      <c r="AH648" s="42" t="e">
        <f t="shared" si="2225"/>
        <v>#DIV/0!</v>
      </c>
      <c r="AI648" s="236"/>
      <c r="AJ648" s="41"/>
      <c r="AK648" s="42" t="e">
        <f t="shared" si="2226"/>
        <v>#DIV/0!</v>
      </c>
      <c r="AL648" s="236"/>
      <c r="AM648" s="41"/>
      <c r="AN648" s="42" t="e">
        <f t="shared" si="2227"/>
        <v>#DIV/0!</v>
      </c>
      <c r="AO648" s="236"/>
      <c r="AP648" s="41"/>
      <c r="AQ648" s="42" t="e">
        <f t="shared" si="2228"/>
        <v>#DIV/0!</v>
      </c>
      <c r="AR648" s="12"/>
      <c r="AS648" s="37"/>
      <c r="AT648" s="37"/>
    </row>
    <row r="649" spans="1:46" customFormat="1" ht="33.75" customHeight="1">
      <c r="A649" s="283"/>
      <c r="B649" s="297"/>
      <c r="C649" s="282"/>
      <c r="D649" s="111" t="s">
        <v>37</v>
      </c>
      <c r="E649" s="176">
        <f t="shared" si="2229"/>
        <v>0</v>
      </c>
      <c r="F649" s="41">
        <f t="shared" si="2230"/>
        <v>0</v>
      </c>
      <c r="G649" s="42" t="e">
        <f t="shared" si="2216"/>
        <v>#DIV/0!</v>
      </c>
      <c r="H649" s="236"/>
      <c r="I649" s="41"/>
      <c r="J649" s="42" t="e">
        <f t="shared" si="2217"/>
        <v>#DIV/0!</v>
      </c>
      <c r="K649" s="236"/>
      <c r="L649" s="47"/>
      <c r="M649" s="42" t="e">
        <f t="shared" si="2218"/>
        <v>#DIV/0!</v>
      </c>
      <c r="N649" s="236"/>
      <c r="O649" s="48"/>
      <c r="P649" s="42" t="e">
        <f t="shared" si="2219"/>
        <v>#DIV/0!</v>
      </c>
      <c r="Q649" s="236"/>
      <c r="R649" s="41"/>
      <c r="S649" s="42" t="e">
        <f t="shared" si="2220"/>
        <v>#DIV/0!</v>
      </c>
      <c r="T649" s="236"/>
      <c r="U649" s="41"/>
      <c r="V649" s="42" t="e">
        <f t="shared" si="2221"/>
        <v>#DIV/0!</v>
      </c>
      <c r="W649" s="236"/>
      <c r="X649" s="41"/>
      <c r="Y649" s="42" t="e">
        <f t="shared" si="2222"/>
        <v>#DIV/0!</v>
      </c>
      <c r="Z649" s="236"/>
      <c r="AA649" s="41"/>
      <c r="AB649" s="42" t="e">
        <f t="shared" si="2223"/>
        <v>#DIV/0!</v>
      </c>
      <c r="AC649" s="236"/>
      <c r="AD649" s="41"/>
      <c r="AE649" s="42" t="e">
        <f t="shared" si="2224"/>
        <v>#DIV/0!</v>
      </c>
      <c r="AF649" s="236"/>
      <c r="AG649" s="41"/>
      <c r="AH649" s="42" t="e">
        <f t="shared" si="2225"/>
        <v>#DIV/0!</v>
      </c>
      <c r="AI649" s="236"/>
      <c r="AJ649" s="41"/>
      <c r="AK649" s="42" t="e">
        <f t="shared" si="2226"/>
        <v>#DIV/0!</v>
      </c>
      <c r="AL649" s="236"/>
      <c r="AM649" s="41"/>
      <c r="AN649" s="42" t="e">
        <f t="shared" si="2227"/>
        <v>#DIV/0!</v>
      </c>
      <c r="AO649" s="236"/>
      <c r="AP649" s="41"/>
      <c r="AQ649" s="42" t="e">
        <f t="shared" si="2228"/>
        <v>#DIV/0!</v>
      </c>
      <c r="AR649" s="12"/>
      <c r="AS649" s="37"/>
      <c r="AT649" s="37"/>
    </row>
    <row r="650" spans="1:46" customFormat="1" ht="44.25" customHeight="1">
      <c r="A650" s="283"/>
      <c r="B650" s="297"/>
      <c r="C650" s="282"/>
      <c r="D650" s="111" t="s">
        <v>32</v>
      </c>
      <c r="E650" s="176">
        <f t="shared" si="2229"/>
        <v>0</v>
      </c>
      <c r="F650" s="41">
        <f t="shared" si="2230"/>
        <v>0</v>
      </c>
      <c r="G650" s="42" t="e">
        <f t="shared" si="2216"/>
        <v>#DIV/0!</v>
      </c>
      <c r="H650" s="236"/>
      <c r="I650" s="41"/>
      <c r="J650" s="42" t="e">
        <f t="shared" si="2217"/>
        <v>#DIV/0!</v>
      </c>
      <c r="K650" s="236"/>
      <c r="L650" s="47"/>
      <c r="M650" s="42" t="e">
        <f t="shared" si="2218"/>
        <v>#DIV/0!</v>
      </c>
      <c r="N650" s="236"/>
      <c r="O650" s="48"/>
      <c r="P650" s="42" t="e">
        <f t="shared" si="2219"/>
        <v>#DIV/0!</v>
      </c>
      <c r="Q650" s="236"/>
      <c r="R650" s="41"/>
      <c r="S650" s="42" t="e">
        <f t="shared" si="2220"/>
        <v>#DIV/0!</v>
      </c>
      <c r="T650" s="236"/>
      <c r="U650" s="41"/>
      <c r="V650" s="42" t="e">
        <f t="shared" si="2221"/>
        <v>#DIV/0!</v>
      </c>
      <c r="W650" s="236"/>
      <c r="X650" s="41"/>
      <c r="Y650" s="42" t="e">
        <f t="shared" si="2222"/>
        <v>#DIV/0!</v>
      </c>
      <c r="Z650" s="236"/>
      <c r="AA650" s="41"/>
      <c r="AB650" s="42" t="e">
        <f t="shared" si="2223"/>
        <v>#DIV/0!</v>
      </c>
      <c r="AC650" s="236"/>
      <c r="AD650" s="41"/>
      <c r="AE650" s="42" t="e">
        <f t="shared" si="2224"/>
        <v>#DIV/0!</v>
      </c>
      <c r="AF650" s="236"/>
      <c r="AG650" s="41"/>
      <c r="AH650" s="42" t="e">
        <f t="shared" si="2225"/>
        <v>#DIV/0!</v>
      </c>
      <c r="AI650" s="236"/>
      <c r="AJ650" s="41"/>
      <c r="AK650" s="42" t="e">
        <f t="shared" si="2226"/>
        <v>#DIV/0!</v>
      </c>
      <c r="AL650" s="236"/>
      <c r="AM650" s="41"/>
      <c r="AN650" s="42" t="e">
        <f t="shared" si="2227"/>
        <v>#DIV/0!</v>
      </c>
      <c r="AO650" s="236"/>
      <c r="AP650" s="41"/>
      <c r="AQ650" s="42" t="e">
        <f t="shared" si="2228"/>
        <v>#DIV/0!</v>
      </c>
      <c r="AR650" s="12"/>
      <c r="AS650" s="37"/>
      <c r="AT650" s="37"/>
    </row>
    <row r="651" spans="1:46" s="214" customFormat="1" ht="18" customHeight="1">
      <c r="A651" s="283" t="s">
        <v>426</v>
      </c>
      <c r="B651" s="297" t="s">
        <v>427</v>
      </c>
      <c r="C651" s="282" t="s">
        <v>428</v>
      </c>
      <c r="D651" s="217" t="s">
        <v>34</v>
      </c>
      <c r="E651" s="211">
        <f>E652+E653+E654+E656+E657</f>
        <v>1082.1099999999999</v>
      </c>
      <c r="F651" s="212">
        <f>F652+F653+F654+F656+F657</f>
        <v>0</v>
      </c>
      <c r="G651" s="212">
        <f>(F651/E651)*100</f>
        <v>0</v>
      </c>
      <c r="H651" s="235">
        <f>H652+H653+H654+H656+H657</f>
        <v>0</v>
      </c>
      <c r="I651" s="212">
        <f>I652+I653+I654+I656+I657</f>
        <v>0</v>
      </c>
      <c r="J651" s="212" t="e">
        <f>(I651/H651)*100</f>
        <v>#DIV/0!</v>
      </c>
      <c r="K651" s="235">
        <f>K652+K653+K654+K656+K657</f>
        <v>0</v>
      </c>
      <c r="L651" s="212">
        <f>L652+L653+L654+L656+L657</f>
        <v>0</v>
      </c>
      <c r="M651" s="212" t="e">
        <f>(L651/K651)*100</f>
        <v>#DIV/0!</v>
      </c>
      <c r="N651" s="235">
        <f>N652+N653+N654+N656+N657</f>
        <v>0</v>
      </c>
      <c r="O651" s="212">
        <f>O652+O653+O654+O656+O657</f>
        <v>0</v>
      </c>
      <c r="P651" s="212" t="e">
        <f>(O651/N651)*100</f>
        <v>#DIV/0!</v>
      </c>
      <c r="Q651" s="235">
        <f>Q652+Q653+Q654+Q656+Q657</f>
        <v>0</v>
      </c>
      <c r="R651" s="212">
        <f>R652+R653+R654+R656+R657</f>
        <v>0</v>
      </c>
      <c r="S651" s="212" t="e">
        <f>(R651/Q651)*100</f>
        <v>#DIV/0!</v>
      </c>
      <c r="T651" s="235">
        <f>T652+T653+T654+T656+T657</f>
        <v>0</v>
      </c>
      <c r="U651" s="212">
        <f>U652+U653+U654+U656+U657</f>
        <v>0</v>
      </c>
      <c r="V651" s="212" t="e">
        <f>(U651/T651)*100</f>
        <v>#DIV/0!</v>
      </c>
      <c r="W651" s="235">
        <f>W652+W653+W654+W656+W657</f>
        <v>0</v>
      </c>
      <c r="X651" s="212">
        <f>X652+X653+X654+X656+X657</f>
        <v>0</v>
      </c>
      <c r="Y651" s="212" t="e">
        <f>(X651/W651)*100</f>
        <v>#DIV/0!</v>
      </c>
      <c r="Z651" s="235">
        <f>Z652+Z653+Z654+Z656+Z657</f>
        <v>0</v>
      </c>
      <c r="AA651" s="212">
        <f>AA652+AA653+AA654+AA656+AA657</f>
        <v>0</v>
      </c>
      <c r="AB651" s="212" t="e">
        <f>(AA651/Z651)*100</f>
        <v>#DIV/0!</v>
      </c>
      <c r="AC651" s="235">
        <f>AC652+AC653+AC654+AC656+AC657</f>
        <v>0</v>
      </c>
      <c r="AD651" s="212">
        <f>AD652+AD653+AD654+AD656+AD657</f>
        <v>0</v>
      </c>
      <c r="AE651" s="212" t="e">
        <f>(AD651/AC651)*100</f>
        <v>#DIV/0!</v>
      </c>
      <c r="AF651" s="235">
        <f>AF652+AF653+AF654+AF656+AF657</f>
        <v>0</v>
      </c>
      <c r="AG651" s="212">
        <f>AG652+AG653+AG654+AG656+AG657</f>
        <v>0</v>
      </c>
      <c r="AH651" s="212" t="e">
        <f>(AG651/AF651)*100</f>
        <v>#DIV/0!</v>
      </c>
      <c r="AI651" s="235">
        <f>AI652+AI653+AI654+AI656+AI657</f>
        <v>0</v>
      </c>
      <c r="AJ651" s="212">
        <f>AJ652+AJ653+AJ654+AJ656+AJ657</f>
        <v>0</v>
      </c>
      <c r="AK651" s="212" t="e">
        <f>(AJ651/AI651)*100</f>
        <v>#DIV/0!</v>
      </c>
      <c r="AL651" s="235">
        <f>AL652+AL653+AL654+AL656+AL657</f>
        <v>0</v>
      </c>
      <c r="AM651" s="212">
        <f>AM652+AM653+AM654+AM656+AM657</f>
        <v>0</v>
      </c>
      <c r="AN651" s="212" t="e">
        <f>(AM651/AL651)*100</f>
        <v>#DIV/0!</v>
      </c>
      <c r="AO651" s="235">
        <f>AO652+AO653+AO654+AO656+AO657</f>
        <v>1082.1099999999999</v>
      </c>
      <c r="AP651" s="212">
        <f>AP652+AP653+AP654+AP656+AP657</f>
        <v>0</v>
      </c>
      <c r="AQ651" s="212">
        <f>(AP651/AO651)*100</f>
        <v>0</v>
      </c>
      <c r="AR651" s="218"/>
    </row>
    <row r="652" spans="1:46" s="91" customFormat="1" ht="36.75" customHeight="1">
      <c r="A652" s="283"/>
      <c r="B652" s="297"/>
      <c r="C652" s="282"/>
      <c r="D652" s="115" t="s">
        <v>17</v>
      </c>
      <c r="E652" s="176">
        <f>H652+K652+N652+Q652+T652+W652+Z652+AC652+AF652+AI652+AL652+AO652</f>
        <v>308.39999999999998</v>
      </c>
      <c r="F652" s="47">
        <f>I652+L652+O652+R652+U652+X652+AA652+AD652+AG652+AJ652+AM652+AP652</f>
        <v>0</v>
      </c>
      <c r="G652" s="48">
        <f t="shared" ref="G652:G657" si="2231">(F652/E652)*100</f>
        <v>0</v>
      </c>
      <c r="H652" s="235"/>
      <c r="I652" s="47"/>
      <c r="J652" s="48" t="e">
        <f t="shared" ref="J652:J657" si="2232">(I652/H652)*100</f>
        <v>#DIV/0!</v>
      </c>
      <c r="K652" s="235"/>
      <c r="L652" s="47"/>
      <c r="M652" s="48" t="e">
        <f t="shared" ref="M652:M657" si="2233">(L652/K652)*100</f>
        <v>#DIV/0!</v>
      </c>
      <c r="N652" s="235"/>
      <c r="O652" s="48"/>
      <c r="P652" s="48" t="e">
        <f t="shared" ref="P652:P657" si="2234">(O652/N652)*100</f>
        <v>#DIV/0!</v>
      </c>
      <c r="Q652" s="235"/>
      <c r="R652" s="47"/>
      <c r="S652" s="48" t="e">
        <f t="shared" ref="S652:S657" si="2235">(R652/Q652)*100</f>
        <v>#DIV/0!</v>
      </c>
      <c r="T652" s="235"/>
      <c r="U652" s="47"/>
      <c r="V652" s="48" t="e">
        <f t="shared" ref="V652:V657" si="2236">(U652/T652)*100</f>
        <v>#DIV/0!</v>
      </c>
      <c r="W652" s="235"/>
      <c r="X652" s="47"/>
      <c r="Y652" s="48" t="e">
        <f t="shared" ref="Y652:Y657" si="2237">(X652/W652)*100</f>
        <v>#DIV/0!</v>
      </c>
      <c r="Z652" s="235"/>
      <c r="AA652" s="47"/>
      <c r="AB652" s="48" t="e">
        <f t="shared" ref="AB652:AB657" si="2238">(AA652/Z652)*100</f>
        <v>#DIV/0!</v>
      </c>
      <c r="AC652" s="235"/>
      <c r="AD652" s="47"/>
      <c r="AE652" s="48" t="e">
        <f t="shared" ref="AE652:AE657" si="2239">(AD652/AC652)*100</f>
        <v>#DIV/0!</v>
      </c>
      <c r="AF652" s="235"/>
      <c r="AG652" s="47"/>
      <c r="AH652" s="48" t="e">
        <f t="shared" ref="AH652:AH657" si="2240">(AG652/AF652)*100</f>
        <v>#DIV/0!</v>
      </c>
      <c r="AI652" s="235"/>
      <c r="AJ652" s="47"/>
      <c r="AK652" s="48" t="e">
        <f t="shared" ref="AK652:AK657" si="2241">(AJ652/AI652)*100</f>
        <v>#DIV/0!</v>
      </c>
      <c r="AL652" s="235"/>
      <c r="AM652" s="47"/>
      <c r="AN652" s="48" t="e">
        <f t="shared" ref="AN652:AN657" si="2242">(AM652/AL652)*100</f>
        <v>#DIV/0!</v>
      </c>
      <c r="AO652" s="235">
        <v>308.39999999999998</v>
      </c>
      <c r="AP652" s="47"/>
      <c r="AQ652" s="48">
        <f t="shared" ref="AQ652:AQ657" si="2243">(AP652/AO652)*100</f>
        <v>0</v>
      </c>
      <c r="AR652" s="92"/>
      <c r="AS652" s="90"/>
      <c r="AT652" s="90"/>
    </row>
    <row r="653" spans="1:46" s="91" customFormat="1" ht="55.5" customHeight="1">
      <c r="A653" s="283"/>
      <c r="B653" s="297"/>
      <c r="C653" s="282"/>
      <c r="D653" s="115" t="s">
        <v>18</v>
      </c>
      <c r="E653" s="176">
        <f t="shared" ref="E653:E657" si="2244">H653+K653+N653+Q653+T653+W653+Z653+AC653+AF653+AI653+AL653+AO653</f>
        <v>719.6</v>
      </c>
      <c r="F653" s="47">
        <f t="shared" ref="F653:F657" si="2245">I653+L653+O653+R653+U653+X653+AA653+AD653+AG653+AJ653+AM653+AP653</f>
        <v>0</v>
      </c>
      <c r="G653" s="48">
        <f t="shared" si="2231"/>
        <v>0</v>
      </c>
      <c r="H653" s="235"/>
      <c r="I653" s="47"/>
      <c r="J653" s="48" t="e">
        <f t="shared" si="2232"/>
        <v>#DIV/0!</v>
      </c>
      <c r="K653" s="235"/>
      <c r="L653" s="47"/>
      <c r="M653" s="48" t="e">
        <f t="shared" si="2233"/>
        <v>#DIV/0!</v>
      </c>
      <c r="N653" s="235"/>
      <c r="O653" s="48"/>
      <c r="P653" s="48" t="e">
        <f t="shared" si="2234"/>
        <v>#DIV/0!</v>
      </c>
      <c r="Q653" s="235"/>
      <c r="R653" s="47"/>
      <c r="S653" s="48" t="e">
        <f t="shared" si="2235"/>
        <v>#DIV/0!</v>
      </c>
      <c r="T653" s="235"/>
      <c r="U653" s="47"/>
      <c r="V653" s="48" t="e">
        <f t="shared" si="2236"/>
        <v>#DIV/0!</v>
      </c>
      <c r="W653" s="235"/>
      <c r="X653" s="47"/>
      <c r="Y653" s="48" t="e">
        <f t="shared" si="2237"/>
        <v>#DIV/0!</v>
      </c>
      <c r="Z653" s="235"/>
      <c r="AA653" s="47"/>
      <c r="AB653" s="48" t="e">
        <f t="shared" si="2238"/>
        <v>#DIV/0!</v>
      </c>
      <c r="AC653" s="235"/>
      <c r="AD653" s="47"/>
      <c r="AE653" s="48" t="e">
        <f t="shared" si="2239"/>
        <v>#DIV/0!</v>
      </c>
      <c r="AF653" s="235"/>
      <c r="AG653" s="47"/>
      <c r="AH653" s="48" t="e">
        <f t="shared" si="2240"/>
        <v>#DIV/0!</v>
      </c>
      <c r="AI653" s="235"/>
      <c r="AJ653" s="47"/>
      <c r="AK653" s="48" t="e">
        <f t="shared" si="2241"/>
        <v>#DIV/0!</v>
      </c>
      <c r="AL653" s="235"/>
      <c r="AM653" s="47"/>
      <c r="AN653" s="48" t="e">
        <f t="shared" si="2242"/>
        <v>#DIV/0!</v>
      </c>
      <c r="AO653" s="235">
        <v>719.6</v>
      </c>
      <c r="AP653" s="47"/>
      <c r="AQ653" s="48">
        <f t="shared" si="2243"/>
        <v>0</v>
      </c>
      <c r="AR653" s="92"/>
      <c r="AS653" s="90"/>
      <c r="AT653" s="90"/>
    </row>
    <row r="654" spans="1:46" s="91" customFormat="1" ht="27.75" customHeight="1">
      <c r="A654" s="283"/>
      <c r="B654" s="297"/>
      <c r="C654" s="282"/>
      <c r="D654" s="115" t="s">
        <v>26</v>
      </c>
      <c r="E654" s="176">
        <f t="shared" si="2244"/>
        <v>54.11</v>
      </c>
      <c r="F654" s="47">
        <f t="shared" si="2245"/>
        <v>0</v>
      </c>
      <c r="G654" s="48">
        <f t="shared" si="2231"/>
        <v>0</v>
      </c>
      <c r="H654" s="235"/>
      <c r="I654" s="47"/>
      <c r="J654" s="48" t="e">
        <f t="shared" si="2232"/>
        <v>#DIV/0!</v>
      </c>
      <c r="K654" s="235"/>
      <c r="L654" s="47"/>
      <c r="M654" s="48" t="e">
        <f t="shared" si="2233"/>
        <v>#DIV/0!</v>
      </c>
      <c r="N654" s="235">
        <v>0</v>
      </c>
      <c r="O654" s="48"/>
      <c r="P654" s="48" t="e">
        <f t="shared" si="2234"/>
        <v>#DIV/0!</v>
      </c>
      <c r="Q654" s="235"/>
      <c r="R654" s="47"/>
      <c r="S654" s="48" t="e">
        <f t="shared" si="2235"/>
        <v>#DIV/0!</v>
      </c>
      <c r="T654" s="235"/>
      <c r="U654" s="47"/>
      <c r="V654" s="48" t="e">
        <f t="shared" si="2236"/>
        <v>#DIV/0!</v>
      </c>
      <c r="W654" s="235"/>
      <c r="X654" s="47"/>
      <c r="Y654" s="48" t="e">
        <f t="shared" si="2237"/>
        <v>#DIV/0!</v>
      </c>
      <c r="Z654" s="235"/>
      <c r="AA654" s="47"/>
      <c r="AB654" s="48" t="e">
        <f t="shared" si="2238"/>
        <v>#DIV/0!</v>
      </c>
      <c r="AC654" s="235"/>
      <c r="AD654" s="47"/>
      <c r="AE654" s="48" t="e">
        <f t="shared" si="2239"/>
        <v>#DIV/0!</v>
      </c>
      <c r="AF654" s="235"/>
      <c r="AG654" s="47"/>
      <c r="AH654" s="48" t="e">
        <f t="shared" si="2240"/>
        <v>#DIV/0!</v>
      </c>
      <c r="AI654" s="235"/>
      <c r="AJ654" s="47"/>
      <c r="AK654" s="48" t="e">
        <f t="shared" si="2241"/>
        <v>#DIV/0!</v>
      </c>
      <c r="AL654" s="235"/>
      <c r="AM654" s="47"/>
      <c r="AN654" s="48" t="e">
        <f t="shared" si="2242"/>
        <v>#DIV/0!</v>
      </c>
      <c r="AO654" s="235">
        <v>54.11</v>
      </c>
      <c r="AP654" s="47"/>
      <c r="AQ654" s="48">
        <f t="shared" si="2243"/>
        <v>0</v>
      </c>
      <c r="AR654" s="92"/>
      <c r="AS654" s="90"/>
      <c r="AT654" s="90"/>
    </row>
    <row r="655" spans="1:46" s="91" customFormat="1" ht="78" customHeight="1">
      <c r="A655" s="283"/>
      <c r="B655" s="297"/>
      <c r="C655" s="282"/>
      <c r="D655" s="115" t="s">
        <v>154</v>
      </c>
      <c r="E655" s="176">
        <f t="shared" si="2244"/>
        <v>0</v>
      </c>
      <c r="F655" s="47">
        <f t="shared" si="2245"/>
        <v>0</v>
      </c>
      <c r="G655" s="48" t="e">
        <f t="shared" si="2231"/>
        <v>#DIV/0!</v>
      </c>
      <c r="H655" s="235"/>
      <c r="I655" s="47"/>
      <c r="J655" s="48" t="e">
        <f t="shared" si="2232"/>
        <v>#DIV/0!</v>
      </c>
      <c r="K655" s="235"/>
      <c r="L655" s="47"/>
      <c r="M655" s="48" t="e">
        <f t="shared" si="2233"/>
        <v>#DIV/0!</v>
      </c>
      <c r="N655" s="235"/>
      <c r="O655" s="48"/>
      <c r="P655" s="48" t="e">
        <f t="shared" si="2234"/>
        <v>#DIV/0!</v>
      </c>
      <c r="Q655" s="235"/>
      <c r="R655" s="47"/>
      <c r="S655" s="48" t="e">
        <f t="shared" si="2235"/>
        <v>#DIV/0!</v>
      </c>
      <c r="T655" s="235"/>
      <c r="U655" s="47"/>
      <c r="V655" s="48" t="e">
        <f t="shared" si="2236"/>
        <v>#DIV/0!</v>
      </c>
      <c r="W655" s="235"/>
      <c r="X655" s="47"/>
      <c r="Y655" s="48" t="e">
        <f t="shared" si="2237"/>
        <v>#DIV/0!</v>
      </c>
      <c r="Z655" s="235"/>
      <c r="AA655" s="47"/>
      <c r="AB655" s="48" t="e">
        <f t="shared" si="2238"/>
        <v>#DIV/0!</v>
      </c>
      <c r="AC655" s="235"/>
      <c r="AD655" s="47"/>
      <c r="AE655" s="48" t="e">
        <f t="shared" si="2239"/>
        <v>#DIV/0!</v>
      </c>
      <c r="AF655" s="235"/>
      <c r="AG655" s="47"/>
      <c r="AH655" s="48" t="e">
        <f t="shared" si="2240"/>
        <v>#DIV/0!</v>
      </c>
      <c r="AI655" s="235"/>
      <c r="AJ655" s="47"/>
      <c r="AK655" s="48" t="e">
        <f t="shared" si="2241"/>
        <v>#DIV/0!</v>
      </c>
      <c r="AL655" s="235"/>
      <c r="AM655" s="47"/>
      <c r="AN655" s="48" t="e">
        <f t="shared" si="2242"/>
        <v>#DIV/0!</v>
      </c>
      <c r="AO655" s="235"/>
      <c r="AP655" s="47"/>
      <c r="AQ655" s="48" t="e">
        <f t="shared" si="2243"/>
        <v>#DIV/0!</v>
      </c>
      <c r="AR655" s="92"/>
      <c r="AS655" s="90"/>
      <c r="AT655" s="90"/>
    </row>
    <row r="656" spans="1:46" s="91" customFormat="1" ht="33.75" customHeight="1">
      <c r="A656" s="283"/>
      <c r="B656" s="297"/>
      <c r="C656" s="282"/>
      <c r="D656" s="115" t="s">
        <v>37</v>
      </c>
      <c r="E656" s="176">
        <f t="shared" si="2244"/>
        <v>0</v>
      </c>
      <c r="F656" s="47">
        <f t="shared" si="2245"/>
        <v>0</v>
      </c>
      <c r="G656" s="48" t="e">
        <f t="shared" si="2231"/>
        <v>#DIV/0!</v>
      </c>
      <c r="H656" s="235"/>
      <c r="I656" s="47"/>
      <c r="J656" s="48" t="e">
        <f t="shared" si="2232"/>
        <v>#DIV/0!</v>
      </c>
      <c r="K656" s="235"/>
      <c r="L656" s="47"/>
      <c r="M656" s="48" t="e">
        <f t="shared" si="2233"/>
        <v>#DIV/0!</v>
      </c>
      <c r="N656" s="235"/>
      <c r="O656" s="48"/>
      <c r="P656" s="48" t="e">
        <f t="shared" si="2234"/>
        <v>#DIV/0!</v>
      </c>
      <c r="Q656" s="235"/>
      <c r="R656" s="47"/>
      <c r="S656" s="48" t="e">
        <f t="shared" si="2235"/>
        <v>#DIV/0!</v>
      </c>
      <c r="T656" s="235"/>
      <c r="U656" s="47"/>
      <c r="V656" s="48" t="e">
        <f t="shared" si="2236"/>
        <v>#DIV/0!</v>
      </c>
      <c r="W656" s="235"/>
      <c r="X656" s="47"/>
      <c r="Y656" s="48" t="e">
        <f t="shared" si="2237"/>
        <v>#DIV/0!</v>
      </c>
      <c r="Z656" s="235"/>
      <c r="AA656" s="47"/>
      <c r="AB656" s="48" t="e">
        <f t="shared" si="2238"/>
        <v>#DIV/0!</v>
      </c>
      <c r="AC656" s="235"/>
      <c r="AD656" s="47"/>
      <c r="AE656" s="48" t="e">
        <f t="shared" si="2239"/>
        <v>#DIV/0!</v>
      </c>
      <c r="AF656" s="235"/>
      <c r="AG656" s="47"/>
      <c r="AH656" s="48" t="e">
        <f t="shared" si="2240"/>
        <v>#DIV/0!</v>
      </c>
      <c r="AI656" s="235"/>
      <c r="AJ656" s="47"/>
      <c r="AK656" s="48" t="e">
        <f t="shared" si="2241"/>
        <v>#DIV/0!</v>
      </c>
      <c r="AL656" s="235"/>
      <c r="AM656" s="47"/>
      <c r="AN656" s="48" t="e">
        <f t="shared" si="2242"/>
        <v>#DIV/0!</v>
      </c>
      <c r="AO656" s="235"/>
      <c r="AP656" s="47"/>
      <c r="AQ656" s="48" t="e">
        <f t="shared" si="2243"/>
        <v>#DIV/0!</v>
      </c>
      <c r="AR656" s="92"/>
      <c r="AS656" s="90"/>
      <c r="AT656" s="90"/>
    </row>
    <row r="657" spans="1:46" s="91" customFormat="1" ht="44.25" customHeight="1">
      <c r="A657" s="283"/>
      <c r="B657" s="297"/>
      <c r="C657" s="282"/>
      <c r="D657" s="115" t="s">
        <v>32</v>
      </c>
      <c r="E657" s="176">
        <f t="shared" si="2244"/>
        <v>0</v>
      </c>
      <c r="F657" s="47">
        <f t="shared" si="2245"/>
        <v>0</v>
      </c>
      <c r="G657" s="48" t="e">
        <f t="shared" si="2231"/>
        <v>#DIV/0!</v>
      </c>
      <c r="H657" s="235"/>
      <c r="I657" s="47"/>
      <c r="J657" s="48" t="e">
        <f t="shared" si="2232"/>
        <v>#DIV/0!</v>
      </c>
      <c r="K657" s="235"/>
      <c r="L657" s="47"/>
      <c r="M657" s="48" t="e">
        <f t="shared" si="2233"/>
        <v>#DIV/0!</v>
      </c>
      <c r="N657" s="235"/>
      <c r="O657" s="48"/>
      <c r="P657" s="48" t="e">
        <f t="shared" si="2234"/>
        <v>#DIV/0!</v>
      </c>
      <c r="Q657" s="235"/>
      <c r="R657" s="47"/>
      <c r="S657" s="48" t="e">
        <f t="shared" si="2235"/>
        <v>#DIV/0!</v>
      </c>
      <c r="T657" s="235"/>
      <c r="U657" s="47"/>
      <c r="V657" s="48" t="e">
        <f t="shared" si="2236"/>
        <v>#DIV/0!</v>
      </c>
      <c r="W657" s="235"/>
      <c r="X657" s="47"/>
      <c r="Y657" s="48" t="e">
        <f t="shared" si="2237"/>
        <v>#DIV/0!</v>
      </c>
      <c r="Z657" s="235"/>
      <c r="AA657" s="47"/>
      <c r="AB657" s="48" t="e">
        <f t="shared" si="2238"/>
        <v>#DIV/0!</v>
      </c>
      <c r="AC657" s="235"/>
      <c r="AD657" s="47"/>
      <c r="AE657" s="48" t="e">
        <f t="shared" si="2239"/>
        <v>#DIV/0!</v>
      </c>
      <c r="AF657" s="235"/>
      <c r="AG657" s="47"/>
      <c r="AH657" s="48" t="e">
        <f t="shared" si="2240"/>
        <v>#DIV/0!</v>
      </c>
      <c r="AI657" s="235"/>
      <c r="AJ657" s="47"/>
      <c r="AK657" s="48" t="e">
        <f t="shared" si="2241"/>
        <v>#DIV/0!</v>
      </c>
      <c r="AL657" s="235"/>
      <c r="AM657" s="47"/>
      <c r="AN657" s="48" t="e">
        <f t="shared" si="2242"/>
        <v>#DIV/0!</v>
      </c>
      <c r="AO657" s="235"/>
      <c r="AP657" s="47"/>
      <c r="AQ657" s="48" t="e">
        <f t="shared" si="2243"/>
        <v>#DIV/0!</v>
      </c>
      <c r="AR657" s="92"/>
      <c r="AS657" s="90"/>
      <c r="AT657" s="90"/>
    </row>
    <row r="658" spans="1:46" s="214" customFormat="1" ht="24.75" customHeight="1">
      <c r="A658" s="389" t="s">
        <v>273</v>
      </c>
      <c r="B658" s="390"/>
      <c r="C658" s="293" t="s">
        <v>165</v>
      </c>
      <c r="D658" s="209" t="s">
        <v>34</v>
      </c>
      <c r="E658" s="210">
        <f>E659+E660+E661+E663+E664</f>
        <v>29126.181</v>
      </c>
      <c r="F658" s="206">
        <f>F659+F660+F661+F663+F664</f>
        <v>8190.88</v>
      </c>
      <c r="G658" s="206">
        <f t="shared" ref="G658:G671" si="2246">(F658/E658)*100</f>
        <v>28.122052801910417</v>
      </c>
      <c r="H658" s="233">
        <f>H659+H660+H661+H663+H664</f>
        <v>0</v>
      </c>
      <c r="I658" s="206">
        <f>I659+I660+I661+I663+I664</f>
        <v>0</v>
      </c>
      <c r="J658" s="206" t="e">
        <f>(I658/H658)*100</f>
        <v>#DIV/0!</v>
      </c>
      <c r="K658" s="233">
        <f>K659+K660+K661+K663+K664</f>
        <v>942.09</v>
      </c>
      <c r="L658" s="206">
        <f>L659+L660+L661+L663+L664</f>
        <v>942.09</v>
      </c>
      <c r="M658" s="206">
        <f>(L658/K658)*100</f>
        <v>100</v>
      </c>
      <c r="N658" s="233">
        <f>N659+N660+N661+N663+N664</f>
        <v>4788.1109999999999</v>
      </c>
      <c r="O658" s="206">
        <f>O659+O660+O661+O663+O664</f>
        <v>4538.1100000000006</v>
      </c>
      <c r="P658" s="206">
        <f>(O658/N658)*100</f>
        <v>94.778713358984376</v>
      </c>
      <c r="Q658" s="233">
        <f>Q659+Q660+Q661+Q663+Q664</f>
        <v>380</v>
      </c>
      <c r="R658" s="206">
        <f>R659+R660+R661+R663+R664</f>
        <v>380</v>
      </c>
      <c r="S658" s="206">
        <f>(R658/Q658)*100</f>
        <v>100</v>
      </c>
      <c r="T658" s="233">
        <f>T659+T660+T661+T663+T664</f>
        <v>1238.1000000000001</v>
      </c>
      <c r="U658" s="206">
        <f>U659+U660+U661+U663+U664</f>
        <v>1238.1000000000001</v>
      </c>
      <c r="V658" s="206">
        <f>(U658/T658)*100</f>
        <v>100</v>
      </c>
      <c r="W658" s="233">
        <f>W659+W660+W661+W663+W664</f>
        <v>1092.5800000000002</v>
      </c>
      <c r="X658" s="206">
        <f>X659+X660+X661+X663+X664</f>
        <v>1092.5800000000002</v>
      </c>
      <c r="Y658" s="206">
        <f>(X658/W658)*100</f>
        <v>100</v>
      </c>
      <c r="Z658" s="233">
        <f>Z659+Z660+Z661+Z663+Z664</f>
        <v>19.96</v>
      </c>
      <c r="AA658" s="206">
        <f>AA659+AA660+AA661+AA663+AA664</f>
        <v>0</v>
      </c>
      <c r="AB658" s="206">
        <f>(AA658/Z658)*100</f>
        <v>0</v>
      </c>
      <c r="AC658" s="233">
        <f>AC659+AC660+AC661+AC663+AC664</f>
        <v>619.68999999999994</v>
      </c>
      <c r="AD658" s="206">
        <f>AD659+AD660+AD661+AD663+AD664</f>
        <v>0</v>
      </c>
      <c r="AE658" s="206">
        <f>(AD658/AC658)*100</f>
        <v>0</v>
      </c>
      <c r="AF658" s="233">
        <f>AF659+AF660+AF661+AF663+AF664</f>
        <v>12913.61</v>
      </c>
      <c r="AG658" s="206">
        <f>AG659+AG660+AG661+AG663+AG664</f>
        <v>0</v>
      </c>
      <c r="AH658" s="206">
        <f>(AG658/AF658)*100</f>
        <v>0</v>
      </c>
      <c r="AI658" s="233">
        <f>AI659+AI660+AI661+AI663+AI664</f>
        <v>3956.89</v>
      </c>
      <c r="AJ658" s="206">
        <f>AJ659+AJ660+AJ661+AJ663+AJ664</f>
        <v>0</v>
      </c>
      <c r="AK658" s="206">
        <f>(AJ658/AI658)*100</f>
        <v>0</v>
      </c>
      <c r="AL658" s="233">
        <f>AL659+AL660+AL661+AL663+AL664</f>
        <v>0</v>
      </c>
      <c r="AM658" s="206">
        <f>AM659+AM660+AM661+AM663+AM664</f>
        <v>0</v>
      </c>
      <c r="AN658" s="206" t="e">
        <f>(AM658/AL658)*100</f>
        <v>#DIV/0!</v>
      </c>
      <c r="AO658" s="233">
        <f>AO659+AO660+AO661+AO663+AO664</f>
        <v>3175.15</v>
      </c>
      <c r="AP658" s="206">
        <f>AP659+AP660+AP661+AP663+AP664</f>
        <v>0</v>
      </c>
      <c r="AQ658" s="206">
        <f>(AP658/AO658)*100</f>
        <v>0</v>
      </c>
      <c r="AR658" s="213"/>
    </row>
    <row r="659" spans="1:46" s="91" customFormat="1" ht="30">
      <c r="A659" s="391"/>
      <c r="B659" s="392"/>
      <c r="C659" s="293"/>
      <c r="D659" s="24" t="s">
        <v>17</v>
      </c>
      <c r="E659" s="252">
        <f>H659+K659+N659+Q659+T659+W659+Z659+AC659+AF659+AI659+AL659+AO659</f>
        <v>308.39999999999998</v>
      </c>
      <c r="F659" s="85">
        <f>I659+L659+O659+R659+U659+X659+AA659+AD659+AG659+AJ659+AM659+AP659</f>
        <v>0</v>
      </c>
      <c r="G659" s="43">
        <f t="shared" si="2246"/>
        <v>0</v>
      </c>
      <c r="H659" s="233">
        <f t="shared" ref="H659:I664" si="2247">H386</f>
        <v>0</v>
      </c>
      <c r="I659" s="43">
        <f t="shared" si="2247"/>
        <v>0</v>
      </c>
      <c r="J659" s="43" t="e">
        <f t="shared" ref="J659:J671" si="2248">(I659/H659)*100</f>
        <v>#DIV/0!</v>
      </c>
      <c r="K659" s="233">
        <f t="shared" ref="K659:L664" si="2249">K386</f>
        <v>0</v>
      </c>
      <c r="L659" s="43">
        <f t="shared" si="2249"/>
        <v>0</v>
      </c>
      <c r="M659" s="43" t="e">
        <f t="shared" ref="M659:M666" si="2250">(L659/K659)*100</f>
        <v>#DIV/0!</v>
      </c>
      <c r="N659" s="233">
        <f t="shared" ref="N659:O664" si="2251">N386</f>
        <v>0</v>
      </c>
      <c r="O659" s="43">
        <f t="shared" si="2251"/>
        <v>0</v>
      </c>
      <c r="P659" s="43" t="e">
        <f t="shared" ref="P659:P666" si="2252">(O659/N659)*100</f>
        <v>#DIV/0!</v>
      </c>
      <c r="Q659" s="233">
        <f t="shared" ref="Q659:R664" si="2253">Q386</f>
        <v>0</v>
      </c>
      <c r="R659" s="43">
        <f t="shared" si="2253"/>
        <v>0</v>
      </c>
      <c r="S659" s="43" t="e">
        <f t="shared" ref="S659:S666" si="2254">(R659/Q659)*100</f>
        <v>#DIV/0!</v>
      </c>
      <c r="T659" s="233">
        <f t="shared" ref="T659:U664" si="2255">T386</f>
        <v>0</v>
      </c>
      <c r="U659" s="43">
        <f t="shared" si="2255"/>
        <v>0</v>
      </c>
      <c r="V659" s="43" t="e">
        <f t="shared" ref="V659:V666" si="2256">(U659/T659)*100</f>
        <v>#DIV/0!</v>
      </c>
      <c r="W659" s="233">
        <f t="shared" ref="W659:X664" si="2257">W386</f>
        <v>0</v>
      </c>
      <c r="X659" s="43">
        <f t="shared" si="2257"/>
        <v>0</v>
      </c>
      <c r="Y659" s="43" t="e">
        <f t="shared" ref="Y659:Y666" si="2258">(X659/W659)*100</f>
        <v>#DIV/0!</v>
      </c>
      <c r="Z659" s="233">
        <f t="shared" ref="Z659:AA664" si="2259">Z386</f>
        <v>0</v>
      </c>
      <c r="AA659" s="43">
        <f t="shared" si="2259"/>
        <v>0</v>
      </c>
      <c r="AB659" s="43" t="e">
        <f t="shared" ref="AB659:AB666" si="2260">(AA659/Z659)*100</f>
        <v>#DIV/0!</v>
      </c>
      <c r="AC659" s="233">
        <f t="shared" ref="AC659:AD664" si="2261">AC386</f>
        <v>0</v>
      </c>
      <c r="AD659" s="43">
        <f t="shared" si="2261"/>
        <v>0</v>
      </c>
      <c r="AE659" s="43" t="e">
        <f t="shared" ref="AE659:AE666" si="2262">(AD659/AC659)*100</f>
        <v>#DIV/0!</v>
      </c>
      <c r="AF659" s="233">
        <f t="shared" ref="AF659:AG664" si="2263">AF386</f>
        <v>0</v>
      </c>
      <c r="AG659" s="43">
        <f t="shared" si="2263"/>
        <v>0</v>
      </c>
      <c r="AH659" s="43" t="e">
        <f t="shared" ref="AH659:AH666" si="2264">(AG659/AF659)*100</f>
        <v>#DIV/0!</v>
      </c>
      <c r="AI659" s="233">
        <f t="shared" ref="AI659:AJ664" si="2265">AI386</f>
        <v>0</v>
      </c>
      <c r="AJ659" s="43">
        <f t="shared" si="2265"/>
        <v>0</v>
      </c>
      <c r="AK659" s="43" t="e">
        <f t="shared" ref="AK659:AK666" si="2266">(AJ659/AI659)*100</f>
        <v>#DIV/0!</v>
      </c>
      <c r="AL659" s="233">
        <f t="shared" ref="AL659:AM664" si="2267">AL386</f>
        <v>0</v>
      </c>
      <c r="AM659" s="43">
        <f t="shared" si="2267"/>
        <v>0</v>
      </c>
      <c r="AN659" s="43" t="e">
        <f t="shared" ref="AN659:AN666" si="2268">(AM659/AL659)*100</f>
        <v>#DIV/0!</v>
      </c>
      <c r="AO659" s="233">
        <f t="shared" ref="AO659:AP664" si="2269">AO386</f>
        <v>308.39999999999998</v>
      </c>
      <c r="AP659" s="43">
        <f t="shared" si="2269"/>
        <v>0</v>
      </c>
      <c r="AQ659" s="43">
        <f t="shared" ref="AQ659:AQ666" si="2270">(AP659/AO659)*100</f>
        <v>0</v>
      </c>
      <c r="AR659" s="99"/>
      <c r="AS659" s="90"/>
      <c r="AT659" s="90"/>
    </row>
    <row r="660" spans="1:46" s="91" customFormat="1" ht="45">
      <c r="A660" s="391"/>
      <c r="B660" s="392"/>
      <c r="C660" s="293"/>
      <c r="D660" s="24" t="s">
        <v>18</v>
      </c>
      <c r="E660" s="252">
        <f t="shared" ref="E660:E664" si="2271">H660+K660+N660+Q660+T660+W660+Z660+AC660+AF660+AI660+AL660+AO660</f>
        <v>1669.6</v>
      </c>
      <c r="F660" s="85">
        <f t="shared" ref="F660:F664" si="2272">I660+L660+O660+R660+U660+X660+AA660+AD660+AG660+AJ660+AM660+AP660</f>
        <v>700</v>
      </c>
      <c r="G660" s="43">
        <f t="shared" si="2246"/>
        <v>41.926209870627694</v>
      </c>
      <c r="H660" s="233">
        <f t="shared" si="2247"/>
        <v>0</v>
      </c>
      <c r="I660" s="43">
        <f t="shared" si="2247"/>
        <v>0</v>
      </c>
      <c r="J660" s="43" t="e">
        <f t="shared" si="2248"/>
        <v>#DIV/0!</v>
      </c>
      <c r="K660" s="233">
        <f t="shared" si="2249"/>
        <v>0</v>
      </c>
      <c r="L660" s="43">
        <f t="shared" si="2249"/>
        <v>0</v>
      </c>
      <c r="M660" s="43" t="e">
        <f t="shared" si="2250"/>
        <v>#DIV/0!</v>
      </c>
      <c r="N660" s="233">
        <f t="shared" si="2251"/>
        <v>710</v>
      </c>
      <c r="O660" s="43">
        <f t="shared" si="2251"/>
        <v>460</v>
      </c>
      <c r="P660" s="43">
        <f t="shared" si="2252"/>
        <v>64.788732394366207</v>
      </c>
      <c r="Q660" s="233">
        <f t="shared" si="2253"/>
        <v>240</v>
      </c>
      <c r="R660" s="43">
        <f t="shared" si="2253"/>
        <v>240</v>
      </c>
      <c r="S660" s="43">
        <f t="shared" si="2254"/>
        <v>100</v>
      </c>
      <c r="T660" s="233">
        <f t="shared" si="2255"/>
        <v>0</v>
      </c>
      <c r="U660" s="43">
        <f t="shared" si="2255"/>
        <v>0</v>
      </c>
      <c r="V660" s="43" t="e">
        <f t="shared" si="2256"/>
        <v>#DIV/0!</v>
      </c>
      <c r="W660" s="233">
        <f t="shared" si="2257"/>
        <v>0</v>
      </c>
      <c r="X660" s="43">
        <f t="shared" si="2257"/>
        <v>0</v>
      </c>
      <c r="Y660" s="43" t="e">
        <f t="shared" si="2258"/>
        <v>#DIV/0!</v>
      </c>
      <c r="Z660" s="233">
        <f t="shared" si="2259"/>
        <v>0</v>
      </c>
      <c r="AA660" s="43">
        <f t="shared" si="2259"/>
        <v>0</v>
      </c>
      <c r="AB660" s="43" t="e">
        <f t="shared" si="2260"/>
        <v>#DIV/0!</v>
      </c>
      <c r="AC660" s="233">
        <f t="shared" si="2261"/>
        <v>0</v>
      </c>
      <c r="AD660" s="43">
        <f t="shared" si="2261"/>
        <v>0</v>
      </c>
      <c r="AE660" s="43" t="e">
        <f t="shared" si="2262"/>
        <v>#DIV/0!</v>
      </c>
      <c r="AF660" s="233">
        <f t="shared" si="2263"/>
        <v>0</v>
      </c>
      <c r="AG660" s="43">
        <f t="shared" si="2263"/>
        <v>0</v>
      </c>
      <c r="AH660" s="43" t="e">
        <f t="shared" si="2264"/>
        <v>#DIV/0!</v>
      </c>
      <c r="AI660" s="233">
        <f t="shared" si="2265"/>
        <v>0</v>
      </c>
      <c r="AJ660" s="43">
        <f t="shared" si="2265"/>
        <v>0</v>
      </c>
      <c r="AK660" s="43" t="e">
        <f t="shared" si="2266"/>
        <v>#DIV/0!</v>
      </c>
      <c r="AL660" s="233">
        <f t="shared" si="2267"/>
        <v>0</v>
      </c>
      <c r="AM660" s="43">
        <f t="shared" si="2267"/>
        <v>0</v>
      </c>
      <c r="AN660" s="43" t="e">
        <f t="shared" si="2268"/>
        <v>#DIV/0!</v>
      </c>
      <c r="AO660" s="233">
        <f t="shared" si="2269"/>
        <v>719.6</v>
      </c>
      <c r="AP660" s="43">
        <f t="shared" si="2269"/>
        <v>0</v>
      </c>
      <c r="AQ660" s="43">
        <f t="shared" si="2270"/>
        <v>0</v>
      </c>
      <c r="AR660" s="99"/>
      <c r="AS660" s="90"/>
      <c r="AT660" s="90"/>
    </row>
    <row r="661" spans="1:46" s="91" customFormat="1" ht="30" customHeight="1">
      <c r="A661" s="391"/>
      <c r="B661" s="392"/>
      <c r="C661" s="293"/>
      <c r="D661" s="24" t="s">
        <v>26</v>
      </c>
      <c r="E661" s="252">
        <f t="shared" si="2271"/>
        <v>27148.181</v>
      </c>
      <c r="F661" s="85">
        <f t="shared" si="2272"/>
        <v>7490.88</v>
      </c>
      <c r="G661" s="43">
        <f t="shared" si="2246"/>
        <v>27.592566883210335</v>
      </c>
      <c r="H661" s="233">
        <f t="shared" si="2247"/>
        <v>0</v>
      </c>
      <c r="I661" s="43">
        <f t="shared" si="2247"/>
        <v>0</v>
      </c>
      <c r="J661" s="43" t="e">
        <f t="shared" si="2248"/>
        <v>#DIV/0!</v>
      </c>
      <c r="K661" s="233">
        <f t="shared" si="2249"/>
        <v>942.09</v>
      </c>
      <c r="L661" s="43">
        <f t="shared" si="2249"/>
        <v>942.09</v>
      </c>
      <c r="M661" s="43">
        <f t="shared" si="2250"/>
        <v>100</v>
      </c>
      <c r="N661" s="233">
        <f t="shared" si="2251"/>
        <v>4078.1109999999999</v>
      </c>
      <c r="O661" s="43">
        <f t="shared" si="2251"/>
        <v>4078.11</v>
      </c>
      <c r="P661" s="43">
        <f t="shared" si="2252"/>
        <v>99.999975478843027</v>
      </c>
      <c r="Q661" s="233">
        <f t="shared" si="2253"/>
        <v>140</v>
      </c>
      <c r="R661" s="43">
        <f t="shared" si="2253"/>
        <v>140</v>
      </c>
      <c r="S661" s="43">
        <f t="shared" si="2254"/>
        <v>100</v>
      </c>
      <c r="T661" s="233">
        <f t="shared" si="2255"/>
        <v>1238.1000000000001</v>
      </c>
      <c r="U661" s="43">
        <f t="shared" si="2255"/>
        <v>1238.1000000000001</v>
      </c>
      <c r="V661" s="43">
        <f t="shared" si="2256"/>
        <v>100</v>
      </c>
      <c r="W661" s="233">
        <f t="shared" si="2257"/>
        <v>1092.5800000000002</v>
      </c>
      <c r="X661" s="43">
        <f t="shared" si="2257"/>
        <v>1092.5800000000002</v>
      </c>
      <c r="Y661" s="43">
        <f t="shared" si="2258"/>
        <v>100</v>
      </c>
      <c r="Z661" s="233">
        <f t="shared" si="2259"/>
        <v>19.96</v>
      </c>
      <c r="AA661" s="43">
        <f t="shared" si="2259"/>
        <v>0</v>
      </c>
      <c r="AB661" s="43">
        <f t="shared" si="2260"/>
        <v>0</v>
      </c>
      <c r="AC661" s="233">
        <f t="shared" si="2261"/>
        <v>619.68999999999994</v>
      </c>
      <c r="AD661" s="43">
        <f t="shared" si="2261"/>
        <v>0</v>
      </c>
      <c r="AE661" s="43">
        <f t="shared" si="2262"/>
        <v>0</v>
      </c>
      <c r="AF661" s="233">
        <f t="shared" si="2263"/>
        <v>12913.61</v>
      </c>
      <c r="AG661" s="43">
        <f t="shared" si="2263"/>
        <v>0</v>
      </c>
      <c r="AH661" s="43">
        <f t="shared" si="2264"/>
        <v>0</v>
      </c>
      <c r="AI661" s="233">
        <f t="shared" si="2265"/>
        <v>3956.89</v>
      </c>
      <c r="AJ661" s="43">
        <f t="shared" si="2265"/>
        <v>0</v>
      </c>
      <c r="AK661" s="43">
        <f t="shared" si="2266"/>
        <v>0</v>
      </c>
      <c r="AL661" s="233">
        <f t="shared" si="2267"/>
        <v>0</v>
      </c>
      <c r="AM661" s="43">
        <f t="shared" si="2267"/>
        <v>0</v>
      </c>
      <c r="AN661" s="43" t="e">
        <f t="shared" si="2268"/>
        <v>#DIV/0!</v>
      </c>
      <c r="AO661" s="233">
        <f t="shared" si="2269"/>
        <v>2147.15</v>
      </c>
      <c r="AP661" s="43">
        <f t="shared" si="2269"/>
        <v>0</v>
      </c>
      <c r="AQ661" s="43">
        <f t="shared" si="2270"/>
        <v>0</v>
      </c>
      <c r="AR661" s="99"/>
      <c r="AS661" s="90"/>
      <c r="AT661" s="90"/>
    </row>
    <row r="662" spans="1:46" s="91" customFormat="1" ht="80.25" customHeight="1">
      <c r="A662" s="391"/>
      <c r="B662" s="392"/>
      <c r="C662" s="293"/>
      <c r="D662" s="49" t="s">
        <v>154</v>
      </c>
      <c r="E662" s="173">
        <f t="shared" si="2271"/>
        <v>0</v>
      </c>
      <c r="F662" s="85">
        <f t="shared" si="2272"/>
        <v>0</v>
      </c>
      <c r="G662" s="43" t="e">
        <f t="shared" si="2246"/>
        <v>#DIV/0!</v>
      </c>
      <c r="H662" s="233">
        <f t="shared" si="2247"/>
        <v>0</v>
      </c>
      <c r="I662" s="43">
        <f t="shared" si="2247"/>
        <v>0</v>
      </c>
      <c r="J662" s="43" t="e">
        <f t="shared" si="2248"/>
        <v>#DIV/0!</v>
      </c>
      <c r="K662" s="233">
        <f t="shared" si="2249"/>
        <v>0</v>
      </c>
      <c r="L662" s="43">
        <f t="shared" si="2249"/>
        <v>0</v>
      </c>
      <c r="M662" s="43" t="e">
        <f t="shared" si="2250"/>
        <v>#DIV/0!</v>
      </c>
      <c r="N662" s="233">
        <f t="shared" si="2251"/>
        <v>0</v>
      </c>
      <c r="O662" s="43">
        <f t="shared" si="2251"/>
        <v>0</v>
      </c>
      <c r="P662" s="43" t="e">
        <f t="shared" si="2252"/>
        <v>#DIV/0!</v>
      </c>
      <c r="Q662" s="233">
        <f t="shared" si="2253"/>
        <v>0</v>
      </c>
      <c r="R662" s="43">
        <f t="shared" si="2253"/>
        <v>0</v>
      </c>
      <c r="S662" s="43" t="e">
        <f t="shared" si="2254"/>
        <v>#DIV/0!</v>
      </c>
      <c r="T662" s="233">
        <f t="shared" si="2255"/>
        <v>0</v>
      </c>
      <c r="U662" s="43">
        <f t="shared" si="2255"/>
        <v>0</v>
      </c>
      <c r="V662" s="43" t="e">
        <f t="shared" si="2256"/>
        <v>#DIV/0!</v>
      </c>
      <c r="W662" s="233">
        <f t="shared" si="2257"/>
        <v>0</v>
      </c>
      <c r="X662" s="43">
        <f t="shared" si="2257"/>
        <v>0</v>
      </c>
      <c r="Y662" s="43" t="e">
        <f t="shared" si="2258"/>
        <v>#DIV/0!</v>
      </c>
      <c r="Z662" s="233">
        <f t="shared" si="2259"/>
        <v>0</v>
      </c>
      <c r="AA662" s="43">
        <f t="shared" si="2259"/>
        <v>0</v>
      </c>
      <c r="AB662" s="43" t="e">
        <f t="shared" si="2260"/>
        <v>#DIV/0!</v>
      </c>
      <c r="AC662" s="233">
        <f t="shared" si="2261"/>
        <v>0</v>
      </c>
      <c r="AD662" s="43">
        <f t="shared" si="2261"/>
        <v>0</v>
      </c>
      <c r="AE662" s="43" t="e">
        <f t="shared" si="2262"/>
        <v>#DIV/0!</v>
      </c>
      <c r="AF662" s="233">
        <f t="shared" si="2263"/>
        <v>0</v>
      </c>
      <c r="AG662" s="43">
        <f t="shared" si="2263"/>
        <v>0</v>
      </c>
      <c r="AH662" s="43" t="e">
        <f t="shared" si="2264"/>
        <v>#DIV/0!</v>
      </c>
      <c r="AI662" s="233">
        <f t="shared" si="2265"/>
        <v>0</v>
      </c>
      <c r="AJ662" s="43">
        <f t="shared" si="2265"/>
        <v>0</v>
      </c>
      <c r="AK662" s="43" t="e">
        <f t="shared" si="2266"/>
        <v>#DIV/0!</v>
      </c>
      <c r="AL662" s="233">
        <f t="shared" si="2267"/>
        <v>0</v>
      </c>
      <c r="AM662" s="43">
        <f t="shared" si="2267"/>
        <v>0</v>
      </c>
      <c r="AN662" s="43" t="e">
        <f t="shared" si="2268"/>
        <v>#DIV/0!</v>
      </c>
      <c r="AO662" s="233">
        <f t="shared" si="2269"/>
        <v>0</v>
      </c>
      <c r="AP662" s="43">
        <f t="shared" si="2269"/>
        <v>0</v>
      </c>
      <c r="AQ662" s="43" t="e">
        <f t="shared" si="2270"/>
        <v>#DIV/0!</v>
      </c>
      <c r="AR662" s="99"/>
      <c r="AS662" s="90"/>
      <c r="AT662" s="90"/>
    </row>
    <row r="663" spans="1:46" s="91" customFormat="1" ht="34.5" customHeight="1">
      <c r="A663" s="391"/>
      <c r="B663" s="392"/>
      <c r="C663" s="293"/>
      <c r="D663" s="24" t="s">
        <v>37</v>
      </c>
      <c r="E663" s="173">
        <f t="shared" si="2271"/>
        <v>0</v>
      </c>
      <c r="F663" s="85">
        <f t="shared" si="2272"/>
        <v>0</v>
      </c>
      <c r="G663" s="43" t="e">
        <f t="shared" si="2246"/>
        <v>#DIV/0!</v>
      </c>
      <c r="H663" s="233">
        <f t="shared" si="2247"/>
        <v>0</v>
      </c>
      <c r="I663" s="43">
        <f t="shared" si="2247"/>
        <v>0</v>
      </c>
      <c r="J663" s="43" t="e">
        <f t="shared" si="2248"/>
        <v>#DIV/0!</v>
      </c>
      <c r="K663" s="233">
        <f t="shared" si="2249"/>
        <v>0</v>
      </c>
      <c r="L663" s="43">
        <f t="shared" si="2249"/>
        <v>0</v>
      </c>
      <c r="M663" s="43" t="e">
        <f t="shared" si="2250"/>
        <v>#DIV/0!</v>
      </c>
      <c r="N663" s="233">
        <f t="shared" si="2251"/>
        <v>0</v>
      </c>
      <c r="O663" s="43">
        <f t="shared" si="2251"/>
        <v>0</v>
      </c>
      <c r="P663" s="43" t="e">
        <f t="shared" si="2252"/>
        <v>#DIV/0!</v>
      </c>
      <c r="Q663" s="233">
        <f t="shared" si="2253"/>
        <v>0</v>
      </c>
      <c r="R663" s="43">
        <f t="shared" si="2253"/>
        <v>0</v>
      </c>
      <c r="S663" s="43" t="e">
        <f t="shared" si="2254"/>
        <v>#DIV/0!</v>
      </c>
      <c r="T663" s="233">
        <f t="shared" si="2255"/>
        <v>0</v>
      </c>
      <c r="U663" s="43">
        <f t="shared" si="2255"/>
        <v>0</v>
      </c>
      <c r="V663" s="43" t="e">
        <f t="shared" si="2256"/>
        <v>#DIV/0!</v>
      </c>
      <c r="W663" s="233">
        <f t="shared" si="2257"/>
        <v>0</v>
      </c>
      <c r="X663" s="43">
        <f t="shared" si="2257"/>
        <v>0</v>
      </c>
      <c r="Y663" s="43" t="e">
        <f t="shared" si="2258"/>
        <v>#DIV/0!</v>
      </c>
      <c r="Z663" s="233">
        <f t="shared" si="2259"/>
        <v>0</v>
      </c>
      <c r="AA663" s="43">
        <f t="shared" si="2259"/>
        <v>0</v>
      </c>
      <c r="AB663" s="43" t="e">
        <f t="shared" si="2260"/>
        <v>#DIV/0!</v>
      </c>
      <c r="AC663" s="233">
        <f t="shared" si="2261"/>
        <v>0</v>
      </c>
      <c r="AD663" s="43">
        <f t="shared" si="2261"/>
        <v>0</v>
      </c>
      <c r="AE663" s="43" t="e">
        <f t="shared" si="2262"/>
        <v>#DIV/0!</v>
      </c>
      <c r="AF663" s="233">
        <f t="shared" si="2263"/>
        <v>0</v>
      </c>
      <c r="AG663" s="43">
        <f t="shared" si="2263"/>
        <v>0</v>
      </c>
      <c r="AH663" s="43" t="e">
        <f t="shared" si="2264"/>
        <v>#DIV/0!</v>
      </c>
      <c r="AI663" s="233">
        <f t="shared" si="2265"/>
        <v>0</v>
      </c>
      <c r="AJ663" s="43">
        <f t="shared" si="2265"/>
        <v>0</v>
      </c>
      <c r="AK663" s="43" t="e">
        <f t="shared" si="2266"/>
        <v>#DIV/0!</v>
      </c>
      <c r="AL663" s="233">
        <f t="shared" si="2267"/>
        <v>0</v>
      </c>
      <c r="AM663" s="43">
        <f t="shared" si="2267"/>
        <v>0</v>
      </c>
      <c r="AN663" s="43" t="e">
        <f t="shared" si="2268"/>
        <v>#DIV/0!</v>
      </c>
      <c r="AO663" s="233">
        <f t="shared" si="2269"/>
        <v>0</v>
      </c>
      <c r="AP663" s="43">
        <f t="shared" si="2269"/>
        <v>0</v>
      </c>
      <c r="AQ663" s="43" t="e">
        <f t="shared" si="2270"/>
        <v>#DIV/0!</v>
      </c>
      <c r="AR663" s="99"/>
      <c r="AS663" s="90"/>
      <c r="AT663" s="90"/>
    </row>
    <row r="664" spans="1:46" s="91" customFormat="1" ht="45">
      <c r="A664" s="393"/>
      <c r="B664" s="394"/>
      <c r="C664" s="293"/>
      <c r="D664" s="24" t="s">
        <v>32</v>
      </c>
      <c r="E664" s="173">
        <f t="shared" si="2271"/>
        <v>0</v>
      </c>
      <c r="F664" s="85">
        <f t="shared" si="2272"/>
        <v>0</v>
      </c>
      <c r="G664" s="43" t="e">
        <f t="shared" si="2246"/>
        <v>#DIV/0!</v>
      </c>
      <c r="H664" s="233">
        <f t="shared" si="2247"/>
        <v>0</v>
      </c>
      <c r="I664" s="43">
        <f t="shared" si="2247"/>
        <v>0</v>
      </c>
      <c r="J664" s="43" t="e">
        <f t="shared" si="2248"/>
        <v>#DIV/0!</v>
      </c>
      <c r="K664" s="233">
        <f t="shared" si="2249"/>
        <v>0</v>
      </c>
      <c r="L664" s="43">
        <f t="shared" si="2249"/>
        <v>0</v>
      </c>
      <c r="M664" s="43" t="e">
        <f t="shared" si="2250"/>
        <v>#DIV/0!</v>
      </c>
      <c r="N664" s="233">
        <f t="shared" si="2251"/>
        <v>0</v>
      </c>
      <c r="O664" s="43">
        <f t="shared" si="2251"/>
        <v>0</v>
      </c>
      <c r="P664" s="43" t="e">
        <f t="shared" si="2252"/>
        <v>#DIV/0!</v>
      </c>
      <c r="Q664" s="233">
        <f t="shared" si="2253"/>
        <v>0</v>
      </c>
      <c r="R664" s="43">
        <f t="shared" si="2253"/>
        <v>0</v>
      </c>
      <c r="S664" s="43" t="e">
        <f t="shared" si="2254"/>
        <v>#DIV/0!</v>
      </c>
      <c r="T664" s="233">
        <f t="shared" si="2255"/>
        <v>0</v>
      </c>
      <c r="U664" s="43">
        <f t="shared" si="2255"/>
        <v>0</v>
      </c>
      <c r="V664" s="43" t="e">
        <f t="shared" si="2256"/>
        <v>#DIV/0!</v>
      </c>
      <c r="W664" s="233">
        <f t="shared" si="2257"/>
        <v>0</v>
      </c>
      <c r="X664" s="43">
        <f t="shared" si="2257"/>
        <v>0</v>
      </c>
      <c r="Y664" s="43" t="e">
        <f t="shared" si="2258"/>
        <v>#DIV/0!</v>
      </c>
      <c r="Z664" s="233">
        <f t="shared" si="2259"/>
        <v>0</v>
      </c>
      <c r="AA664" s="43">
        <f t="shared" si="2259"/>
        <v>0</v>
      </c>
      <c r="AB664" s="43" t="e">
        <f t="shared" si="2260"/>
        <v>#DIV/0!</v>
      </c>
      <c r="AC664" s="233">
        <f t="shared" si="2261"/>
        <v>0</v>
      </c>
      <c r="AD664" s="43">
        <f t="shared" si="2261"/>
        <v>0</v>
      </c>
      <c r="AE664" s="43" t="e">
        <f t="shared" si="2262"/>
        <v>#DIV/0!</v>
      </c>
      <c r="AF664" s="233">
        <f t="shared" si="2263"/>
        <v>0</v>
      </c>
      <c r="AG664" s="43">
        <f t="shared" si="2263"/>
        <v>0</v>
      </c>
      <c r="AH664" s="43" t="e">
        <f t="shared" si="2264"/>
        <v>#DIV/0!</v>
      </c>
      <c r="AI664" s="233">
        <f t="shared" si="2265"/>
        <v>0</v>
      </c>
      <c r="AJ664" s="43">
        <f t="shared" si="2265"/>
        <v>0</v>
      </c>
      <c r="AK664" s="43" t="e">
        <f t="shared" si="2266"/>
        <v>#DIV/0!</v>
      </c>
      <c r="AL664" s="233">
        <f t="shared" si="2267"/>
        <v>0</v>
      </c>
      <c r="AM664" s="43">
        <f t="shared" si="2267"/>
        <v>0</v>
      </c>
      <c r="AN664" s="43" t="e">
        <f t="shared" si="2268"/>
        <v>#DIV/0!</v>
      </c>
      <c r="AO664" s="233">
        <f t="shared" si="2269"/>
        <v>0</v>
      </c>
      <c r="AP664" s="43">
        <f t="shared" si="2269"/>
        <v>0</v>
      </c>
      <c r="AQ664" s="43" t="e">
        <f t="shared" si="2270"/>
        <v>#DIV/0!</v>
      </c>
      <c r="AR664" s="99"/>
      <c r="AS664" s="90"/>
      <c r="AT664" s="90"/>
    </row>
    <row r="665" spans="1:46" s="222" customFormat="1" ht="32.25" customHeight="1">
      <c r="A665" s="321" t="s">
        <v>84</v>
      </c>
      <c r="B665" s="322"/>
      <c r="C665" s="323"/>
      <c r="D665" s="220" t="s">
        <v>34</v>
      </c>
      <c r="E665" s="204">
        <f>E666+E667+E668+E670+E671</f>
        <v>1559750.9820000001</v>
      </c>
      <c r="F665" s="204">
        <f>F666+F667+F668+F670+F671</f>
        <v>825501.04473999992</v>
      </c>
      <c r="G665" s="204">
        <f>(F665/E665)*100</f>
        <v>52.925181921122835</v>
      </c>
      <c r="H665" s="231">
        <f>H666+H667+H668+H670+H671</f>
        <v>37446.140000000007</v>
      </c>
      <c r="I665" s="204">
        <f>I666+I667+I668+I670+I671</f>
        <v>37446.140000000007</v>
      </c>
      <c r="J665" s="204">
        <f t="shared" si="2248"/>
        <v>100</v>
      </c>
      <c r="K665" s="231">
        <f>K666+K667+K668+K670+K671</f>
        <v>145170.87</v>
      </c>
      <c r="L665" s="210">
        <f>L666+L667+L668+L670+L671</f>
        <v>145170.88274</v>
      </c>
      <c r="M665" s="204">
        <f t="shared" si="2250"/>
        <v>100.0000087758653</v>
      </c>
      <c r="N665" s="231">
        <f>N666+N667+N668+N670+N671</f>
        <v>126101.93199999999</v>
      </c>
      <c r="O665" s="210">
        <f>O666+O667+O668+O670+O671</f>
        <v>125819.44199999998</v>
      </c>
      <c r="P665" s="204">
        <f t="shared" si="2252"/>
        <v>99.775982813649506</v>
      </c>
      <c r="Q665" s="231">
        <f>Q666+Q667+Q668+Q670+Q671</f>
        <v>137585.5</v>
      </c>
      <c r="R665" s="204">
        <f>R666+R667+R668+R670+R671</f>
        <v>137585.5</v>
      </c>
      <c r="S665" s="204">
        <f t="shared" si="2254"/>
        <v>100</v>
      </c>
      <c r="T665" s="231">
        <f>T666+T667+T668+T670+T671</f>
        <v>153388.53999999998</v>
      </c>
      <c r="U665" s="204">
        <f>U666+U667+U668+U670+U671</f>
        <v>153388.53999999998</v>
      </c>
      <c r="V665" s="204">
        <f t="shared" si="2256"/>
        <v>100</v>
      </c>
      <c r="W665" s="231">
        <f>W666+W667+W668+W670+W671</f>
        <v>226088.09999999998</v>
      </c>
      <c r="X665" s="204">
        <f>X666+X667+X668+X670+X671</f>
        <v>226090.53999999998</v>
      </c>
      <c r="Y665" s="204">
        <f t="shared" si="2258"/>
        <v>100.00107922531085</v>
      </c>
      <c r="Z665" s="231">
        <f>Z666+Z667+Z668+Z670+Z671</f>
        <v>114592.50000000001</v>
      </c>
      <c r="AA665" s="204">
        <f>AA666+AA667+AA668+AA670+AA671</f>
        <v>0</v>
      </c>
      <c r="AB665" s="204">
        <f t="shared" si="2260"/>
        <v>0</v>
      </c>
      <c r="AC665" s="231">
        <f>AC666+AC667+AC668+AC670+AC671</f>
        <v>65377.51</v>
      </c>
      <c r="AD665" s="204">
        <f>AD666+AD667+AD668+AD670+AD671</f>
        <v>0</v>
      </c>
      <c r="AE665" s="204">
        <f t="shared" si="2262"/>
        <v>0</v>
      </c>
      <c r="AF665" s="231">
        <f>AF666+AF667+AF668+AF670+AF671</f>
        <v>94542.299999999988</v>
      </c>
      <c r="AG665" s="204">
        <f>AG666+AG667+AG668+AG670+AG671</f>
        <v>0</v>
      </c>
      <c r="AH665" s="204">
        <f t="shared" si="2264"/>
        <v>0</v>
      </c>
      <c r="AI665" s="231">
        <f>AI666+AI667+AI668+AI670+AI671</f>
        <v>119262.22</v>
      </c>
      <c r="AJ665" s="204">
        <f>AJ666+AJ667+AJ668+AJ670+AJ671</f>
        <v>0</v>
      </c>
      <c r="AK665" s="204">
        <f t="shared" si="2266"/>
        <v>0</v>
      </c>
      <c r="AL665" s="231">
        <f>AL666+AL667+AL668+AL670+AL671</f>
        <v>110840.61</v>
      </c>
      <c r="AM665" s="204">
        <f>AM666+AM667+AM668+AM670+AM671</f>
        <v>0</v>
      </c>
      <c r="AN665" s="204">
        <f t="shared" si="2268"/>
        <v>0</v>
      </c>
      <c r="AO665" s="231">
        <f>AO666+AO667+AO668+AO670+AO671</f>
        <v>229354.76000000004</v>
      </c>
      <c r="AP665" s="204">
        <f>AP666+AP667+AP668+AP670+AP671</f>
        <v>0</v>
      </c>
      <c r="AQ665" s="204">
        <f t="shared" si="2270"/>
        <v>0</v>
      </c>
      <c r="AR665" s="221"/>
      <c r="AS665" s="222" t="s">
        <v>404</v>
      </c>
    </row>
    <row r="666" spans="1:46" customFormat="1" ht="30">
      <c r="A666" s="324"/>
      <c r="B666" s="325"/>
      <c r="C666" s="326"/>
      <c r="D666" s="21" t="s">
        <v>17</v>
      </c>
      <c r="E666" s="254">
        <f t="shared" ref="E666:F671" si="2273">E379+E659</f>
        <v>308.39999999999998</v>
      </c>
      <c r="F666" s="24">
        <f t="shared" si="2273"/>
        <v>0</v>
      </c>
      <c r="G666" s="45">
        <f>(F666/E666)*100</f>
        <v>0</v>
      </c>
      <c r="H666" s="237">
        <f t="shared" ref="H666:I671" si="2274">H379+H659</f>
        <v>0</v>
      </c>
      <c r="I666" s="24">
        <f t="shared" si="2274"/>
        <v>0</v>
      </c>
      <c r="J666" s="45" t="e">
        <f t="shared" si="2248"/>
        <v>#DIV/0!</v>
      </c>
      <c r="K666" s="237">
        <f t="shared" ref="K666:L671" si="2275">K379+K659</f>
        <v>0</v>
      </c>
      <c r="L666" s="24">
        <f t="shared" si="2275"/>
        <v>0</v>
      </c>
      <c r="M666" s="45" t="e">
        <f t="shared" si="2250"/>
        <v>#DIV/0!</v>
      </c>
      <c r="N666" s="237">
        <f t="shared" ref="N666:O671" si="2276">N379+N659</f>
        <v>0</v>
      </c>
      <c r="O666" s="24">
        <f t="shared" si="2276"/>
        <v>0</v>
      </c>
      <c r="P666" s="45" t="e">
        <f t="shared" si="2252"/>
        <v>#DIV/0!</v>
      </c>
      <c r="Q666" s="237">
        <f t="shared" ref="Q666:R671" si="2277">Q379+Q659</f>
        <v>0</v>
      </c>
      <c r="R666" s="24">
        <f t="shared" si="2277"/>
        <v>0</v>
      </c>
      <c r="S666" s="45" t="e">
        <f t="shared" si="2254"/>
        <v>#DIV/0!</v>
      </c>
      <c r="T666" s="237">
        <f t="shared" ref="T666:U671" si="2278">T379+T659</f>
        <v>0</v>
      </c>
      <c r="U666" s="24">
        <f t="shared" si="2278"/>
        <v>0</v>
      </c>
      <c r="V666" s="45" t="e">
        <f t="shared" si="2256"/>
        <v>#DIV/0!</v>
      </c>
      <c r="W666" s="237">
        <f t="shared" ref="W666:X671" si="2279">W379+W659</f>
        <v>0</v>
      </c>
      <c r="X666" s="24">
        <f t="shared" si="2279"/>
        <v>0</v>
      </c>
      <c r="Y666" s="45" t="e">
        <f t="shared" si="2258"/>
        <v>#DIV/0!</v>
      </c>
      <c r="Z666" s="237">
        <f t="shared" ref="Z666:AA671" si="2280">Z379+Z659</f>
        <v>0</v>
      </c>
      <c r="AA666" s="24">
        <f t="shared" si="2280"/>
        <v>0</v>
      </c>
      <c r="AB666" s="45" t="e">
        <f t="shared" si="2260"/>
        <v>#DIV/0!</v>
      </c>
      <c r="AC666" s="237">
        <f t="shared" ref="AC666:AD671" si="2281">AC379+AC659</f>
        <v>0</v>
      </c>
      <c r="AD666" s="24">
        <f t="shared" si="2281"/>
        <v>0</v>
      </c>
      <c r="AE666" s="45" t="e">
        <f t="shared" si="2262"/>
        <v>#DIV/0!</v>
      </c>
      <c r="AF666" s="237">
        <f t="shared" ref="AF666:AG671" si="2282">AF379+AF659</f>
        <v>0</v>
      </c>
      <c r="AG666" s="24">
        <f t="shared" si="2282"/>
        <v>0</v>
      </c>
      <c r="AH666" s="45" t="e">
        <f t="shared" si="2264"/>
        <v>#DIV/0!</v>
      </c>
      <c r="AI666" s="237">
        <f t="shared" ref="AI666:AJ671" si="2283">AI379+AI659</f>
        <v>0</v>
      </c>
      <c r="AJ666" s="24">
        <f t="shared" si="2283"/>
        <v>0</v>
      </c>
      <c r="AK666" s="45" t="e">
        <f t="shared" si="2266"/>
        <v>#DIV/0!</v>
      </c>
      <c r="AL666" s="237">
        <f t="shared" ref="AL666:AM671" si="2284">AL379+AL659</f>
        <v>0</v>
      </c>
      <c r="AM666" s="24">
        <f t="shared" si="2284"/>
        <v>0</v>
      </c>
      <c r="AN666" s="45" t="e">
        <f t="shared" si="2268"/>
        <v>#DIV/0!</v>
      </c>
      <c r="AO666" s="237">
        <f t="shared" ref="AO666:AP671" si="2285">AO379+AO659</f>
        <v>308.39999999999998</v>
      </c>
      <c r="AP666" s="24">
        <f t="shared" si="2285"/>
        <v>0</v>
      </c>
      <c r="AQ666" s="45">
        <f t="shared" si="2270"/>
        <v>0</v>
      </c>
      <c r="AR666" s="18"/>
      <c r="AS666" s="37"/>
      <c r="AT666" s="37"/>
    </row>
    <row r="667" spans="1:46" customFormat="1" ht="46.5" customHeight="1">
      <c r="A667" s="324"/>
      <c r="B667" s="325"/>
      <c r="C667" s="326"/>
      <c r="D667" s="17" t="s">
        <v>18</v>
      </c>
      <c r="E667" s="254">
        <f t="shared" si="2273"/>
        <v>1148976.2</v>
      </c>
      <c r="F667" s="154">
        <f t="shared" si="2273"/>
        <v>616517.1</v>
      </c>
      <c r="G667" s="45">
        <f t="shared" si="2246"/>
        <v>53.657952183865952</v>
      </c>
      <c r="H667" s="237">
        <f t="shared" si="2274"/>
        <v>19839.330000000002</v>
      </c>
      <c r="I667" s="24">
        <f t="shared" si="2274"/>
        <v>19839.330000000002</v>
      </c>
      <c r="J667" s="45">
        <f>(I667/H667)*100</f>
        <v>100</v>
      </c>
      <c r="K667" s="237">
        <f t="shared" si="2275"/>
        <v>99389.58</v>
      </c>
      <c r="L667" s="24">
        <f t="shared" si="2275"/>
        <v>99389.58</v>
      </c>
      <c r="M667" s="45">
        <f>(L667/K667)*100</f>
        <v>100</v>
      </c>
      <c r="N667" s="237">
        <f t="shared" si="2276"/>
        <v>89309.919999999984</v>
      </c>
      <c r="O667" s="24">
        <f t="shared" si="2276"/>
        <v>89059.919999999984</v>
      </c>
      <c r="P667" s="45">
        <f>(O667/N667)*100</f>
        <v>99.720075888546305</v>
      </c>
      <c r="Q667" s="237">
        <f t="shared" si="2277"/>
        <v>95349.330000000016</v>
      </c>
      <c r="R667" s="24">
        <f t="shared" si="2277"/>
        <v>95349.330000000016</v>
      </c>
      <c r="S667" s="45">
        <f>(R667/Q667)*100</f>
        <v>100</v>
      </c>
      <c r="T667" s="237">
        <f t="shared" si="2278"/>
        <v>121715.27999999998</v>
      </c>
      <c r="U667" s="24">
        <f t="shared" si="2278"/>
        <v>121715.27999999998</v>
      </c>
      <c r="V667" s="45">
        <f>(U667/T667)*100</f>
        <v>100</v>
      </c>
      <c r="W667" s="237">
        <f t="shared" si="2279"/>
        <v>191163.65999999997</v>
      </c>
      <c r="X667" s="24">
        <f t="shared" si="2279"/>
        <v>191163.65999999997</v>
      </c>
      <c r="Y667" s="45">
        <f>(X667/W667)*100</f>
        <v>100</v>
      </c>
      <c r="Z667" s="237">
        <f t="shared" si="2280"/>
        <v>86125.85</v>
      </c>
      <c r="AA667" s="24">
        <f t="shared" si="2280"/>
        <v>0</v>
      </c>
      <c r="AB667" s="45">
        <f>(AA667/Z667)*100</f>
        <v>0</v>
      </c>
      <c r="AC667" s="237">
        <f t="shared" si="2281"/>
        <v>44068</v>
      </c>
      <c r="AD667" s="24">
        <f t="shared" si="2281"/>
        <v>0</v>
      </c>
      <c r="AE667" s="45">
        <f>(AD667/AC667)*100</f>
        <v>0</v>
      </c>
      <c r="AF667" s="237">
        <f t="shared" si="2282"/>
        <v>59121.599999999999</v>
      </c>
      <c r="AG667" s="24">
        <f t="shared" si="2282"/>
        <v>0</v>
      </c>
      <c r="AH667" s="45">
        <f>(AG667/AF667)*100</f>
        <v>0</v>
      </c>
      <c r="AI667" s="237">
        <f t="shared" si="2283"/>
        <v>84418</v>
      </c>
      <c r="AJ667" s="24">
        <f t="shared" si="2283"/>
        <v>0</v>
      </c>
      <c r="AK667" s="45">
        <f>(AJ667/AI667)*100</f>
        <v>0</v>
      </c>
      <c r="AL667" s="237">
        <f t="shared" si="2284"/>
        <v>83500.63</v>
      </c>
      <c r="AM667" s="24">
        <f t="shared" si="2284"/>
        <v>0</v>
      </c>
      <c r="AN667" s="45">
        <f>(AM667/AL667)*100</f>
        <v>0</v>
      </c>
      <c r="AO667" s="237">
        <f t="shared" si="2285"/>
        <v>174975.02000000002</v>
      </c>
      <c r="AP667" s="24">
        <f t="shared" si="2285"/>
        <v>0</v>
      </c>
      <c r="AQ667" s="45">
        <f>(AP667/AO667)*100</f>
        <v>0</v>
      </c>
      <c r="AR667" s="18"/>
      <c r="AS667" s="37"/>
      <c r="AT667" s="37"/>
    </row>
    <row r="668" spans="1:46" customFormat="1" ht="33.75" customHeight="1">
      <c r="A668" s="324"/>
      <c r="B668" s="325"/>
      <c r="C668" s="326"/>
      <c r="D668" s="17" t="s">
        <v>26</v>
      </c>
      <c r="E668" s="254">
        <f t="shared" si="2273"/>
        <v>347917.04200000002</v>
      </c>
      <c r="F668" s="154">
        <f t="shared" si="2273"/>
        <v>184525.42705</v>
      </c>
      <c r="G668" s="45">
        <f t="shared" si="2246"/>
        <v>53.037191276764183</v>
      </c>
      <c r="H668" s="237">
        <f t="shared" si="2274"/>
        <v>15821.350000000002</v>
      </c>
      <c r="I668" s="24">
        <f t="shared" si="2274"/>
        <v>15821.350000000002</v>
      </c>
      <c r="J668" s="45">
        <f t="shared" si="2248"/>
        <v>100</v>
      </c>
      <c r="K668" s="237">
        <f t="shared" si="2275"/>
        <v>41033.439999999995</v>
      </c>
      <c r="L668" s="24">
        <f t="shared" si="2275"/>
        <v>41033.445049999995</v>
      </c>
      <c r="M668" s="45">
        <f t="shared" ref="M668:M671" si="2286">(L668/K668)*100</f>
        <v>100.00001230703543</v>
      </c>
      <c r="N668" s="237">
        <f t="shared" si="2276"/>
        <v>31479.852000000003</v>
      </c>
      <c r="O668" s="24">
        <f t="shared" si="2276"/>
        <v>31464.862000000001</v>
      </c>
      <c r="P668" s="45">
        <f t="shared" ref="P668:P671" si="2287">(O668/N668)*100</f>
        <v>99.952382241187152</v>
      </c>
      <c r="Q668" s="237">
        <f t="shared" si="2277"/>
        <v>37548.28</v>
      </c>
      <c r="R668" s="24">
        <f t="shared" si="2277"/>
        <v>37548.28</v>
      </c>
      <c r="S668" s="45">
        <f t="shared" ref="S668:S671" si="2288">(R668/Q668)*100</f>
        <v>100</v>
      </c>
      <c r="T668" s="237">
        <f t="shared" si="2278"/>
        <v>27232.920000000002</v>
      </c>
      <c r="U668" s="24">
        <f t="shared" si="2278"/>
        <v>27232.920000000002</v>
      </c>
      <c r="V668" s="45">
        <f t="shared" ref="V668:V671" si="2289">(U668/T668)*100</f>
        <v>100</v>
      </c>
      <c r="W668" s="237">
        <f t="shared" si="2279"/>
        <v>31422.130000000005</v>
      </c>
      <c r="X668" s="24">
        <f t="shared" si="2279"/>
        <v>31424.57</v>
      </c>
      <c r="Y668" s="45">
        <f t="shared" ref="Y668:Y671" si="2290">(X668/W668)*100</f>
        <v>100.00776522788237</v>
      </c>
      <c r="Z668" s="237">
        <f t="shared" si="2280"/>
        <v>22821.1</v>
      </c>
      <c r="AA668" s="24">
        <f t="shared" si="2280"/>
        <v>0</v>
      </c>
      <c r="AB668" s="45">
        <f t="shared" ref="AB668:AB671" si="2291">(AA668/Z668)*100</f>
        <v>0</v>
      </c>
      <c r="AC668" s="237">
        <f t="shared" si="2281"/>
        <v>18726.689999999999</v>
      </c>
      <c r="AD668" s="24">
        <f t="shared" si="2281"/>
        <v>0</v>
      </c>
      <c r="AE668" s="45">
        <f t="shared" ref="AE668:AE671" si="2292">(AD668/AC668)*100</f>
        <v>0</v>
      </c>
      <c r="AF668" s="237">
        <f t="shared" si="2282"/>
        <v>31205.11</v>
      </c>
      <c r="AG668" s="24">
        <f t="shared" si="2282"/>
        <v>0</v>
      </c>
      <c r="AH668" s="45">
        <f t="shared" ref="AH668:AH671" si="2293">(AG668/AF668)*100</f>
        <v>0</v>
      </c>
      <c r="AI668" s="237">
        <f t="shared" si="2283"/>
        <v>29990</v>
      </c>
      <c r="AJ668" s="24">
        <f t="shared" si="2283"/>
        <v>0</v>
      </c>
      <c r="AK668" s="45">
        <f t="shared" ref="AK668:AK671" si="2294">(AJ668/AI668)*100</f>
        <v>0</v>
      </c>
      <c r="AL668" s="237">
        <f t="shared" si="2284"/>
        <v>22696.37</v>
      </c>
      <c r="AM668" s="24">
        <f t="shared" si="2284"/>
        <v>0</v>
      </c>
      <c r="AN668" s="45">
        <f t="shared" ref="AN668:AN671" si="2295">(AM668/AL668)*100</f>
        <v>0</v>
      </c>
      <c r="AO668" s="237">
        <f t="shared" si="2285"/>
        <v>37939.800000000003</v>
      </c>
      <c r="AP668" s="24">
        <f t="shared" si="2285"/>
        <v>0</v>
      </c>
      <c r="AQ668" s="45">
        <f t="shared" ref="AQ668:AQ671" si="2296">(AP668/AO668)*100</f>
        <v>0</v>
      </c>
      <c r="AR668" s="18"/>
      <c r="AS668" s="37"/>
      <c r="AT668" s="37"/>
    </row>
    <row r="669" spans="1:46" customFormat="1" ht="78" customHeight="1">
      <c r="A669" s="324"/>
      <c r="B669" s="325"/>
      <c r="C669" s="326"/>
      <c r="D669" s="38" t="s">
        <v>154</v>
      </c>
      <c r="E669" s="178">
        <f t="shared" si="2273"/>
        <v>0</v>
      </c>
      <c r="F669" s="24">
        <f t="shared" si="2273"/>
        <v>0</v>
      </c>
      <c r="G669" s="45" t="e">
        <f t="shared" si="2246"/>
        <v>#DIV/0!</v>
      </c>
      <c r="H669" s="237">
        <f t="shared" si="2274"/>
        <v>0</v>
      </c>
      <c r="I669" s="24">
        <f t="shared" si="2274"/>
        <v>0</v>
      </c>
      <c r="J669" s="45" t="e">
        <f t="shared" si="2248"/>
        <v>#DIV/0!</v>
      </c>
      <c r="K669" s="237">
        <f t="shared" si="2275"/>
        <v>0</v>
      </c>
      <c r="L669" s="24">
        <f t="shared" si="2275"/>
        <v>0</v>
      </c>
      <c r="M669" s="45" t="e">
        <f t="shared" si="2286"/>
        <v>#DIV/0!</v>
      </c>
      <c r="N669" s="237">
        <f t="shared" si="2276"/>
        <v>0</v>
      </c>
      <c r="O669" s="24">
        <f t="shared" si="2276"/>
        <v>0</v>
      </c>
      <c r="P669" s="45" t="e">
        <f t="shared" si="2287"/>
        <v>#DIV/0!</v>
      </c>
      <c r="Q669" s="237">
        <f t="shared" si="2277"/>
        <v>0</v>
      </c>
      <c r="R669" s="24">
        <f t="shared" si="2277"/>
        <v>0</v>
      </c>
      <c r="S669" s="45" t="e">
        <f t="shared" si="2288"/>
        <v>#DIV/0!</v>
      </c>
      <c r="T669" s="237">
        <f t="shared" si="2278"/>
        <v>0</v>
      </c>
      <c r="U669" s="24">
        <f t="shared" si="2278"/>
        <v>0</v>
      </c>
      <c r="V669" s="45" t="e">
        <f t="shared" si="2289"/>
        <v>#DIV/0!</v>
      </c>
      <c r="W669" s="237">
        <f t="shared" si="2279"/>
        <v>0</v>
      </c>
      <c r="X669" s="24">
        <f t="shared" si="2279"/>
        <v>0</v>
      </c>
      <c r="Y669" s="45" t="e">
        <f t="shared" si="2290"/>
        <v>#DIV/0!</v>
      </c>
      <c r="Z669" s="237">
        <f t="shared" si="2280"/>
        <v>0</v>
      </c>
      <c r="AA669" s="24">
        <f t="shared" si="2280"/>
        <v>0</v>
      </c>
      <c r="AB669" s="45" t="e">
        <f t="shared" si="2291"/>
        <v>#DIV/0!</v>
      </c>
      <c r="AC669" s="237">
        <f t="shared" si="2281"/>
        <v>0</v>
      </c>
      <c r="AD669" s="24">
        <f t="shared" si="2281"/>
        <v>0</v>
      </c>
      <c r="AE669" s="45" t="e">
        <f t="shared" si="2292"/>
        <v>#DIV/0!</v>
      </c>
      <c r="AF669" s="237">
        <f t="shared" si="2282"/>
        <v>0</v>
      </c>
      <c r="AG669" s="24">
        <f t="shared" si="2282"/>
        <v>0</v>
      </c>
      <c r="AH669" s="45" t="e">
        <f t="shared" si="2293"/>
        <v>#DIV/0!</v>
      </c>
      <c r="AI669" s="237">
        <f t="shared" si="2283"/>
        <v>0</v>
      </c>
      <c r="AJ669" s="24">
        <f t="shared" si="2283"/>
        <v>0</v>
      </c>
      <c r="AK669" s="45" t="e">
        <f t="shared" si="2294"/>
        <v>#DIV/0!</v>
      </c>
      <c r="AL669" s="237">
        <f t="shared" si="2284"/>
        <v>0</v>
      </c>
      <c r="AM669" s="24">
        <f t="shared" si="2284"/>
        <v>0</v>
      </c>
      <c r="AN669" s="45" t="e">
        <f t="shared" si="2295"/>
        <v>#DIV/0!</v>
      </c>
      <c r="AO669" s="237">
        <f t="shared" si="2285"/>
        <v>0</v>
      </c>
      <c r="AP669" s="24">
        <f t="shared" si="2285"/>
        <v>0</v>
      </c>
      <c r="AQ669" s="45" t="e">
        <f t="shared" si="2296"/>
        <v>#DIV/0!</v>
      </c>
      <c r="AR669" s="18"/>
      <c r="AS669" s="37"/>
      <c r="AT669" s="37"/>
    </row>
    <row r="670" spans="1:46" customFormat="1" ht="30" customHeight="1">
      <c r="A670" s="324"/>
      <c r="B670" s="325"/>
      <c r="C670" s="326"/>
      <c r="D670" s="17" t="s">
        <v>37</v>
      </c>
      <c r="E670" s="178">
        <f t="shared" si="2273"/>
        <v>0</v>
      </c>
      <c r="F670" s="24">
        <f t="shared" si="2273"/>
        <v>0</v>
      </c>
      <c r="G670" s="45" t="e">
        <f t="shared" si="2246"/>
        <v>#DIV/0!</v>
      </c>
      <c r="H670" s="237">
        <f t="shared" si="2274"/>
        <v>0</v>
      </c>
      <c r="I670" s="24">
        <f t="shared" si="2274"/>
        <v>0</v>
      </c>
      <c r="J670" s="45" t="e">
        <f t="shared" si="2248"/>
        <v>#DIV/0!</v>
      </c>
      <c r="K670" s="237">
        <f t="shared" si="2275"/>
        <v>0</v>
      </c>
      <c r="L670" s="24">
        <f t="shared" si="2275"/>
        <v>0</v>
      </c>
      <c r="M670" s="45" t="e">
        <f t="shared" si="2286"/>
        <v>#DIV/0!</v>
      </c>
      <c r="N670" s="237">
        <f t="shared" si="2276"/>
        <v>0</v>
      </c>
      <c r="O670" s="24">
        <f t="shared" si="2276"/>
        <v>0</v>
      </c>
      <c r="P670" s="45" t="e">
        <f t="shared" si="2287"/>
        <v>#DIV/0!</v>
      </c>
      <c r="Q670" s="237">
        <f t="shared" si="2277"/>
        <v>0</v>
      </c>
      <c r="R670" s="24">
        <f t="shared" si="2277"/>
        <v>0</v>
      </c>
      <c r="S670" s="45" t="e">
        <f t="shared" si="2288"/>
        <v>#DIV/0!</v>
      </c>
      <c r="T670" s="237">
        <f t="shared" si="2278"/>
        <v>0</v>
      </c>
      <c r="U670" s="24">
        <f t="shared" si="2278"/>
        <v>0</v>
      </c>
      <c r="V670" s="45" t="e">
        <f t="shared" si="2289"/>
        <v>#DIV/0!</v>
      </c>
      <c r="W670" s="237">
        <f t="shared" si="2279"/>
        <v>0</v>
      </c>
      <c r="X670" s="24">
        <f t="shared" si="2279"/>
        <v>0</v>
      </c>
      <c r="Y670" s="45" t="e">
        <f t="shared" si="2290"/>
        <v>#DIV/0!</v>
      </c>
      <c r="Z670" s="237">
        <f t="shared" si="2280"/>
        <v>0</v>
      </c>
      <c r="AA670" s="24">
        <f t="shared" si="2280"/>
        <v>0</v>
      </c>
      <c r="AB670" s="45" t="e">
        <f t="shared" si="2291"/>
        <v>#DIV/0!</v>
      </c>
      <c r="AC670" s="237">
        <f t="shared" si="2281"/>
        <v>0</v>
      </c>
      <c r="AD670" s="24">
        <f t="shared" si="2281"/>
        <v>0</v>
      </c>
      <c r="AE670" s="45" t="e">
        <f t="shared" si="2292"/>
        <v>#DIV/0!</v>
      </c>
      <c r="AF670" s="237">
        <f t="shared" si="2282"/>
        <v>0</v>
      </c>
      <c r="AG670" s="24">
        <f t="shared" si="2282"/>
        <v>0</v>
      </c>
      <c r="AH670" s="45" t="e">
        <f t="shared" si="2293"/>
        <v>#DIV/0!</v>
      </c>
      <c r="AI670" s="237">
        <f t="shared" si="2283"/>
        <v>0</v>
      </c>
      <c r="AJ670" s="24">
        <f t="shared" si="2283"/>
        <v>0</v>
      </c>
      <c r="AK670" s="45" t="e">
        <f t="shared" si="2294"/>
        <v>#DIV/0!</v>
      </c>
      <c r="AL670" s="237">
        <f t="shared" si="2284"/>
        <v>0</v>
      </c>
      <c r="AM670" s="24">
        <f t="shared" si="2284"/>
        <v>0</v>
      </c>
      <c r="AN670" s="45" t="e">
        <f t="shared" si="2295"/>
        <v>#DIV/0!</v>
      </c>
      <c r="AO670" s="237">
        <f t="shared" si="2285"/>
        <v>0</v>
      </c>
      <c r="AP670" s="24">
        <f t="shared" si="2285"/>
        <v>0</v>
      </c>
      <c r="AQ670" s="45" t="e">
        <f t="shared" si="2296"/>
        <v>#DIV/0!</v>
      </c>
      <c r="AR670" s="18"/>
      <c r="AS670" s="37"/>
      <c r="AT670" s="37"/>
    </row>
    <row r="671" spans="1:46" customFormat="1" ht="45">
      <c r="A671" s="327"/>
      <c r="B671" s="328"/>
      <c r="C671" s="329"/>
      <c r="D671" s="17" t="s">
        <v>32</v>
      </c>
      <c r="E671" s="178">
        <f t="shared" si="2273"/>
        <v>62549.34</v>
      </c>
      <c r="F671" s="154">
        <f t="shared" si="2273"/>
        <v>24458.517690000001</v>
      </c>
      <c r="G671" s="45">
        <f t="shared" si="2246"/>
        <v>39.102759021917741</v>
      </c>
      <c r="H671" s="237">
        <f t="shared" si="2274"/>
        <v>1785.46</v>
      </c>
      <c r="I671" s="24">
        <f t="shared" si="2274"/>
        <v>1785.46</v>
      </c>
      <c r="J671" s="45">
        <f t="shared" si="2248"/>
        <v>100</v>
      </c>
      <c r="K671" s="237">
        <f t="shared" si="2275"/>
        <v>4747.8500000000004</v>
      </c>
      <c r="L671" s="24">
        <f t="shared" si="2275"/>
        <v>4747.8576899999998</v>
      </c>
      <c r="M671" s="45">
        <f t="shared" si="2286"/>
        <v>100.00016196804869</v>
      </c>
      <c r="N671" s="237">
        <f t="shared" si="2276"/>
        <v>5312.16</v>
      </c>
      <c r="O671" s="24">
        <f t="shared" si="2276"/>
        <v>5294.66</v>
      </c>
      <c r="P671" s="45">
        <f t="shared" si="2287"/>
        <v>99.670567151591811</v>
      </c>
      <c r="Q671" s="237">
        <f t="shared" si="2277"/>
        <v>4687.8899999999994</v>
      </c>
      <c r="R671" s="24">
        <f t="shared" si="2277"/>
        <v>4687.8899999999994</v>
      </c>
      <c r="S671" s="45">
        <f t="shared" si="2288"/>
        <v>100</v>
      </c>
      <c r="T671" s="237">
        <f t="shared" si="2278"/>
        <v>4440.34</v>
      </c>
      <c r="U671" s="24">
        <f t="shared" si="2278"/>
        <v>4440.34</v>
      </c>
      <c r="V671" s="45">
        <f t="shared" si="2289"/>
        <v>100</v>
      </c>
      <c r="W671" s="237">
        <f t="shared" si="2279"/>
        <v>3502.31</v>
      </c>
      <c r="X671" s="24">
        <f t="shared" si="2279"/>
        <v>3502.31</v>
      </c>
      <c r="Y671" s="45">
        <f t="shared" si="2290"/>
        <v>100</v>
      </c>
      <c r="Z671" s="237">
        <f t="shared" si="2280"/>
        <v>5645.55</v>
      </c>
      <c r="AA671" s="24">
        <f t="shared" si="2280"/>
        <v>0</v>
      </c>
      <c r="AB671" s="45">
        <f t="shared" si="2291"/>
        <v>0</v>
      </c>
      <c r="AC671" s="237">
        <f t="shared" si="2281"/>
        <v>2582.8200000000002</v>
      </c>
      <c r="AD671" s="24">
        <f t="shared" si="2281"/>
        <v>0</v>
      </c>
      <c r="AE671" s="45">
        <f t="shared" si="2292"/>
        <v>0</v>
      </c>
      <c r="AF671" s="237">
        <f t="shared" si="2282"/>
        <v>4215.59</v>
      </c>
      <c r="AG671" s="24">
        <f t="shared" si="2282"/>
        <v>0</v>
      </c>
      <c r="AH671" s="45">
        <f t="shared" si="2293"/>
        <v>0</v>
      </c>
      <c r="AI671" s="237">
        <f t="shared" si="2283"/>
        <v>4854.2199999999993</v>
      </c>
      <c r="AJ671" s="24">
        <f t="shared" si="2283"/>
        <v>0</v>
      </c>
      <c r="AK671" s="45">
        <f t="shared" si="2294"/>
        <v>0</v>
      </c>
      <c r="AL671" s="237">
        <f t="shared" si="2284"/>
        <v>4643.6100000000006</v>
      </c>
      <c r="AM671" s="24">
        <f t="shared" si="2284"/>
        <v>0</v>
      </c>
      <c r="AN671" s="45">
        <f t="shared" si="2295"/>
        <v>0</v>
      </c>
      <c r="AO671" s="237">
        <f t="shared" si="2285"/>
        <v>16131.539999999997</v>
      </c>
      <c r="AP671" s="24">
        <f t="shared" si="2285"/>
        <v>0</v>
      </c>
      <c r="AQ671" s="45">
        <f t="shared" si="2296"/>
        <v>0</v>
      </c>
      <c r="AR671" s="18"/>
      <c r="AS671" s="37"/>
      <c r="AT671" s="37"/>
    </row>
    <row r="672" spans="1:46" customFormat="1" ht="26.25" customHeight="1">
      <c r="A672" s="294" t="s">
        <v>85</v>
      </c>
      <c r="B672" s="295"/>
      <c r="C672" s="295"/>
      <c r="D672" s="295"/>
      <c r="E672" s="295"/>
      <c r="F672" s="296"/>
      <c r="G672" s="296"/>
      <c r="H672" s="296"/>
      <c r="I672" s="296"/>
      <c r="J672" s="296"/>
      <c r="K672" s="296"/>
      <c r="L672" s="296"/>
      <c r="M672" s="296"/>
      <c r="N672" s="296"/>
      <c r="O672" s="296"/>
      <c r="P672" s="296"/>
      <c r="Q672" s="296"/>
      <c r="R672" s="296"/>
      <c r="S672" s="296"/>
      <c r="T672" s="296"/>
      <c r="U672" s="296"/>
      <c r="V672" s="296"/>
      <c r="W672" s="296"/>
      <c r="X672" s="296"/>
      <c r="Y672" s="296"/>
      <c r="Z672" s="296"/>
      <c r="AA672" s="296"/>
      <c r="AB672" s="296"/>
      <c r="AC672" s="296"/>
      <c r="AD672" s="296"/>
      <c r="AE672" s="296"/>
      <c r="AF672" s="296"/>
      <c r="AG672" s="296"/>
      <c r="AH672" s="296"/>
      <c r="AI672" s="296"/>
      <c r="AJ672" s="296"/>
      <c r="AK672" s="296"/>
      <c r="AL672" s="296"/>
      <c r="AM672" s="296"/>
      <c r="AN672" s="296"/>
      <c r="AO672" s="296"/>
      <c r="AP672" s="296"/>
      <c r="AQ672" s="296"/>
      <c r="AR672" s="296"/>
      <c r="AS672" s="37"/>
      <c r="AT672" s="37"/>
    </row>
    <row r="673" spans="1:46" customFormat="1" ht="33.75" customHeight="1">
      <c r="A673" s="294" t="s">
        <v>279</v>
      </c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6"/>
      <c r="M673" s="296"/>
      <c r="N673" s="296"/>
      <c r="O673" s="296"/>
      <c r="P673" s="296"/>
      <c r="Q673" s="296"/>
      <c r="R673" s="296"/>
      <c r="S673" s="296"/>
      <c r="T673" s="296"/>
      <c r="U673" s="296"/>
      <c r="V673" s="296"/>
      <c r="W673" s="296"/>
      <c r="X673" s="296"/>
      <c r="Y673" s="296"/>
      <c r="Z673" s="296"/>
      <c r="AA673" s="296"/>
      <c r="AB673" s="296"/>
      <c r="AC673" s="296"/>
      <c r="AD673" s="296"/>
      <c r="AE673" s="296"/>
      <c r="AF673" s="296"/>
      <c r="AG673" s="296"/>
      <c r="AH673" s="296"/>
      <c r="AI673" s="296"/>
      <c r="AJ673" s="296"/>
      <c r="AK673" s="296"/>
      <c r="AL673" s="296"/>
      <c r="AM673" s="296"/>
      <c r="AN673" s="296"/>
      <c r="AO673" s="296"/>
      <c r="AP673" s="296"/>
      <c r="AQ673" s="296"/>
      <c r="AR673" s="296"/>
      <c r="AS673" s="37"/>
      <c r="AT673" s="37"/>
    </row>
    <row r="674" spans="1:46" customFormat="1" ht="31.5" customHeight="1">
      <c r="A674" s="294" t="s">
        <v>280</v>
      </c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310"/>
      <c r="M674" s="310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  <c r="X674" s="310"/>
      <c r="Y674" s="310"/>
      <c r="Z674" s="310"/>
      <c r="AA674" s="310"/>
      <c r="AB674" s="310"/>
      <c r="AC674" s="310"/>
      <c r="AD674" s="310"/>
      <c r="AE674" s="310"/>
      <c r="AF674" s="310"/>
      <c r="AG674" s="310"/>
      <c r="AH674" s="310"/>
      <c r="AI674" s="310"/>
      <c r="AJ674" s="310"/>
      <c r="AK674" s="310"/>
      <c r="AL674" s="310"/>
      <c r="AM674" s="310"/>
      <c r="AN674" s="310"/>
      <c r="AO674" s="310"/>
      <c r="AP674" s="310"/>
      <c r="AQ674" s="310"/>
      <c r="AR674" s="310"/>
      <c r="AS674" s="37"/>
      <c r="AT674" s="37"/>
    </row>
    <row r="675" spans="1:46" s="208" customFormat="1" ht="27.75" customHeight="1">
      <c r="A675" s="287" t="s">
        <v>28</v>
      </c>
      <c r="B675" s="290" t="s">
        <v>274</v>
      </c>
      <c r="C675" s="298" t="s">
        <v>275</v>
      </c>
      <c r="D675" s="209" t="s">
        <v>34</v>
      </c>
      <c r="E675" s="211">
        <f>E676+E677+E678+E680+E681</f>
        <v>0</v>
      </c>
      <c r="F675" s="212">
        <f>F676+F677+F678+F680+F681</f>
        <v>0</v>
      </c>
      <c r="G675" s="212" t="e">
        <f>(F675/E675)*100</f>
        <v>#DIV/0!</v>
      </c>
      <c r="H675" s="235">
        <f>H676+H677+H678+H680+H681</f>
        <v>0</v>
      </c>
      <c r="I675" s="212">
        <f>I676+I677+I678+I680+I681</f>
        <v>0</v>
      </c>
      <c r="J675" s="212" t="e">
        <f>(I675/H675)*100</f>
        <v>#DIV/0!</v>
      </c>
      <c r="K675" s="235">
        <f>K676+K677+K678+K680+K681</f>
        <v>0</v>
      </c>
      <c r="L675" s="212">
        <f>L676+L677+L678+L680+L681</f>
        <v>0</v>
      </c>
      <c r="M675" s="212" t="e">
        <f>(L675/K675)*100</f>
        <v>#DIV/0!</v>
      </c>
      <c r="N675" s="235">
        <f>N676+N677+N678+N680+N681</f>
        <v>0</v>
      </c>
      <c r="O675" s="212">
        <f>O676+O677+O678+O680+O681</f>
        <v>0</v>
      </c>
      <c r="P675" s="212" t="e">
        <f>(O675/N675)*100</f>
        <v>#DIV/0!</v>
      </c>
      <c r="Q675" s="235">
        <f>Q676+Q677+Q678+Q680+Q681</f>
        <v>0</v>
      </c>
      <c r="R675" s="212">
        <f>R676+R677+R678+R680+R681</f>
        <v>0</v>
      </c>
      <c r="S675" s="212" t="e">
        <f>(R675/Q675)*100</f>
        <v>#DIV/0!</v>
      </c>
      <c r="T675" s="235">
        <f>T676+T677+T678+T680+T681</f>
        <v>0</v>
      </c>
      <c r="U675" s="212">
        <f>U676+U677+U678+U680+U681</f>
        <v>0</v>
      </c>
      <c r="V675" s="212" t="e">
        <f>(U675/T675)*100</f>
        <v>#DIV/0!</v>
      </c>
      <c r="W675" s="235">
        <f>W676+W677+W678+W680+W681</f>
        <v>0</v>
      </c>
      <c r="X675" s="212">
        <f>X676+X677+X678+X680+X681</f>
        <v>0</v>
      </c>
      <c r="Y675" s="212" t="e">
        <f>(X675/W675)*100</f>
        <v>#DIV/0!</v>
      </c>
      <c r="Z675" s="235">
        <f>Z676+Z677+Z678+Z680+Z681</f>
        <v>0</v>
      </c>
      <c r="AA675" s="212">
        <f>AA676+AA677+AA678+AA680+AA681</f>
        <v>0</v>
      </c>
      <c r="AB675" s="212" t="e">
        <f>(AA675/Z675)*100</f>
        <v>#DIV/0!</v>
      </c>
      <c r="AC675" s="235">
        <f>AC676+AC677+AC678+AC680+AC681</f>
        <v>0</v>
      </c>
      <c r="AD675" s="212">
        <f>AD676+AD677+AD678+AD680+AD681</f>
        <v>0</v>
      </c>
      <c r="AE675" s="212" t="e">
        <f>(AD675/AC675)*100</f>
        <v>#DIV/0!</v>
      </c>
      <c r="AF675" s="235">
        <f>AF676+AF677+AF678+AF680+AF681</f>
        <v>0</v>
      </c>
      <c r="AG675" s="212">
        <f>AG676+AG677+AG678+AG680+AG681</f>
        <v>0</v>
      </c>
      <c r="AH675" s="212" t="e">
        <f>(AG675/AF675)*100</f>
        <v>#DIV/0!</v>
      </c>
      <c r="AI675" s="235">
        <f>AI676+AI677+AI678+AI680+AI681</f>
        <v>0</v>
      </c>
      <c r="AJ675" s="212">
        <f>AJ676+AJ677+AJ678+AJ680+AJ681</f>
        <v>0</v>
      </c>
      <c r="AK675" s="212" t="e">
        <f>(AJ675/AI675)*100</f>
        <v>#DIV/0!</v>
      </c>
      <c r="AL675" s="235">
        <f>AL676+AL677+AL678+AL680+AL681</f>
        <v>0</v>
      </c>
      <c r="AM675" s="212">
        <f>AM676+AM677+AM678+AM680+AM681</f>
        <v>0</v>
      </c>
      <c r="AN675" s="212" t="e">
        <f>(AM675/AL675)*100</f>
        <v>#DIV/0!</v>
      </c>
      <c r="AO675" s="235">
        <f>AO676+AO677+AO678+AO680+AO681</f>
        <v>0</v>
      </c>
      <c r="AP675" s="212">
        <f>AP676+AP677+AP678+AP680+AP681</f>
        <v>0</v>
      </c>
      <c r="AQ675" s="212" t="e">
        <f>(AP675/AO675)*100</f>
        <v>#DIV/0!</v>
      </c>
      <c r="AR675" s="207"/>
    </row>
    <row r="676" spans="1:46" customFormat="1" ht="30">
      <c r="A676" s="288"/>
      <c r="B676" s="291"/>
      <c r="C676" s="299"/>
      <c r="D676" s="95" t="s">
        <v>17</v>
      </c>
      <c r="E676" s="176">
        <f>H676+K676+N676+Q676+T676+W676+Z676+AC676+AF676+AI676+AL676+AO676</f>
        <v>0</v>
      </c>
      <c r="F676" s="47">
        <f>I676+L676+O676+R676+U676+X676+AA676+AD676+AG676+AJ676+AM676+AP676</f>
        <v>0</v>
      </c>
      <c r="G676" s="48" t="e">
        <f t="shared" ref="G676:G681" si="2297">(F676/E676)*100</f>
        <v>#DIV/0!</v>
      </c>
      <c r="H676" s="235">
        <f t="shared" ref="H676:I681" si="2298">H683+H690</f>
        <v>0</v>
      </c>
      <c r="I676" s="48">
        <f t="shared" si="2298"/>
        <v>0</v>
      </c>
      <c r="J676" s="48" t="e">
        <f t="shared" ref="J676:J681" si="2299">(I676/H676)*100</f>
        <v>#DIV/0!</v>
      </c>
      <c r="K676" s="235">
        <f t="shared" ref="K676:L681" si="2300">K683+K690</f>
        <v>0</v>
      </c>
      <c r="L676" s="48">
        <f t="shared" si="2300"/>
        <v>0</v>
      </c>
      <c r="M676" s="48" t="e">
        <f t="shared" ref="M676:M681" si="2301">(L676/K676)*100</f>
        <v>#DIV/0!</v>
      </c>
      <c r="N676" s="235">
        <f t="shared" ref="N676:O681" si="2302">N683+N690</f>
        <v>0</v>
      </c>
      <c r="O676" s="48">
        <f t="shared" si="2302"/>
        <v>0</v>
      </c>
      <c r="P676" s="48" t="e">
        <f t="shared" ref="P676:P681" si="2303">(O676/N676)*100</f>
        <v>#DIV/0!</v>
      </c>
      <c r="Q676" s="235">
        <f t="shared" ref="Q676:R681" si="2304">Q683+Q690</f>
        <v>0</v>
      </c>
      <c r="R676" s="48">
        <f t="shared" si="2304"/>
        <v>0</v>
      </c>
      <c r="S676" s="48" t="e">
        <f t="shared" ref="S676:S681" si="2305">(R676/Q676)*100</f>
        <v>#DIV/0!</v>
      </c>
      <c r="T676" s="235">
        <f t="shared" ref="T676:U681" si="2306">T683+T690</f>
        <v>0</v>
      </c>
      <c r="U676" s="48">
        <f t="shared" si="2306"/>
        <v>0</v>
      </c>
      <c r="V676" s="48" t="e">
        <f t="shared" ref="V676:V681" si="2307">(U676/T676)*100</f>
        <v>#DIV/0!</v>
      </c>
      <c r="W676" s="235">
        <f t="shared" ref="W676:X681" si="2308">W683+W690</f>
        <v>0</v>
      </c>
      <c r="X676" s="48">
        <f t="shared" si="2308"/>
        <v>0</v>
      </c>
      <c r="Y676" s="48" t="e">
        <f t="shared" ref="Y676:Y681" si="2309">(X676/W676)*100</f>
        <v>#DIV/0!</v>
      </c>
      <c r="Z676" s="235">
        <f t="shared" ref="Z676:AA681" si="2310">Z683+Z690</f>
        <v>0</v>
      </c>
      <c r="AA676" s="48">
        <f t="shared" si="2310"/>
        <v>0</v>
      </c>
      <c r="AB676" s="48" t="e">
        <f t="shared" ref="AB676:AB681" si="2311">(AA676/Z676)*100</f>
        <v>#DIV/0!</v>
      </c>
      <c r="AC676" s="235">
        <f t="shared" ref="AC676:AD681" si="2312">AC683+AC690</f>
        <v>0</v>
      </c>
      <c r="AD676" s="48">
        <f t="shared" si="2312"/>
        <v>0</v>
      </c>
      <c r="AE676" s="48" t="e">
        <f t="shared" ref="AE676:AE681" si="2313">(AD676/AC676)*100</f>
        <v>#DIV/0!</v>
      </c>
      <c r="AF676" s="235">
        <f t="shared" ref="AF676:AG681" si="2314">AF683+AF690</f>
        <v>0</v>
      </c>
      <c r="AG676" s="48">
        <f t="shared" si="2314"/>
        <v>0</v>
      </c>
      <c r="AH676" s="48" t="e">
        <f t="shared" ref="AH676:AH681" si="2315">(AG676/AF676)*100</f>
        <v>#DIV/0!</v>
      </c>
      <c r="AI676" s="235">
        <f t="shared" ref="AI676:AJ681" si="2316">AI683+AI690</f>
        <v>0</v>
      </c>
      <c r="AJ676" s="48">
        <f t="shared" si="2316"/>
        <v>0</v>
      </c>
      <c r="AK676" s="48" t="e">
        <f t="shared" ref="AK676:AK681" si="2317">(AJ676/AI676)*100</f>
        <v>#DIV/0!</v>
      </c>
      <c r="AL676" s="235">
        <f t="shared" ref="AL676:AM681" si="2318">AL683+AL690</f>
        <v>0</v>
      </c>
      <c r="AM676" s="48">
        <f t="shared" si="2318"/>
        <v>0</v>
      </c>
      <c r="AN676" s="48" t="e">
        <f t="shared" ref="AN676:AN681" si="2319">(AM676/AL676)*100</f>
        <v>#DIV/0!</v>
      </c>
      <c r="AO676" s="235">
        <f t="shared" ref="AO676:AP681" si="2320">AO683+AO690</f>
        <v>0</v>
      </c>
      <c r="AP676" s="48">
        <f t="shared" si="2320"/>
        <v>0</v>
      </c>
      <c r="AQ676" s="48" t="e">
        <f t="shared" ref="AQ676:AQ681" si="2321">(AP676/AO676)*100</f>
        <v>#DIV/0!</v>
      </c>
      <c r="AR676" s="18"/>
      <c r="AS676" s="37"/>
      <c r="AT676" s="37"/>
    </row>
    <row r="677" spans="1:46" customFormat="1" ht="45">
      <c r="A677" s="288"/>
      <c r="B677" s="291"/>
      <c r="C677" s="299"/>
      <c r="D677" s="95" t="s">
        <v>18</v>
      </c>
      <c r="E677" s="176">
        <f t="shared" ref="E677" si="2322">H677+K677+N677+Q677+T677+W677+Z677+AC677+AF677+AI677+AL677+AO677</f>
        <v>0</v>
      </c>
      <c r="F677" s="47">
        <f t="shared" ref="F677:F681" si="2323">I677+L677+O677+R677+U677+X677+AA677+AD677+AG677+AJ677+AM677+AP677</f>
        <v>0</v>
      </c>
      <c r="G677" s="48" t="e">
        <f t="shared" si="2297"/>
        <v>#DIV/0!</v>
      </c>
      <c r="H677" s="235">
        <f t="shared" si="2298"/>
        <v>0</v>
      </c>
      <c r="I677" s="48">
        <f t="shared" si="2298"/>
        <v>0</v>
      </c>
      <c r="J677" s="48" t="e">
        <f t="shared" si="2299"/>
        <v>#DIV/0!</v>
      </c>
      <c r="K677" s="235">
        <f t="shared" si="2300"/>
        <v>0</v>
      </c>
      <c r="L677" s="48">
        <f t="shared" si="2300"/>
        <v>0</v>
      </c>
      <c r="M677" s="48" t="e">
        <f t="shared" si="2301"/>
        <v>#DIV/0!</v>
      </c>
      <c r="N677" s="235">
        <f t="shared" si="2302"/>
        <v>0</v>
      </c>
      <c r="O677" s="48">
        <f t="shared" si="2302"/>
        <v>0</v>
      </c>
      <c r="P677" s="48" t="e">
        <f t="shared" si="2303"/>
        <v>#DIV/0!</v>
      </c>
      <c r="Q677" s="235">
        <f t="shared" si="2304"/>
        <v>0</v>
      </c>
      <c r="R677" s="48">
        <f t="shared" si="2304"/>
        <v>0</v>
      </c>
      <c r="S677" s="48" t="e">
        <f t="shared" si="2305"/>
        <v>#DIV/0!</v>
      </c>
      <c r="T677" s="235">
        <f t="shared" si="2306"/>
        <v>0</v>
      </c>
      <c r="U677" s="48">
        <f t="shared" si="2306"/>
        <v>0</v>
      </c>
      <c r="V677" s="48" t="e">
        <f t="shared" si="2307"/>
        <v>#DIV/0!</v>
      </c>
      <c r="W677" s="235">
        <f t="shared" si="2308"/>
        <v>0</v>
      </c>
      <c r="X677" s="48">
        <f t="shared" si="2308"/>
        <v>0</v>
      </c>
      <c r="Y677" s="48" t="e">
        <f t="shared" si="2309"/>
        <v>#DIV/0!</v>
      </c>
      <c r="Z677" s="235">
        <f t="shared" si="2310"/>
        <v>0</v>
      </c>
      <c r="AA677" s="48">
        <f t="shared" si="2310"/>
        <v>0</v>
      </c>
      <c r="AB677" s="48" t="e">
        <f t="shared" si="2311"/>
        <v>#DIV/0!</v>
      </c>
      <c r="AC677" s="235">
        <f t="shared" si="2312"/>
        <v>0</v>
      </c>
      <c r="AD677" s="48">
        <f t="shared" si="2312"/>
        <v>0</v>
      </c>
      <c r="AE677" s="48" t="e">
        <f t="shared" si="2313"/>
        <v>#DIV/0!</v>
      </c>
      <c r="AF677" s="235">
        <f t="shared" si="2314"/>
        <v>0</v>
      </c>
      <c r="AG677" s="48">
        <f t="shared" si="2314"/>
        <v>0</v>
      </c>
      <c r="AH677" s="48" t="e">
        <f t="shared" si="2315"/>
        <v>#DIV/0!</v>
      </c>
      <c r="AI677" s="235">
        <f t="shared" si="2316"/>
        <v>0</v>
      </c>
      <c r="AJ677" s="48">
        <f t="shared" si="2316"/>
        <v>0</v>
      </c>
      <c r="AK677" s="48" t="e">
        <f t="shared" si="2317"/>
        <v>#DIV/0!</v>
      </c>
      <c r="AL677" s="235">
        <f t="shared" si="2318"/>
        <v>0</v>
      </c>
      <c r="AM677" s="48">
        <f t="shared" si="2318"/>
        <v>0</v>
      </c>
      <c r="AN677" s="48" t="e">
        <f t="shared" si="2319"/>
        <v>#DIV/0!</v>
      </c>
      <c r="AO677" s="235">
        <f t="shared" si="2320"/>
        <v>0</v>
      </c>
      <c r="AP677" s="48">
        <f t="shared" si="2320"/>
        <v>0</v>
      </c>
      <c r="AQ677" s="48" t="e">
        <f t="shared" si="2321"/>
        <v>#DIV/0!</v>
      </c>
      <c r="AR677" s="18"/>
      <c r="AS677" s="37"/>
      <c r="AT677" s="37"/>
    </row>
    <row r="678" spans="1:46" customFormat="1" ht="31.5" customHeight="1">
      <c r="A678" s="288"/>
      <c r="B678" s="291"/>
      <c r="C678" s="299"/>
      <c r="D678" s="95" t="s">
        <v>26</v>
      </c>
      <c r="E678" s="176">
        <f>H678+K678+N678+Q678+T678+W678+Z678+AC678+AF678+AI678+AL678+AO678</f>
        <v>0</v>
      </c>
      <c r="F678" s="47">
        <f t="shared" si="2323"/>
        <v>0</v>
      </c>
      <c r="G678" s="48" t="e">
        <f t="shared" si="2297"/>
        <v>#DIV/0!</v>
      </c>
      <c r="H678" s="235">
        <f t="shared" si="2298"/>
        <v>0</v>
      </c>
      <c r="I678" s="48">
        <f t="shared" si="2298"/>
        <v>0</v>
      </c>
      <c r="J678" s="48" t="e">
        <f t="shared" si="2299"/>
        <v>#DIV/0!</v>
      </c>
      <c r="K678" s="235">
        <f t="shared" si="2300"/>
        <v>0</v>
      </c>
      <c r="L678" s="48">
        <f t="shared" si="2300"/>
        <v>0</v>
      </c>
      <c r="M678" s="48" t="e">
        <f t="shared" si="2301"/>
        <v>#DIV/0!</v>
      </c>
      <c r="N678" s="235">
        <f t="shared" si="2302"/>
        <v>0</v>
      </c>
      <c r="O678" s="48">
        <f t="shared" si="2302"/>
        <v>0</v>
      </c>
      <c r="P678" s="48" t="e">
        <f t="shared" si="2303"/>
        <v>#DIV/0!</v>
      </c>
      <c r="Q678" s="235">
        <f t="shared" si="2304"/>
        <v>0</v>
      </c>
      <c r="R678" s="48">
        <f t="shared" si="2304"/>
        <v>0</v>
      </c>
      <c r="S678" s="48" t="e">
        <f t="shared" si="2305"/>
        <v>#DIV/0!</v>
      </c>
      <c r="T678" s="235">
        <f t="shared" si="2306"/>
        <v>0</v>
      </c>
      <c r="U678" s="48">
        <f t="shared" si="2306"/>
        <v>0</v>
      </c>
      <c r="V678" s="48" t="e">
        <f t="shared" si="2307"/>
        <v>#DIV/0!</v>
      </c>
      <c r="W678" s="235">
        <f t="shared" si="2308"/>
        <v>0</v>
      </c>
      <c r="X678" s="48">
        <f t="shared" si="2308"/>
        <v>0</v>
      </c>
      <c r="Y678" s="48" t="e">
        <f t="shared" si="2309"/>
        <v>#DIV/0!</v>
      </c>
      <c r="Z678" s="235">
        <f t="shared" si="2310"/>
        <v>0</v>
      </c>
      <c r="AA678" s="48">
        <f t="shared" si="2310"/>
        <v>0</v>
      </c>
      <c r="AB678" s="48" t="e">
        <f t="shared" si="2311"/>
        <v>#DIV/0!</v>
      </c>
      <c r="AC678" s="235">
        <f t="shared" si="2312"/>
        <v>0</v>
      </c>
      <c r="AD678" s="48">
        <f t="shared" si="2312"/>
        <v>0</v>
      </c>
      <c r="AE678" s="48" t="e">
        <f t="shared" si="2313"/>
        <v>#DIV/0!</v>
      </c>
      <c r="AF678" s="235">
        <f t="shared" si="2314"/>
        <v>0</v>
      </c>
      <c r="AG678" s="48">
        <f t="shared" si="2314"/>
        <v>0</v>
      </c>
      <c r="AH678" s="48" t="e">
        <f t="shared" si="2315"/>
        <v>#DIV/0!</v>
      </c>
      <c r="AI678" s="235">
        <f t="shared" si="2316"/>
        <v>0</v>
      </c>
      <c r="AJ678" s="48">
        <f t="shared" si="2316"/>
        <v>0</v>
      </c>
      <c r="AK678" s="48" t="e">
        <f t="shared" si="2317"/>
        <v>#DIV/0!</v>
      </c>
      <c r="AL678" s="235">
        <f t="shared" si="2318"/>
        <v>0</v>
      </c>
      <c r="AM678" s="48">
        <f t="shared" si="2318"/>
        <v>0</v>
      </c>
      <c r="AN678" s="48" t="e">
        <f t="shared" si="2319"/>
        <v>#DIV/0!</v>
      </c>
      <c r="AO678" s="235">
        <f t="shared" si="2320"/>
        <v>0</v>
      </c>
      <c r="AP678" s="48">
        <f t="shared" si="2320"/>
        <v>0</v>
      </c>
      <c r="AQ678" s="48" t="e">
        <f t="shared" si="2321"/>
        <v>#DIV/0!</v>
      </c>
      <c r="AR678" s="18"/>
      <c r="AS678" s="37"/>
      <c r="AT678" s="37"/>
    </row>
    <row r="679" spans="1:46" customFormat="1" ht="82.5" customHeight="1">
      <c r="A679" s="288"/>
      <c r="B679" s="291"/>
      <c r="C679" s="299"/>
      <c r="D679" s="93" t="s">
        <v>154</v>
      </c>
      <c r="E679" s="176">
        <f t="shared" ref="E679:E681" si="2324">H679+K679+N679+Q679+T679+W679+Z679+AC679+AF679+AI679+AL679+AO679</f>
        <v>0</v>
      </c>
      <c r="F679" s="47">
        <f t="shared" si="2323"/>
        <v>0</v>
      </c>
      <c r="G679" s="48" t="e">
        <f t="shared" si="2297"/>
        <v>#DIV/0!</v>
      </c>
      <c r="H679" s="235">
        <f t="shared" si="2298"/>
        <v>0</v>
      </c>
      <c r="I679" s="48">
        <f t="shared" si="2298"/>
        <v>0</v>
      </c>
      <c r="J679" s="48" t="e">
        <f t="shared" si="2299"/>
        <v>#DIV/0!</v>
      </c>
      <c r="K679" s="235">
        <f t="shared" si="2300"/>
        <v>0</v>
      </c>
      <c r="L679" s="48">
        <f t="shared" si="2300"/>
        <v>0</v>
      </c>
      <c r="M679" s="48" t="e">
        <f t="shared" si="2301"/>
        <v>#DIV/0!</v>
      </c>
      <c r="N679" s="235">
        <f t="shared" si="2302"/>
        <v>0</v>
      </c>
      <c r="O679" s="48">
        <f t="shared" si="2302"/>
        <v>0</v>
      </c>
      <c r="P679" s="48" t="e">
        <f t="shared" si="2303"/>
        <v>#DIV/0!</v>
      </c>
      <c r="Q679" s="235">
        <f t="shared" si="2304"/>
        <v>0</v>
      </c>
      <c r="R679" s="48">
        <f t="shared" si="2304"/>
        <v>0</v>
      </c>
      <c r="S679" s="48" t="e">
        <f t="shared" si="2305"/>
        <v>#DIV/0!</v>
      </c>
      <c r="T679" s="235">
        <f t="shared" si="2306"/>
        <v>0</v>
      </c>
      <c r="U679" s="48">
        <f t="shared" si="2306"/>
        <v>0</v>
      </c>
      <c r="V679" s="48" t="e">
        <f t="shared" si="2307"/>
        <v>#DIV/0!</v>
      </c>
      <c r="W679" s="235">
        <f t="shared" si="2308"/>
        <v>0</v>
      </c>
      <c r="X679" s="48">
        <f t="shared" si="2308"/>
        <v>0</v>
      </c>
      <c r="Y679" s="48" t="e">
        <f t="shared" si="2309"/>
        <v>#DIV/0!</v>
      </c>
      <c r="Z679" s="235">
        <f t="shared" si="2310"/>
        <v>0</v>
      </c>
      <c r="AA679" s="48">
        <f t="shared" si="2310"/>
        <v>0</v>
      </c>
      <c r="AB679" s="48" t="e">
        <f t="shared" si="2311"/>
        <v>#DIV/0!</v>
      </c>
      <c r="AC679" s="235">
        <f t="shared" si="2312"/>
        <v>0</v>
      </c>
      <c r="AD679" s="48">
        <f t="shared" si="2312"/>
        <v>0</v>
      </c>
      <c r="AE679" s="48" t="e">
        <f t="shared" si="2313"/>
        <v>#DIV/0!</v>
      </c>
      <c r="AF679" s="235">
        <f t="shared" si="2314"/>
        <v>0</v>
      </c>
      <c r="AG679" s="48">
        <f t="shared" si="2314"/>
        <v>0</v>
      </c>
      <c r="AH679" s="48" t="e">
        <f t="shared" si="2315"/>
        <v>#DIV/0!</v>
      </c>
      <c r="AI679" s="235">
        <f t="shared" si="2316"/>
        <v>0</v>
      </c>
      <c r="AJ679" s="48">
        <f t="shared" si="2316"/>
        <v>0</v>
      </c>
      <c r="AK679" s="48" t="e">
        <f t="shared" si="2317"/>
        <v>#DIV/0!</v>
      </c>
      <c r="AL679" s="235">
        <f t="shared" si="2318"/>
        <v>0</v>
      </c>
      <c r="AM679" s="48">
        <f t="shared" si="2318"/>
        <v>0</v>
      </c>
      <c r="AN679" s="48" t="e">
        <f t="shared" si="2319"/>
        <v>#DIV/0!</v>
      </c>
      <c r="AO679" s="235">
        <f t="shared" si="2320"/>
        <v>0</v>
      </c>
      <c r="AP679" s="48">
        <f t="shared" si="2320"/>
        <v>0</v>
      </c>
      <c r="AQ679" s="48" t="e">
        <f t="shared" si="2321"/>
        <v>#DIV/0!</v>
      </c>
      <c r="AR679" s="18"/>
      <c r="AS679" s="37"/>
      <c r="AT679" s="37"/>
    </row>
    <row r="680" spans="1:46" customFormat="1" ht="36" customHeight="1">
      <c r="A680" s="288"/>
      <c r="B680" s="291"/>
      <c r="C680" s="299"/>
      <c r="D680" s="95" t="s">
        <v>37</v>
      </c>
      <c r="E680" s="176">
        <f t="shared" si="2324"/>
        <v>0</v>
      </c>
      <c r="F680" s="47">
        <f t="shared" si="2323"/>
        <v>0</v>
      </c>
      <c r="G680" s="48" t="e">
        <f t="shared" si="2297"/>
        <v>#DIV/0!</v>
      </c>
      <c r="H680" s="235">
        <f t="shared" si="2298"/>
        <v>0</v>
      </c>
      <c r="I680" s="48">
        <f t="shared" si="2298"/>
        <v>0</v>
      </c>
      <c r="J680" s="48" t="e">
        <f t="shared" si="2299"/>
        <v>#DIV/0!</v>
      </c>
      <c r="K680" s="235">
        <f t="shared" si="2300"/>
        <v>0</v>
      </c>
      <c r="L680" s="48">
        <f t="shared" si="2300"/>
        <v>0</v>
      </c>
      <c r="M680" s="48" t="e">
        <f t="shared" si="2301"/>
        <v>#DIV/0!</v>
      </c>
      <c r="N680" s="235">
        <f t="shared" si="2302"/>
        <v>0</v>
      </c>
      <c r="O680" s="48">
        <f t="shared" si="2302"/>
        <v>0</v>
      </c>
      <c r="P680" s="48" t="e">
        <f t="shared" si="2303"/>
        <v>#DIV/0!</v>
      </c>
      <c r="Q680" s="235">
        <f t="shared" si="2304"/>
        <v>0</v>
      </c>
      <c r="R680" s="48">
        <f t="shared" si="2304"/>
        <v>0</v>
      </c>
      <c r="S680" s="48" t="e">
        <f t="shared" si="2305"/>
        <v>#DIV/0!</v>
      </c>
      <c r="T680" s="235">
        <f t="shared" si="2306"/>
        <v>0</v>
      </c>
      <c r="U680" s="48">
        <f t="shared" si="2306"/>
        <v>0</v>
      </c>
      <c r="V680" s="48" t="e">
        <f t="shared" si="2307"/>
        <v>#DIV/0!</v>
      </c>
      <c r="W680" s="235">
        <f t="shared" si="2308"/>
        <v>0</v>
      </c>
      <c r="X680" s="48">
        <f t="shared" si="2308"/>
        <v>0</v>
      </c>
      <c r="Y680" s="48" t="e">
        <f t="shared" si="2309"/>
        <v>#DIV/0!</v>
      </c>
      <c r="Z680" s="235">
        <f t="shared" si="2310"/>
        <v>0</v>
      </c>
      <c r="AA680" s="48">
        <f t="shared" si="2310"/>
        <v>0</v>
      </c>
      <c r="AB680" s="48" t="e">
        <f t="shared" si="2311"/>
        <v>#DIV/0!</v>
      </c>
      <c r="AC680" s="235">
        <f t="shared" si="2312"/>
        <v>0</v>
      </c>
      <c r="AD680" s="48">
        <f t="shared" si="2312"/>
        <v>0</v>
      </c>
      <c r="AE680" s="48" t="e">
        <f t="shared" si="2313"/>
        <v>#DIV/0!</v>
      </c>
      <c r="AF680" s="235">
        <f t="shared" si="2314"/>
        <v>0</v>
      </c>
      <c r="AG680" s="48">
        <f t="shared" si="2314"/>
        <v>0</v>
      </c>
      <c r="AH680" s="48" t="e">
        <f t="shared" si="2315"/>
        <v>#DIV/0!</v>
      </c>
      <c r="AI680" s="235">
        <f t="shared" si="2316"/>
        <v>0</v>
      </c>
      <c r="AJ680" s="48">
        <f t="shared" si="2316"/>
        <v>0</v>
      </c>
      <c r="AK680" s="48" t="e">
        <f t="shared" si="2317"/>
        <v>#DIV/0!</v>
      </c>
      <c r="AL680" s="235">
        <f t="shared" si="2318"/>
        <v>0</v>
      </c>
      <c r="AM680" s="48">
        <f t="shared" si="2318"/>
        <v>0</v>
      </c>
      <c r="AN680" s="48" t="e">
        <f t="shared" si="2319"/>
        <v>#DIV/0!</v>
      </c>
      <c r="AO680" s="235">
        <f t="shared" si="2320"/>
        <v>0</v>
      </c>
      <c r="AP680" s="48">
        <f t="shared" si="2320"/>
        <v>0</v>
      </c>
      <c r="AQ680" s="48" t="e">
        <f t="shared" si="2321"/>
        <v>#DIV/0!</v>
      </c>
      <c r="AR680" s="18"/>
      <c r="AS680" s="37"/>
      <c r="AT680" s="37"/>
    </row>
    <row r="681" spans="1:46" customFormat="1" ht="144" customHeight="1">
      <c r="A681" s="289"/>
      <c r="B681" s="292"/>
      <c r="C681" s="300"/>
      <c r="D681" s="95" t="s">
        <v>32</v>
      </c>
      <c r="E681" s="176">
        <f t="shared" si="2324"/>
        <v>0</v>
      </c>
      <c r="F681" s="47">
        <f t="shared" si="2323"/>
        <v>0</v>
      </c>
      <c r="G681" s="48" t="e">
        <f t="shared" si="2297"/>
        <v>#DIV/0!</v>
      </c>
      <c r="H681" s="235">
        <f t="shared" si="2298"/>
        <v>0</v>
      </c>
      <c r="I681" s="48">
        <f t="shared" si="2298"/>
        <v>0</v>
      </c>
      <c r="J681" s="48" t="e">
        <f t="shared" si="2299"/>
        <v>#DIV/0!</v>
      </c>
      <c r="K681" s="235">
        <f t="shared" si="2300"/>
        <v>0</v>
      </c>
      <c r="L681" s="48">
        <f t="shared" si="2300"/>
        <v>0</v>
      </c>
      <c r="M681" s="48" t="e">
        <f t="shared" si="2301"/>
        <v>#DIV/0!</v>
      </c>
      <c r="N681" s="235">
        <f t="shared" si="2302"/>
        <v>0</v>
      </c>
      <c r="O681" s="48">
        <f t="shared" si="2302"/>
        <v>0</v>
      </c>
      <c r="P681" s="48" t="e">
        <f t="shared" si="2303"/>
        <v>#DIV/0!</v>
      </c>
      <c r="Q681" s="235">
        <f t="shared" si="2304"/>
        <v>0</v>
      </c>
      <c r="R681" s="48">
        <f t="shared" si="2304"/>
        <v>0</v>
      </c>
      <c r="S681" s="48" t="e">
        <f t="shared" si="2305"/>
        <v>#DIV/0!</v>
      </c>
      <c r="T681" s="235">
        <f t="shared" si="2306"/>
        <v>0</v>
      </c>
      <c r="U681" s="48">
        <f t="shared" si="2306"/>
        <v>0</v>
      </c>
      <c r="V681" s="48" t="e">
        <f t="shared" si="2307"/>
        <v>#DIV/0!</v>
      </c>
      <c r="W681" s="235">
        <f t="shared" si="2308"/>
        <v>0</v>
      </c>
      <c r="X681" s="48">
        <f t="shared" si="2308"/>
        <v>0</v>
      </c>
      <c r="Y681" s="48" t="e">
        <f t="shared" si="2309"/>
        <v>#DIV/0!</v>
      </c>
      <c r="Z681" s="235">
        <f t="shared" si="2310"/>
        <v>0</v>
      </c>
      <c r="AA681" s="48">
        <f t="shared" si="2310"/>
        <v>0</v>
      </c>
      <c r="AB681" s="48" t="e">
        <f t="shared" si="2311"/>
        <v>#DIV/0!</v>
      </c>
      <c r="AC681" s="235">
        <f t="shared" si="2312"/>
        <v>0</v>
      </c>
      <c r="AD681" s="48">
        <f t="shared" si="2312"/>
        <v>0</v>
      </c>
      <c r="AE681" s="48" t="e">
        <f t="shared" si="2313"/>
        <v>#DIV/0!</v>
      </c>
      <c r="AF681" s="235">
        <f t="shared" si="2314"/>
        <v>0</v>
      </c>
      <c r="AG681" s="48">
        <f t="shared" si="2314"/>
        <v>0</v>
      </c>
      <c r="AH681" s="48" t="e">
        <f t="shared" si="2315"/>
        <v>#DIV/0!</v>
      </c>
      <c r="AI681" s="235">
        <f t="shared" si="2316"/>
        <v>0</v>
      </c>
      <c r="AJ681" s="48">
        <f t="shared" si="2316"/>
        <v>0</v>
      </c>
      <c r="AK681" s="48" t="e">
        <f t="shared" si="2317"/>
        <v>#DIV/0!</v>
      </c>
      <c r="AL681" s="235">
        <f t="shared" si="2318"/>
        <v>0</v>
      </c>
      <c r="AM681" s="48">
        <f t="shared" si="2318"/>
        <v>0</v>
      </c>
      <c r="AN681" s="48" t="e">
        <f t="shared" si="2319"/>
        <v>#DIV/0!</v>
      </c>
      <c r="AO681" s="235">
        <f t="shared" si="2320"/>
        <v>0</v>
      </c>
      <c r="AP681" s="48">
        <f t="shared" si="2320"/>
        <v>0</v>
      </c>
      <c r="AQ681" s="48" t="e">
        <f t="shared" si="2321"/>
        <v>#DIV/0!</v>
      </c>
      <c r="AR681" s="18"/>
      <c r="AS681" s="37"/>
      <c r="AT681" s="37"/>
    </row>
    <row r="682" spans="1:46" s="208" customFormat="1" ht="27.75" customHeight="1">
      <c r="A682" s="287" t="s">
        <v>16</v>
      </c>
      <c r="B682" s="290" t="s">
        <v>219</v>
      </c>
      <c r="C682" s="284" t="s">
        <v>107</v>
      </c>
      <c r="D682" s="203" t="s">
        <v>34</v>
      </c>
      <c r="E682" s="223">
        <f>E683+E684+E685+E687+E688</f>
        <v>0</v>
      </c>
      <c r="F682" s="219">
        <f>F683+F684+F685+F687+F688</f>
        <v>0</v>
      </c>
      <c r="G682" s="219" t="e">
        <f>(F682/E682)*100</f>
        <v>#DIV/0!</v>
      </c>
      <c r="H682" s="236">
        <f>H683+H684+H685+H687+H688</f>
        <v>0</v>
      </c>
      <c r="I682" s="219">
        <f>I683+I684+I685+I687+I688</f>
        <v>0</v>
      </c>
      <c r="J682" s="219" t="e">
        <f>(I682/H682)*100</f>
        <v>#DIV/0!</v>
      </c>
      <c r="K682" s="236">
        <f>K683+K684+K685+K687+K688</f>
        <v>0</v>
      </c>
      <c r="L682" s="212">
        <f>L683+L684+L685+L687+L688</f>
        <v>0</v>
      </c>
      <c r="M682" s="219" t="e">
        <f>(L682/K682)*100</f>
        <v>#DIV/0!</v>
      </c>
      <c r="N682" s="236">
        <f>N683+N684+N685+N687+N688</f>
        <v>0</v>
      </c>
      <c r="O682" s="212">
        <f>O683+O684+O685+O687+O688</f>
        <v>0</v>
      </c>
      <c r="P682" s="219" t="e">
        <f>(O682/N682)*100</f>
        <v>#DIV/0!</v>
      </c>
      <c r="Q682" s="236">
        <f>Q683+Q684+Q685+Q687+Q688</f>
        <v>0</v>
      </c>
      <c r="R682" s="219">
        <f>R683+R684+R685+R687+R688</f>
        <v>0</v>
      </c>
      <c r="S682" s="219" t="e">
        <f>(R682/Q682)*100</f>
        <v>#DIV/0!</v>
      </c>
      <c r="T682" s="236">
        <f>T683+T684+T685+T687+T688</f>
        <v>0</v>
      </c>
      <c r="U682" s="219">
        <f>U683+U684+U685+U687+U688</f>
        <v>0</v>
      </c>
      <c r="V682" s="219" t="e">
        <f>(U682/T682)*100</f>
        <v>#DIV/0!</v>
      </c>
      <c r="W682" s="236">
        <f>W683+W684+W685+W687+W688</f>
        <v>0</v>
      </c>
      <c r="X682" s="219">
        <f>X683+X684+X685+X687+X688</f>
        <v>0</v>
      </c>
      <c r="Y682" s="219" t="e">
        <f>(X682/W682)*100</f>
        <v>#DIV/0!</v>
      </c>
      <c r="Z682" s="236">
        <f>Z683+Z684+Z685+Z687+Z688</f>
        <v>0</v>
      </c>
      <c r="AA682" s="219">
        <f>AA683+AA684+AA685+AA687+AA688</f>
        <v>0</v>
      </c>
      <c r="AB682" s="219" t="e">
        <f>(AA682/Z682)*100</f>
        <v>#DIV/0!</v>
      </c>
      <c r="AC682" s="236">
        <f>AC683+AC684+AC685+AC687+AC688</f>
        <v>0</v>
      </c>
      <c r="AD682" s="219">
        <f>AD683+AD684+AD685+AD687+AD688</f>
        <v>0</v>
      </c>
      <c r="AE682" s="219" t="e">
        <f>(AD682/AC682)*100</f>
        <v>#DIV/0!</v>
      </c>
      <c r="AF682" s="236">
        <f>AF683+AF684+AF685+AF687+AF688</f>
        <v>0</v>
      </c>
      <c r="AG682" s="219">
        <f>AG683+AG684+AG685+AG687+AG688</f>
        <v>0</v>
      </c>
      <c r="AH682" s="219" t="e">
        <f>(AG682/AF682)*100</f>
        <v>#DIV/0!</v>
      </c>
      <c r="AI682" s="236">
        <f>AI683+AI684+AI685+AI687+AI688</f>
        <v>0</v>
      </c>
      <c r="AJ682" s="219">
        <f>AJ683+AJ684+AJ685+AJ687+AJ688</f>
        <v>0</v>
      </c>
      <c r="AK682" s="219" t="e">
        <f>(AJ682/AI682)*100</f>
        <v>#DIV/0!</v>
      </c>
      <c r="AL682" s="236">
        <f>AL683+AL684+AL685+AL687+AL688</f>
        <v>0</v>
      </c>
      <c r="AM682" s="219">
        <f>AM683+AM684+AM685+AM687+AM688</f>
        <v>0</v>
      </c>
      <c r="AN682" s="219" t="e">
        <f>(AM682/AL682)*100</f>
        <v>#DIV/0!</v>
      </c>
      <c r="AO682" s="236">
        <f>AO683+AO684+AO685+AO687+AO688</f>
        <v>0</v>
      </c>
      <c r="AP682" s="219">
        <f>AP683+AP684+AP685+AP687+AP688</f>
        <v>0</v>
      </c>
      <c r="AQ682" s="219" t="e">
        <f>(AP682/AO682)*100</f>
        <v>#DIV/0!</v>
      </c>
      <c r="AR682" s="207"/>
    </row>
    <row r="683" spans="1:46" customFormat="1" ht="30">
      <c r="A683" s="288"/>
      <c r="B683" s="291"/>
      <c r="C683" s="285"/>
      <c r="D683" s="17" t="s">
        <v>17</v>
      </c>
      <c r="E683" s="177">
        <f>H683+K683+N683+Q683+T683+W683+Z683+AC683+AF683+AI683+AL683+AO683</f>
        <v>0</v>
      </c>
      <c r="F683" s="41">
        <f>I683+L683+O683+R683+U683+X683+AA683+AD683+AG683+AJ683+AM683+AP683</f>
        <v>0</v>
      </c>
      <c r="G683" s="42" t="e">
        <f t="shared" ref="G683:G688" si="2325">(F683/E683)*100</f>
        <v>#DIV/0!</v>
      </c>
      <c r="H683" s="236"/>
      <c r="I683" s="42"/>
      <c r="J683" s="42" t="e">
        <f t="shared" ref="J683:J688" si="2326">(I683/H683)*100</f>
        <v>#DIV/0!</v>
      </c>
      <c r="K683" s="236"/>
      <c r="L683" s="48"/>
      <c r="M683" s="42" t="e">
        <f t="shared" ref="M683:M688" si="2327">(L683/K683)*100</f>
        <v>#DIV/0!</v>
      </c>
      <c r="N683" s="236"/>
      <c r="O683" s="48"/>
      <c r="P683" s="42" t="e">
        <f t="shared" ref="P683:P688" si="2328">(O683/N683)*100</f>
        <v>#DIV/0!</v>
      </c>
      <c r="Q683" s="236"/>
      <c r="R683" s="42"/>
      <c r="S683" s="42" t="e">
        <f t="shared" ref="S683:S688" si="2329">(R683/Q683)*100</f>
        <v>#DIV/0!</v>
      </c>
      <c r="T683" s="236"/>
      <c r="U683" s="42"/>
      <c r="V683" s="42" t="e">
        <f t="shared" ref="V683:V688" si="2330">(U683/T683)*100</f>
        <v>#DIV/0!</v>
      </c>
      <c r="W683" s="236"/>
      <c r="X683" s="42"/>
      <c r="Y683" s="42" t="e">
        <f t="shared" ref="Y683:Y688" si="2331">(X683/W683)*100</f>
        <v>#DIV/0!</v>
      </c>
      <c r="Z683" s="236"/>
      <c r="AA683" s="42"/>
      <c r="AB683" s="42" t="e">
        <f t="shared" ref="AB683:AB688" si="2332">(AA683/Z683)*100</f>
        <v>#DIV/0!</v>
      </c>
      <c r="AC683" s="236"/>
      <c r="AD683" s="42"/>
      <c r="AE683" s="42" t="e">
        <f t="shared" ref="AE683:AE688" si="2333">(AD683/AC683)*100</f>
        <v>#DIV/0!</v>
      </c>
      <c r="AF683" s="236"/>
      <c r="AG683" s="42"/>
      <c r="AH683" s="42" t="e">
        <f t="shared" ref="AH683:AH688" si="2334">(AG683/AF683)*100</f>
        <v>#DIV/0!</v>
      </c>
      <c r="AI683" s="236"/>
      <c r="AJ683" s="42"/>
      <c r="AK683" s="42" t="e">
        <f t="shared" ref="AK683:AK688" si="2335">(AJ683/AI683)*100</f>
        <v>#DIV/0!</v>
      </c>
      <c r="AL683" s="236"/>
      <c r="AM683" s="42"/>
      <c r="AN683" s="42" t="e">
        <f t="shared" ref="AN683:AN688" si="2336">(AM683/AL683)*100</f>
        <v>#DIV/0!</v>
      </c>
      <c r="AO683" s="236"/>
      <c r="AP683" s="42"/>
      <c r="AQ683" s="42" t="e">
        <f t="shared" ref="AQ683:AQ688" si="2337">(AP683/AO683)*100</f>
        <v>#DIV/0!</v>
      </c>
      <c r="AR683" s="18"/>
      <c r="AS683" s="37"/>
      <c r="AT683" s="37"/>
    </row>
    <row r="684" spans="1:46" customFormat="1" ht="45">
      <c r="A684" s="288"/>
      <c r="B684" s="291"/>
      <c r="C684" s="285"/>
      <c r="D684" s="17" t="s">
        <v>18</v>
      </c>
      <c r="E684" s="177">
        <f t="shared" ref="E684:E688" si="2338">H684+K684+N684+Q684+T684+W684+Z684+AC684+AF684+AI684+AL684+AO684</f>
        <v>0</v>
      </c>
      <c r="F684" s="41">
        <f t="shared" ref="F684:F688" si="2339">I684+L684+O684+R684+U684+X684+AA684+AD684+AG684+AJ684+AM684+AP684</f>
        <v>0</v>
      </c>
      <c r="G684" s="42" t="e">
        <f t="shared" si="2325"/>
        <v>#DIV/0!</v>
      </c>
      <c r="H684" s="236"/>
      <c r="I684" s="42"/>
      <c r="J684" s="42" t="e">
        <f t="shared" si="2326"/>
        <v>#DIV/0!</v>
      </c>
      <c r="K684" s="236"/>
      <c r="L684" s="48"/>
      <c r="M684" s="42" t="e">
        <f t="shared" si="2327"/>
        <v>#DIV/0!</v>
      </c>
      <c r="N684" s="236"/>
      <c r="O684" s="48"/>
      <c r="P684" s="42" t="e">
        <f t="shared" si="2328"/>
        <v>#DIV/0!</v>
      </c>
      <c r="Q684" s="236"/>
      <c r="R684" s="42"/>
      <c r="S684" s="42" t="e">
        <f t="shared" si="2329"/>
        <v>#DIV/0!</v>
      </c>
      <c r="T684" s="236"/>
      <c r="U684" s="42"/>
      <c r="V684" s="42" t="e">
        <f t="shared" si="2330"/>
        <v>#DIV/0!</v>
      </c>
      <c r="W684" s="236"/>
      <c r="X684" s="42"/>
      <c r="Y684" s="42" t="e">
        <f t="shared" si="2331"/>
        <v>#DIV/0!</v>
      </c>
      <c r="Z684" s="236"/>
      <c r="AA684" s="42"/>
      <c r="AB684" s="42" t="e">
        <f t="shared" si="2332"/>
        <v>#DIV/0!</v>
      </c>
      <c r="AC684" s="236"/>
      <c r="AD684" s="42"/>
      <c r="AE684" s="42" t="e">
        <f t="shared" si="2333"/>
        <v>#DIV/0!</v>
      </c>
      <c r="AF684" s="236"/>
      <c r="AG684" s="42"/>
      <c r="AH684" s="42" t="e">
        <f t="shared" si="2334"/>
        <v>#DIV/0!</v>
      </c>
      <c r="AI684" s="236"/>
      <c r="AJ684" s="42"/>
      <c r="AK684" s="42" t="e">
        <f t="shared" si="2335"/>
        <v>#DIV/0!</v>
      </c>
      <c r="AL684" s="236"/>
      <c r="AM684" s="42"/>
      <c r="AN684" s="42" t="e">
        <f t="shared" si="2336"/>
        <v>#DIV/0!</v>
      </c>
      <c r="AO684" s="236"/>
      <c r="AP684" s="42"/>
      <c r="AQ684" s="42" t="e">
        <f t="shared" si="2337"/>
        <v>#DIV/0!</v>
      </c>
      <c r="AR684" s="18"/>
      <c r="AS684" s="37"/>
      <c r="AT684" s="37"/>
    </row>
    <row r="685" spans="1:46" customFormat="1" ht="31.5" customHeight="1">
      <c r="A685" s="288"/>
      <c r="B685" s="291"/>
      <c r="C685" s="285"/>
      <c r="D685" s="17" t="s">
        <v>26</v>
      </c>
      <c r="E685" s="177">
        <f>H685+K685+N685+Q685+T685+W685+Z685+AC685+AF685+AI685+AL685+AO685</f>
        <v>0</v>
      </c>
      <c r="F685" s="41">
        <f t="shared" si="2339"/>
        <v>0</v>
      </c>
      <c r="G685" s="42" t="e">
        <f t="shared" si="2325"/>
        <v>#DIV/0!</v>
      </c>
      <c r="H685" s="236"/>
      <c r="I685" s="42"/>
      <c r="J685" s="42" t="e">
        <f t="shared" si="2326"/>
        <v>#DIV/0!</v>
      </c>
      <c r="K685" s="236"/>
      <c r="L685" s="48"/>
      <c r="M685" s="42" t="e">
        <f t="shared" si="2327"/>
        <v>#DIV/0!</v>
      </c>
      <c r="N685" s="236"/>
      <c r="O685" s="48"/>
      <c r="P685" s="42" t="e">
        <f t="shared" si="2328"/>
        <v>#DIV/0!</v>
      </c>
      <c r="Q685" s="236"/>
      <c r="R685" s="42"/>
      <c r="S685" s="42" t="e">
        <f t="shared" si="2329"/>
        <v>#DIV/0!</v>
      </c>
      <c r="T685" s="236"/>
      <c r="U685" s="42"/>
      <c r="V685" s="42" t="e">
        <f t="shared" si="2330"/>
        <v>#DIV/0!</v>
      </c>
      <c r="W685" s="236"/>
      <c r="X685" s="42"/>
      <c r="Y685" s="42" t="e">
        <f t="shared" si="2331"/>
        <v>#DIV/0!</v>
      </c>
      <c r="Z685" s="236"/>
      <c r="AA685" s="42"/>
      <c r="AB685" s="42" t="e">
        <f t="shared" si="2332"/>
        <v>#DIV/0!</v>
      </c>
      <c r="AC685" s="236"/>
      <c r="AD685" s="42"/>
      <c r="AE685" s="42" t="e">
        <f t="shared" si="2333"/>
        <v>#DIV/0!</v>
      </c>
      <c r="AF685" s="236"/>
      <c r="AG685" s="42"/>
      <c r="AH685" s="42" t="e">
        <f t="shared" si="2334"/>
        <v>#DIV/0!</v>
      </c>
      <c r="AI685" s="236"/>
      <c r="AJ685" s="42"/>
      <c r="AK685" s="42" t="e">
        <f t="shared" si="2335"/>
        <v>#DIV/0!</v>
      </c>
      <c r="AL685" s="236"/>
      <c r="AM685" s="42"/>
      <c r="AN685" s="42" t="e">
        <f t="shared" si="2336"/>
        <v>#DIV/0!</v>
      </c>
      <c r="AO685" s="236"/>
      <c r="AP685" s="42"/>
      <c r="AQ685" s="42" t="e">
        <f t="shared" si="2337"/>
        <v>#DIV/0!</v>
      </c>
      <c r="AR685" s="18"/>
      <c r="AS685" s="37"/>
      <c r="AT685" s="37"/>
    </row>
    <row r="686" spans="1:46" customFormat="1" ht="82.5" customHeight="1">
      <c r="A686" s="288"/>
      <c r="B686" s="291"/>
      <c r="C686" s="285"/>
      <c r="D686" s="38" t="s">
        <v>154</v>
      </c>
      <c r="E686" s="177">
        <f t="shared" si="2338"/>
        <v>0</v>
      </c>
      <c r="F686" s="41">
        <f t="shared" si="2339"/>
        <v>0</v>
      </c>
      <c r="G686" s="42" t="e">
        <f t="shared" si="2325"/>
        <v>#DIV/0!</v>
      </c>
      <c r="H686" s="236"/>
      <c r="I686" s="42"/>
      <c r="J686" s="42" t="e">
        <f t="shared" si="2326"/>
        <v>#DIV/0!</v>
      </c>
      <c r="K686" s="236"/>
      <c r="L686" s="48"/>
      <c r="M686" s="42" t="e">
        <f t="shared" si="2327"/>
        <v>#DIV/0!</v>
      </c>
      <c r="N686" s="236"/>
      <c r="O686" s="48"/>
      <c r="P686" s="42" t="e">
        <f t="shared" si="2328"/>
        <v>#DIV/0!</v>
      </c>
      <c r="Q686" s="236"/>
      <c r="R686" s="42"/>
      <c r="S686" s="42" t="e">
        <f t="shared" si="2329"/>
        <v>#DIV/0!</v>
      </c>
      <c r="T686" s="236"/>
      <c r="U686" s="42"/>
      <c r="V686" s="42" t="e">
        <f t="shared" si="2330"/>
        <v>#DIV/0!</v>
      </c>
      <c r="W686" s="236"/>
      <c r="X686" s="42"/>
      <c r="Y686" s="42" t="e">
        <f t="shared" si="2331"/>
        <v>#DIV/0!</v>
      </c>
      <c r="Z686" s="236"/>
      <c r="AA686" s="42"/>
      <c r="AB686" s="42" t="e">
        <f t="shared" si="2332"/>
        <v>#DIV/0!</v>
      </c>
      <c r="AC686" s="236"/>
      <c r="AD686" s="42"/>
      <c r="AE686" s="42" t="e">
        <f t="shared" si="2333"/>
        <v>#DIV/0!</v>
      </c>
      <c r="AF686" s="236"/>
      <c r="AG686" s="42"/>
      <c r="AH686" s="42" t="e">
        <f t="shared" si="2334"/>
        <v>#DIV/0!</v>
      </c>
      <c r="AI686" s="236"/>
      <c r="AJ686" s="42"/>
      <c r="AK686" s="42" t="e">
        <f t="shared" si="2335"/>
        <v>#DIV/0!</v>
      </c>
      <c r="AL686" s="236"/>
      <c r="AM686" s="42"/>
      <c r="AN686" s="42" t="e">
        <f t="shared" si="2336"/>
        <v>#DIV/0!</v>
      </c>
      <c r="AO686" s="236"/>
      <c r="AP686" s="42"/>
      <c r="AQ686" s="42" t="e">
        <f t="shared" si="2337"/>
        <v>#DIV/0!</v>
      </c>
      <c r="AR686" s="18"/>
      <c r="AS686" s="37"/>
      <c r="AT686" s="37"/>
    </row>
    <row r="687" spans="1:46" customFormat="1" ht="36" customHeight="1">
      <c r="A687" s="288"/>
      <c r="B687" s="291"/>
      <c r="C687" s="285"/>
      <c r="D687" s="17" t="s">
        <v>37</v>
      </c>
      <c r="E687" s="177">
        <f t="shared" si="2338"/>
        <v>0</v>
      </c>
      <c r="F687" s="41">
        <f t="shared" si="2339"/>
        <v>0</v>
      </c>
      <c r="G687" s="42" t="e">
        <f t="shared" si="2325"/>
        <v>#DIV/0!</v>
      </c>
      <c r="H687" s="236"/>
      <c r="I687" s="42"/>
      <c r="J687" s="42" t="e">
        <f t="shared" si="2326"/>
        <v>#DIV/0!</v>
      </c>
      <c r="K687" s="236"/>
      <c r="L687" s="48"/>
      <c r="M687" s="42" t="e">
        <f t="shared" si="2327"/>
        <v>#DIV/0!</v>
      </c>
      <c r="N687" s="236"/>
      <c r="O687" s="48"/>
      <c r="P687" s="42" t="e">
        <f t="shared" si="2328"/>
        <v>#DIV/0!</v>
      </c>
      <c r="Q687" s="236"/>
      <c r="R687" s="42"/>
      <c r="S687" s="42" t="e">
        <f t="shared" si="2329"/>
        <v>#DIV/0!</v>
      </c>
      <c r="T687" s="236"/>
      <c r="U687" s="42"/>
      <c r="V687" s="42" t="e">
        <f t="shared" si="2330"/>
        <v>#DIV/0!</v>
      </c>
      <c r="W687" s="236"/>
      <c r="X687" s="42"/>
      <c r="Y687" s="42" t="e">
        <f t="shared" si="2331"/>
        <v>#DIV/0!</v>
      </c>
      <c r="Z687" s="236"/>
      <c r="AA687" s="42"/>
      <c r="AB687" s="42" t="e">
        <f t="shared" si="2332"/>
        <v>#DIV/0!</v>
      </c>
      <c r="AC687" s="236"/>
      <c r="AD687" s="42"/>
      <c r="AE687" s="42" t="e">
        <f t="shared" si="2333"/>
        <v>#DIV/0!</v>
      </c>
      <c r="AF687" s="236"/>
      <c r="AG687" s="42"/>
      <c r="AH687" s="42" t="e">
        <f t="shared" si="2334"/>
        <v>#DIV/0!</v>
      </c>
      <c r="AI687" s="236"/>
      <c r="AJ687" s="42"/>
      <c r="AK687" s="42" t="e">
        <f t="shared" si="2335"/>
        <v>#DIV/0!</v>
      </c>
      <c r="AL687" s="236"/>
      <c r="AM687" s="42"/>
      <c r="AN687" s="42" t="e">
        <f t="shared" si="2336"/>
        <v>#DIV/0!</v>
      </c>
      <c r="AO687" s="236"/>
      <c r="AP687" s="42"/>
      <c r="AQ687" s="42" t="e">
        <f t="shared" si="2337"/>
        <v>#DIV/0!</v>
      </c>
      <c r="AR687" s="18"/>
      <c r="AS687" s="37"/>
      <c r="AT687" s="37"/>
    </row>
    <row r="688" spans="1:46" customFormat="1" ht="45">
      <c r="A688" s="289"/>
      <c r="B688" s="292"/>
      <c r="C688" s="286"/>
      <c r="D688" s="17" t="s">
        <v>32</v>
      </c>
      <c r="E688" s="177">
        <f t="shared" si="2338"/>
        <v>0</v>
      </c>
      <c r="F688" s="41">
        <f t="shared" si="2339"/>
        <v>0</v>
      </c>
      <c r="G688" s="42" t="e">
        <f t="shared" si="2325"/>
        <v>#DIV/0!</v>
      </c>
      <c r="H688" s="236"/>
      <c r="I688" s="42"/>
      <c r="J688" s="42" t="e">
        <f t="shared" si="2326"/>
        <v>#DIV/0!</v>
      </c>
      <c r="K688" s="236"/>
      <c r="L688" s="48"/>
      <c r="M688" s="42" t="e">
        <f t="shared" si="2327"/>
        <v>#DIV/0!</v>
      </c>
      <c r="N688" s="236"/>
      <c r="O688" s="48"/>
      <c r="P688" s="42" t="e">
        <f t="shared" si="2328"/>
        <v>#DIV/0!</v>
      </c>
      <c r="Q688" s="236"/>
      <c r="R688" s="42"/>
      <c r="S688" s="42" t="e">
        <f t="shared" si="2329"/>
        <v>#DIV/0!</v>
      </c>
      <c r="T688" s="236"/>
      <c r="U688" s="42"/>
      <c r="V688" s="42" t="e">
        <f t="shared" si="2330"/>
        <v>#DIV/0!</v>
      </c>
      <c r="W688" s="236"/>
      <c r="X688" s="42"/>
      <c r="Y688" s="42" t="e">
        <f t="shared" si="2331"/>
        <v>#DIV/0!</v>
      </c>
      <c r="Z688" s="236"/>
      <c r="AA688" s="42"/>
      <c r="AB688" s="42" t="e">
        <f t="shared" si="2332"/>
        <v>#DIV/0!</v>
      </c>
      <c r="AC688" s="236"/>
      <c r="AD688" s="42"/>
      <c r="AE688" s="42" t="e">
        <f t="shared" si="2333"/>
        <v>#DIV/0!</v>
      </c>
      <c r="AF688" s="236"/>
      <c r="AG688" s="42"/>
      <c r="AH688" s="42" t="e">
        <f t="shared" si="2334"/>
        <v>#DIV/0!</v>
      </c>
      <c r="AI688" s="236"/>
      <c r="AJ688" s="42"/>
      <c r="AK688" s="42" t="e">
        <f t="shared" si="2335"/>
        <v>#DIV/0!</v>
      </c>
      <c r="AL688" s="236"/>
      <c r="AM688" s="42"/>
      <c r="AN688" s="42" t="e">
        <f t="shared" si="2336"/>
        <v>#DIV/0!</v>
      </c>
      <c r="AO688" s="236"/>
      <c r="AP688" s="42"/>
      <c r="AQ688" s="42" t="e">
        <f t="shared" si="2337"/>
        <v>#DIV/0!</v>
      </c>
      <c r="AR688" s="18"/>
      <c r="AS688" s="37"/>
      <c r="AT688" s="37"/>
    </row>
    <row r="689" spans="1:46" s="208" customFormat="1" ht="35.25" customHeight="1">
      <c r="A689" s="287" t="s">
        <v>19</v>
      </c>
      <c r="B689" s="290" t="s">
        <v>365</v>
      </c>
      <c r="C689" s="462" t="s">
        <v>86</v>
      </c>
      <c r="D689" s="209" t="s">
        <v>34</v>
      </c>
      <c r="E689" s="223">
        <f>E690+E691+E692+E694+E695</f>
        <v>0</v>
      </c>
      <c r="F689" s="219">
        <f>F690+F691+F692+F694+F695</f>
        <v>0</v>
      </c>
      <c r="G689" s="212" t="e">
        <f>(F689/E689)*100</f>
        <v>#DIV/0!</v>
      </c>
      <c r="H689" s="236">
        <f>H690+H691+H692+H694+H695</f>
        <v>0</v>
      </c>
      <c r="I689" s="219">
        <f>I690+I691+I692+I694+I695</f>
        <v>0</v>
      </c>
      <c r="J689" s="219" t="e">
        <f>(I689/H689)*100</f>
        <v>#DIV/0!</v>
      </c>
      <c r="K689" s="236">
        <f>K690+K691+K692+K694+K695</f>
        <v>0</v>
      </c>
      <c r="L689" s="212">
        <f>L690+L691+L692+L694+L695</f>
        <v>0</v>
      </c>
      <c r="M689" s="219" t="e">
        <f>(L689/K689)*100</f>
        <v>#DIV/0!</v>
      </c>
      <c r="N689" s="236">
        <f>N690+N691+N692+N694+N695</f>
        <v>0</v>
      </c>
      <c r="O689" s="212">
        <f>O690+O691+O692+O694+O695</f>
        <v>0</v>
      </c>
      <c r="P689" s="219" t="e">
        <f>(O689/N689)*100</f>
        <v>#DIV/0!</v>
      </c>
      <c r="Q689" s="236">
        <f>Q690+Q691+Q692+Q694+Q695</f>
        <v>0</v>
      </c>
      <c r="R689" s="219">
        <f>R690+R691+R692+R694+R695</f>
        <v>0</v>
      </c>
      <c r="S689" s="219" t="e">
        <f>(R689/Q689)*100</f>
        <v>#DIV/0!</v>
      </c>
      <c r="T689" s="236">
        <f>T690+T691+T692+T694+T695</f>
        <v>0</v>
      </c>
      <c r="U689" s="219">
        <f>U690+U691+U692+U694+U695</f>
        <v>0</v>
      </c>
      <c r="V689" s="219" t="e">
        <f>(U689/T689)*100</f>
        <v>#DIV/0!</v>
      </c>
      <c r="W689" s="236">
        <f>W690+W691+W692+W694+W695</f>
        <v>0</v>
      </c>
      <c r="X689" s="219">
        <f>X690+X691+X692+X694+X695</f>
        <v>0</v>
      </c>
      <c r="Y689" s="219" t="e">
        <f>(X689/W689)*100</f>
        <v>#DIV/0!</v>
      </c>
      <c r="Z689" s="236">
        <f>Z690+Z691+Z692+Z694+Z695</f>
        <v>0</v>
      </c>
      <c r="AA689" s="219">
        <f>AA690+AA691+AA692+AA694+AA695</f>
        <v>0</v>
      </c>
      <c r="AB689" s="219" t="e">
        <f>(AA689/Z689)*100</f>
        <v>#DIV/0!</v>
      </c>
      <c r="AC689" s="236">
        <f>AC690+AC691+AC692+AC694+AC695</f>
        <v>0</v>
      </c>
      <c r="AD689" s="219">
        <f>AD690+AD691+AD692+AD694+AD695</f>
        <v>0</v>
      </c>
      <c r="AE689" s="219" t="e">
        <f>(AD689/AC689)*100</f>
        <v>#DIV/0!</v>
      </c>
      <c r="AF689" s="236">
        <f>AF690+AF691+AF692+AF694+AF695</f>
        <v>0</v>
      </c>
      <c r="AG689" s="219">
        <f>AG690+AG691+AG692+AG694+AG695</f>
        <v>0</v>
      </c>
      <c r="AH689" s="219" t="e">
        <f>(AG689/AF689)*100</f>
        <v>#DIV/0!</v>
      </c>
      <c r="AI689" s="236">
        <f>AI690+AI691+AI692+AI694+AI695</f>
        <v>0</v>
      </c>
      <c r="AJ689" s="219">
        <f>AJ690+AJ691+AJ692+AJ694+AJ695</f>
        <v>0</v>
      </c>
      <c r="AK689" s="219" t="e">
        <f>(AJ689/AI689)*100</f>
        <v>#DIV/0!</v>
      </c>
      <c r="AL689" s="236">
        <f>AL690+AL691+AL692+AL694+AL695</f>
        <v>0</v>
      </c>
      <c r="AM689" s="219">
        <f>AM690+AM691+AM692+AM694+AM695</f>
        <v>0</v>
      </c>
      <c r="AN689" s="219" t="e">
        <f>(AM689/AL689)*100</f>
        <v>#DIV/0!</v>
      </c>
      <c r="AO689" s="236">
        <f>AO690+AO691+AO692+AO694+AO695</f>
        <v>0</v>
      </c>
      <c r="AP689" s="219">
        <f>AP690+AP691+AP692+AP694+AP695</f>
        <v>0</v>
      </c>
      <c r="AQ689" s="219" t="e">
        <f>(AP689/AO689)*100</f>
        <v>#DIV/0!</v>
      </c>
      <c r="AR689" s="207"/>
    </row>
    <row r="690" spans="1:46" customFormat="1" ht="39" customHeight="1">
      <c r="A690" s="288"/>
      <c r="B690" s="291"/>
      <c r="C690" s="463"/>
      <c r="D690" s="109" t="s">
        <v>17</v>
      </c>
      <c r="E690" s="177">
        <f>H690+K690+N690+Q690+T690+W690+Z690+AC690+AF690+AI690+AL690+AO690</f>
        <v>0</v>
      </c>
      <c r="F690" s="41">
        <f>I690+L690+O690+R690+U690+X690+AA690+AD690+AG690+AJ690+AM690+AP690</f>
        <v>0</v>
      </c>
      <c r="G690" s="48" t="e">
        <f t="shared" ref="G690:G695" si="2340">(F690/E690)*100</f>
        <v>#DIV/0!</v>
      </c>
      <c r="H690" s="236"/>
      <c r="I690" s="42"/>
      <c r="J690" s="42" t="e">
        <f t="shared" ref="J690:J695" si="2341">(I690/H690)*100</f>
        <v>#DIV/0!</v>
      </c>
      <c r="K690" s="236"/>
      <c r="L690" s="48"/>
      <c r="M690" s="42" t="e">
        <f t="shared" ref="M690:M695" si="2342">(L690/K690)*100</f>
        <v>#DIV/0!</v>
      </c>
      <c r="N690" s="236"/>
      <c r="O690" s="48"/>
      <c r="P690" s="42" t="e">
        <f t="shared" ref="P690:P695" si="2343">(O690/N690)*100</f>
        <v>#DIV/0!</v>
      </c>
      <c r="Q690" s="236"/>
      <c r="R690" s="42"/>
      <c r="S690" s="42" t="e">
        <f t="shared" ref="S690:S695" si="2344">(R690/Q690)*100</f>
        <v>#DIV/0!</v>
      </c>
      <c r="T690" s="236"/>
      <c r="U690" s="42"/>
      <c r="V690" s="42" t="e">
        <f t="shared" ref="V690:V695" si="2345">(U690/T690)*100</f>
        <v>#DIV/0!</v>
      </c>
      <c r="W690" s="236"/>
      <c r="X690" s="42"/>
      <c r="Y690" s="42" t="e">
        <f t="shared" ref="Y690:Y695" si="2346">(X690/W690)*100</f>
        <v>#DIV/0!</v>
      </c>
      <c r="Z690" s="236"/>
      <c r="AA690" s="42"/>
      <c r="AB690" s="42" t="e">
        <f t="shared" ref="AB690:AB695" si="2347">(AA690/Z690)*100</f>
        <v>#DIV/0!</v>
      </c>
      <c r="AC690" s="236"/>
      <c r="AD690" s="42"/>
      <c r="AE690" s="42" t="e">
        <f t="shared" ref="AE690:AE695" si="2348">(AD690/AC690)*100</f>
        <v>#DIV/0!</v>
      </c>
      <c r="AF690" s="236"/>
      <c r="AG690" s="42"/>
      <c r="AH690" s="42" t="e">
        <f t="shared" ref="AH690:AH695" si="2349">(AG690/AF690)*100</f>
        <v>#DIV/0!</v>
      </c>
      <c r="AI690" s="236"/>
      <c r="AJ690" s="42"/>
      <c r="AK690" s="42" t="e">
        <f t="shared" ref="AK690:AK695" si="2350">(AJ690/AI690)*100</f>
        <v>#DIV/0!</v>
      </c>
      <c r="AL690" s="236"/>
      <c r="AM690" s="42"/>
      <c r="AN690" s="42" t="e">
        <f t="shared" ref="AN690:AN695" si="2351">(AM690/AL690)*100</f>
        <v>#DIV/0!</v>
      </c>
      <c r="AO690" s="236"/>
      <c r="AP690" s="42"/>
      <c r="AQ690" s="42" t="e">
        <f t="shared" ref="AQ690:AQ695" si="2352">(AP690/AO690)*100</f>
        <v>#DIV/0!</v>
      </c>
      <c r="AR690" s="18"/>
      <c r="AS690" s="37"/>
      <c r="AT690" s="37"/>
    </row>
    <row r="691" spans="1:46" customFormat="1" ht="56.25" customHeight="1">
      <c r="A691" s="288"/>
      <c r="B691" s="291"/>
      <c r="C691" s="463"/>
      <c r="D691" s="109" t="s">
        <v>18</v>
      </c>
      <c r="E691" s="177">
        <f t="shared" ref="E691" si="2353">H691+K691+N691+Q691+T691+W691+Z691+AC691+AF691+AI691+AL691+AO691</f>
        <v>0</v>
      </c>
      <c r="F691" s="41">
        <f t="shared" ref="F691:F695" si="2354">I691+L691+O691+R691+U691+X691+AA691+AD691+AG691+AJ691+AM691+AP691</f>
        <v>0</v>
      </c>
      <c r="G691" s="48" t="e">
        <f t="shared" si="2340"/>
        <v>#DIV/0!</v>
      </c>
      <c r="H691" s="236"/>
      <c r="I691" s="42"/>
      <c r="J691" s="42" t="e">
        <f t="shared" si="2341"/>
        <v>#DIV/0!</v>
      </c>
      <c r="K691" s="236"/>
      <c r="L691" s="48"/>
      <c r="M691" s="42" t="e">
        <f t="shared" si="2342"/>
        <v>#DIV/0!</v>
      </c>
      <c r="N691" s="236"/>
      <c r="O691" s="48"/>
      <c r="P691" s="42" t="e">
        <f t="shared" si="2343"/>
        <v>#DIV/0!</v>
      </c>
      <c r="Q691" s="236"/>
      <c r="R691" s="42"/>
      <c r="S691" s="42" t="e">
        <f t="shared" si="2344"/>
        <v>#DIV/0!</v>
      </c>
      <c r="T691" s="236"/>
      <c r="U691" s="42"/>
      <c r="V691" s="42" t="e">
        <f t="shared" si="2345"/>
        <v>#DIV/0!</v>
      </c>
      <c r="W691" s="236"/>
      <c r="X691" s="42"/>
      <c r="Y691" s="42" t="e">
        <f t="shared" si="2346"/>
        <v>#DIV/0!</v>
      </c>
      <c r="Z691" s="236"/>
      <c r="AA691" s="42"/>
      <c r="AB691" s="42" t="e">
        <f t="shared" si="2347"/>
        <v>#DIV/0!</v>
      </c>
      <c r="AC691" s="236"/>
      <c r="AD691" s="42"/>
      <c r="AE691" s="42" t="e">
        <f t="shared" si="2348"/>
        <v>#DIV/0!</v>
      </c>
      <c r="AF691" s="236"/>
      <c r="AG691" s="42"/>
      <c r="AH691" s="42" t="e">
        <f t="shared" si="2349"/>
        <v>#DIV/0!</v>
      </c>
      <c r="AI691" s="236"/>
      <c r="AJ691" s="42"/>
      <c r="AK691" s="42" t="e">
        <f t="shared" si="2350"/>
        <v>#DIV/0!</v>
      </c>
      <c r="AL691" s="236"/>
      <c r="AM691" s="42"/>
      <c r="AN691" s="42" t="e">
        <f t="shared" si="2351"/>
        <v>#DIV/0!</v>
      </c>
      <c r="AO691" s="236"/>
      <c r="AP691" s="42"/>
      <c r="AQ691" s="42" t="e">
        <f t="shared" si="2352"/>
        <v>#DIV/0!</v>
      </c>
      <c r="AR691" s="18"/>
      <c r="AS691" s="37"/>
      <c r="AT691" s="37"/>
    </row>
    <row r="692" spans="1:46" customFormat="1" ht="36" customHeight="1">
      <c r="A692" s="288"/>
      <c r="B692" s="291"/>
      <c r="C692" s="463"/>
      <c r="D692" s="109" t="s">
        <v>26</v>
      </c>
      <c r="E692" s="177">
        <f>H692+K692+N692+Q692+T692+W692+Z692+AC692+AF692+AI692+AL692+AO692</f>
        <v>0</v>
      </c>
      <c r="F692" s="41">
        <f t="shared" si="2354"/>
        <v>0</v>
      </c>
      <c r="G692" s="48" t="e">
        <f t="shared" si="2340"/>
        <v>#DIV/0!</v>
      </c>
      <c r="H692" s="236"/>
      <c r="I692" s="42"/>
      <c r="J692" s="42" t="e">
        <f t="shared" si="2341"/>
        <v>#DIV/0!</v>
      </c>
      <c r="K692" s="236"/>
      <c r="L692" s="48"/>
      <c r="M692" s="42" t="e">
        <f t="shared" si="2342"/>
        <v>#DIV/0!</v>
      </c>
      <c r="N692" s="236"/>
      <c r="O692" s="48"/>
      <c r="P692" s="42" t="e">
        <f t="shared" si="2343"/>
        <v>#DIV/0!</v>
      </c>
      <c r="Q692" s="236"/>
      <c r="R692" s="42"/>
      <c r="S692" s="42" t="e">
        <f t="shared" si="2344"/>
        <v>#DIV/0!</v>
      </c>
      <c r="T692" s="236"/>
      <c r="U692" s="42"/>
      <c r="V692" s="42" t="e">
        <f t="shared" si="2345"/>
        <v>#DIV/0!</v>
      </c>
      <c r="W692" s="236"/>
      <c r="X692" s="42"/>
      <c r="Y692" s="42" t="e">
        <f t="shared" si="2346"/>
        <v>#DIV/0!</v>
      </c>
      <c r="Z692" s="236"/>
      <c r="AA692" s="42"/>
      <c r="AB692" s="42" t="e">
        <f t="shared" si="2347"/>
        <v>#DIV/0!</v>
      </c>
      <c r="AC692" s="236"/>
      <c r="AD692" s="42"/>
      <c r="AE692" s="42" t="e">
        <f t="shared" si="2348"/>
        <v>#DIV/0!</v>
      </c>
      <c r="AF692" s="236"/>
      <c r="AG692" s="42"/>
      <c r="AH692" s="42" t="e">
        <f t="shared" si="2349"/>
        <v>#DIV/0!</v>
      </c>
      <c r="AI692" s="236"/>
      <c r="AJ692" s="42"/>
      <c r="AK692" s="42" t="e">
        <f t="shared" si="2350"/>
        <v>#DIV/0!</v>
      </c>
      <c r="AL692" s="236"/>
      <c r="AM692" s="42"/>
      <c r="AN692" s="42" t="e">
        <f t="shared" si="2351"/>
        <v>#DIV/0!</v>
      </c>
      <c r="AO692" s="236"/>
      <c r="AP692" s="42"/>
      <c r="AQ692" s="42" t="e">
        <f t="shared" si="2352"/>
        <v>#DIV/0!</v>
      </c>
      <c r="AR692" s="18"/>
      <c r="AS692" s="37"/>
      <c r="AT692" s="37"/>
    </row>
    <row r="693" spans="1:46" customFormat="1" ht="77.25" customHeight="1">
      <c r="A693" s="288"/>
      <c r="B693" s="291"/>
      <c r="C693" s="463"/>
      <c r="D693" s="110" t="s">
        <v>154</v>
      </c>
      <c r="E693" s="177">
        <f t="shared" ref="E693:E695" si="2355">H693+K693+N693+Q693+T693+W693+Z693+AC693+AF693+AI693+AL693+AO693</f>
        <v>0</v>
      </c>
      <c r="F693" s="41">
        <f t="shared" si="2354"/>
        <v>0</v>
      </c>
      <c r="G693" s="48" t="e">
        <f t="shared" si="2340"/>
        <v>#DIV/0!</v>
      </c>
      <c r="H693" s="236"/>
      <c r="I693" s="42"/>
      <c r="J693" s="42" t="e">
        <f t="shared" si="2341"/>
        <v>#DIV/0!</v>
      </c>
      <c r="K693" s="236"/>
      <c r="L693" s="48"/>
      <c r="M693" s="42" t="e">
        <f t="shared" si="2342"/>
        <v>#DIV/0!</v>
      </c>
      <c r="N693" s="236"/>
      <c r="O693" s="48"/>
      <c r="P693" s="42" t="e">
        <f t="shared" si="2343"/>
        <v>#DIV/0!</v>
      </c>
      <c r="Q693" s="236"/>
      <c r="R693" s="42"/>
      <c r="S693" s="42" t="e">
        <f t="shared" si="2344"/>
        <v>#DIV/0!</v>
      </c>
      <c r="T693" s="236"/>
      <c r="U693" s="42"/>
      <c r="V693" s="42" t="e">
        <f t="shared" si="2345"/>
        <v>#DIV/0!</v>
      </c>
      <c r="W693" s="236"/>
      <c r="X693" s="42"/>
      <c r="Y693" s="42" t="e">
        <f t="shared" si="2346"/>
        <v>#DIV/0!</v>
      </c>
      <c r="Z693" s="236"/>
      <c r="AA693" s="42"/>
      <c r="AB693" s="42" t="e">
        <f t="shared" si="2347"/>
        <v>#DIV/0!</v>
      </c>
      <c r="AC693" s="236"/>
      <c r="AD693" s="42"/>
      <c r="AE693" s="42" t="e">
        <f t="shared" si="2348"/>
        <v>#DIV/0!</v>
      </c>
      <c r="AF693" s="236"/>
      <c r="AG693" s="42"/>
      <c r="AH693" s="42" t="e">
        <f t="shared" si="2349"/>
        <v>#DIV/0!</v>
      </c>
      <c r="AI693" s="236"/>
      <c r="AJ693" s="42"/>
      <c r="AK693" s="42" t="e">
        <f t="shared" si="2350"/>
        <v>#DIV/0!</v>
      </c>
      <c r="AL693" s="236"/>
      <c r="AM693" s="42"/>
      <c r="AN693" s="42" t="e">
        <f t="shared" si="2351"/>
        <v>#DIV/0!</v>
      </c>
      <c r="AO693" s="236"/>
      <c r="AP693" s="42"/>
      <c r="AQ693" s="42" t="e">
        <f t="shared" si="2352"/>
        <v>#DIV/0!</v>
      </c>
      <c r="AR693" s="18"/>
      <c r="AS693" s="37"/>
      <c r="AT693" s="37"/>
    </row>
    <row r="694" spans="1:46" customFormat="1" ht="39" customHeight="1">
      <c r="A694" s="288"/>
      <c r="B694" s="291"/>
      <c r="C694" s="463"/>
      <c r="D694" s="109" t="s">
        <v>37</v>
      </c>
      <c r="E694" s="177">
        <f t="shared" si="2355"/>
        <v>0</v>
      </c>
      <c r="F694" s="41">
        <f t="shared" si="2354"/>
        <v>0</v>
      </c>
      <c r="G694" s="48" t="e">
        <f t="shared" si="2340"/>
        <v>#DIV/0!</v>
      </c>
      <c r="H694" s="236"/>
      <c r="I694" s="42"/>
      <c r="J694" s="42" t="e">
        <f t="shared" si="2341"/>
        <v>#DIV/0!</v>
      </c>
      <c r="K694" s="236"/>
      <c r="L694" s="48"/>
      <c r="M694" s="42" t="e">
        <f t="shared" si="2342"/>
        <v>#DIV/0!</v>
      </c>
      <c r="N694" s="236"/>
      <c r="O694" s="48"/>
      <c r="P694" s="42" t="e">
        <f t="shared" si="2343"/>
        <v>#DIV/0!</v>
      </c>
      <c r="Q694" s="236"/>
      <c r="R694" s="42"/>
      <c r="S694" s="42" t="e">
        <f t="shared" si="2344"/>
        <v>#DIV/0!</v>
      </c>
      <c r="T694" s="236"/>
      <c r="U694" s="42"/>
      <c r="V694" s="42" t="e">
        <f t="shared" si="2345"/>
        <v>#DIV/0!</v>
      </c>
      <c r="W694" s="236"/>
      <c r="X694" s="42"/>
      <c r="Y694" s="42" t="e">
        <f t="shared" si="2346"/>
        <v>#DIV/0!</v>
      </c>
      <c r="Z694" s="236"/>
      <c r="AA694" s="42"/>
      <c r="AB694" s="42" t="e">
        <f t="shared" si="2347"/>
        <v>#DIV/0!</v>
      </c>
      <c r="AC694" s="236"/>
      <c r="AD694" s="42"/>
      <c r="AE694" s="42" t="e">
        <f t="shared" si="2348"/>
        <v>#DIV/0!</v>
      </c>
      <c r="AF694" s="236"/>
      <c r="AG694" s="42"/>
      <c r="AH694" s="42" t="e">
        <f t="shared" si="2349"/>
        <v>#DIV/0!</v>
      </c>
      <c r="AI694" s="236"/>
      <c r="AJ694" s="42"/>
      <c r="AK694" s="42" t="e">
        <f t="shared" si="2350"/>
        <v>#DIV/0!</v>
      </c>
      <c r="AL694" s="236"/>
      <c r="AM694" s="42"/>
      <c r="AN694" s="42" t="e">
        <f t="shared" si="2351"/>
        <v>#DIV/0!</v>
      </c>
      <c r="AO694" s="236"/>
      <c r="AP694" s="42"/>
      <c r="AQ694" s="42" t="e">
        <f t="shared" si="2352"/>
        <v>#DIV/0!</v>
      </c>
      <c r="AR694" s="18"/>
      <c r="AS694" s="37"/>
      <c r="AT694" s="37"/>
    </row>
    <row r="695" spans="1:46" customFormat="1" ht="45" customHeight="1">
      <c r="A695" s="289"/>
      <c r="B695" s="292"/>
      <c r="C695" s="464"/>
      <c r="D695" s="109" t="s">
        <v>32</v>
      </c>
      <c r="E695" s="177">
        <f t="shared" si="2355"/>
        <v>0</v>
      </c>
      <c r="F695" s="41">
        <f t="shared" si="2354"/>
        <v>0</v>
      </c>
      <c r="G695" s="48" t="e">
        <f t="shared" si="2340"/>
        <v>#DIV/0!</v>
      </c>
      <c r="H695" s="236"/>
      <c r="I695" s="42"/>
      <c r="J695" s="42" t="e">
        <f t="shared" si="2341"/>
        <v>#DIV/0!</v>
      </c>
      <c r="K695" s="236"/>
      <c r="L695" s="48"/>
      <c r="M695" s="42" t="e">
        <f t="shared" si="2342"/>
        <v>#DIV/0!</v>
      </c>
      <c r="N695" s="236"/>
      <c r="O695" s="48"/>
      <c r="P695" s="42" t="e">
        <f t="shared" si="2343"/>
        <v>#DIV/0!</v>
      </c>
      <c r="Q695" s="236"/>
      <c r="R695" s="42"/>
      <c r="S695" s="42" t="e">
        <f t="shared" si="2344"/>
        <v>#DIV/0!</v>
      </c>
      <c r="T695" s="236"/>
      <c r="U695" s="42"/>
      <c r="V695" s="42" t="e">
        <f t="shared" si="2345"/>
        <v>#DIV/0!</v>
      </c>
      <c r="W695" s="236"/>
      <c r="X695" s="42"/>
      <c r="Y695" s="42" t="e">
        <f t="shared" si="2346"/>
        <v>#DIV/0!</v>
      </c>
      <c r="Z695" s="236"/>
      <c r="AA695" s="42"/>
      <c r="AB695" s="42" t="e">
        <f t="shared" si="2347"/>
        <v>#DIV/0!</v>
      </c>
      <c r="AC695" s="236"/>
      <c r="AD695" s="42"/>
      <c r="AE695" s="42" t="e">
        <f t="shared" si="2348"/>
        <v>#DIV/0!</v>
      </c>
      <c r="AF695" s="236"/>
      <c r="AG695" s="42"/>
      <c r="AH695" s="42" t="e">
        <f t="shared" si="2349"/>
        <v>#DIV/0!</v>
      </c>
      <c r="AI695" s="236"/>
      <c r="AJ695" s="42"/>
      <c r="AK695" s="42" t="e">
        <f t="shared" si="2350"/>
        <v>#DIV/0!</v>
      </c>
      <c r="AL695" s="236"/>
      <c r="AM695" s="42"/>
      <c r="AN695" s="42" t="e">
        <f t="shared" si="2351"/>
        <v>#DIV/0!</v>
      </c>
      <c r="AO695" s="236"/>
      <c r="AP695" s="42"/>
      <c r="AQ695" s="42" t="e">
        <f t="shared" si="2352"/>
        <v>#DIV/0!</v>
      </c>
      <c r="AR695" s="18"/>
      <c r="AS695" s="37"/>
      <c r="AT695" s="37"/>
    </row>
    <row r="696" spans="1:46" s="214" customFormat="1" ht="31.5" customHeight="1">
      <c r="A696" s="448" t="s">
        <v>243</v>
      </c>
      <c r="B696" s="449"/>
      <c r="C696" s="465" t="s">
        <v>109</v>
      </c>
      <c r="D696" s="209" t="s">
        <v>34</v>
      </c>
      <c r="E696" s="211">
        <f>SUM(E697:E702)</f>
        <v>0</v>
      </c>
      <c r="F696" s="212">
        <f>SUM(F697:F702)</f>
        <v>0</v>
      </c>
      <c r="G696" s="212" t="e">
        <f>(F696/E696)*100</f>
        <v>#DIV/0!</v>
      </c>
      <c r="H696" s="235">
        <f>SUM(H697:H702)</f>
        <v>0</v>
      </c>
      <c r="I696" s="212">
        <f>SUM(I697:I702)</f>
        <v>0</v>
      </c>
      <c r="J696" s="212" t="e">
        <f>(I696/H696)*100</f>
        <v>#DIV/0!</v>
      </c>
      <c r="K696" s="235">
        <f>SUM(K697:K702)</f>
        <v>0</v>
      </c>
      <c r="L696" s="212">
        <f>SUM(L697:L702)</f>
        <v>0</v>
      </c>
      <c r="M696" s="212" t="e">
        <f>(L696/K696)*100</f>
        <v>#DIV/0!</v>
      </c>
      <c r="N696" s="235">
        <f>SUM(N697:N702)</f>
        <v>0</v>
      </c>
      <c r="O696" s="212">
        <f>SUM(O697:O702)</f>
        <v>0</v>
      </c>
      <c r="P696" s="212" t="e">
        <f>(O696/N696)*100</f>
        <v>#DIV/0!</v>
      </c>
      <c r="Q696" s="235">
        <f>SUM(Q697:Q702)</f>
        <v>0</v>
      </c>
      <c r="R696" s="212">
        <f>SUM(R697:R702)</f>
        <v>0</v>
      </c>
      <c r="S696" s="212" t="e">
        <f>(R696/Q696)*100</f>
        <v>#DIV/0!</v>
      </c>
      <c r="T696" s="235">
        <f>SUM(T697:T702)</f>
        <v>0</v>
      </c>
      <c r="U696" s="212">
        <f>SUM(U697:U702)</f>
        <v>0</v>
      </c>
      <c r="V696" s="212" t="e">
        <f>(U696/T696)*100</f>
        <v>#DIV/0!</v>
      </c>
      <c r="W696" s="235">
        <f>SUM(W697:W702)</f>
        <v>0</v>
      </c>
      <c r="X696" s="212">
        <f>SUM(X697:X702)</f>
        <v>0</v>
      </c>
      <c r="Y696" s="212" t="e">
        <f>(X696/W696)*100</f>
        <v>#DIV/0!</v>
      </c>
      <c r="Z696" s="235">
        <f>SUM(Z697:Z702)</f>
        <v>0</v>
      </c>
      <c r="AA696" s="212">
        <f>SUM(AA697:AA702)</f>
        <v>0</v>
      </c>
      <c r="AB696" s="212" t="e">
        <f>(AA696/Z696)*100</f>
        <v>#DIV/0!</v>
      </c>
      <c r="AC696" s="235">
        <f>SUM(AC697:AC702)</f>
        <v>0</v>
      </c>
      <c r="AD696" s="212">
        <f>SUM(AD697:AD702)</f>
        <v>0</v>
      </c>
      <c r="AE696" s="212" t="e">
        <f>(AD696/AC696)*100</f>
        <v>#DIV/0!</v>
      </c>
      <c r="AF696" s="235">
        <f>SUM(AF697:AF702)</f>
        <v>0</v>
      </c>
      <c r="AG696" s="212">
        <f>SUM(AG697:AG702)</f>
        <v>0</v>
      </c>
      <c r="AH696" s="212" t="e">
        <f>(AG696/AF696)*100</f>
        <v>#DIV/0!</v>
      </c>
      <c r="AI696" s="235">
        <f>SUM(AI697:AI702)</f>
        <v>0</v>
      </c>
      <c r="AJ696" s="212">
        <f>SUM(AJ697:AJ702)</f>
        <v>0</v>
      </c>
      <c r="AK696" s="212" t="e">
        <f>(AJ696/AI696)*100</f>
        <v>#DIV/0!</v>
      </c>
      <c r="AL696" s="235">
        <f>SUM(AL697:AL702)</f>
        <v>0</v>
      </c>
      <c r="AM696" s="212">
        <f>SUM(AM697:AM702)</f>
        <v>0</v>
      </c>
      <c r="AN696" s="212" t="e">
        <f>(AM696/AL696)*100</f>
        <v>#DIV/0!</v>
      </c>
      <c r="AO696" s="235">
        <f>SUM(AO697:AO702)</f>
        <v>0</v>
      </c>
      <c r="AP696" s="212">
        <f>SUM(AP697:AP702)</f>
        <v>0</v>
      </c>
      <c r="AQ696" s="212" t="e">
        <f>(AP696/AO696)*100</f>
        <v>#DIV/0!</v>
      </c>
      <c r="AR696" s="213"/>
    </row>
    <row r="697" spans="1:46" s="91" customFormat="1" ht="30">
      <c r="A697" s="450"/>
      <c r="B697" s="451"/>
      <c r="C697" s="466"/>
      <c r="D697" s="95" t="s">
        <v>17</v>
      </c>
      <c r="E697" s="173">
        <f t="shared" ref="E697:F702" si="2356">E676</f>
        <v>0</v>
      </c>
      <c r="F697" s="43">
        <f t="shared" si="2356"/>
        <v>0</v>
      </c>
      <c r="G697" s="48" t="e">
        <f t="shared" ref="G697:G709" si="2357">(F697/E697)*100</f>
        <v>#DIV/0!</v>
      </c>
      <c r="H697" s="233">
        <f t="shared" ref="H697:I702" si="2358">H676</f>
        <v>0</v>
      </c>
      <c r="I697" s="43">
        <f t="shared" si="2358"/>
        <v>0</v>
      </c>
      <c r="J697" s="48" t="e">
        <f t="shared" ref="J697:J709" si="2359">(I697/H697)*100</f>
        <v>#DIV/0!</v>
      </c>
      <c r="K697" s="233">
        <f t="shared" ref="K697:L702" si="2360">K676</f>
        <v>0</v>
      </c>
      <c r="L697" s="43">
        <f t="shared" si="2360"/>
        <v>0</v>
      </c>
      <c r="M697" s="48" t="e">
        <f t="shared" ref="M697:M709" si="2361">(L697/K697)*100</f>
        <v>#DIV/0!</v>
      </c>
      <c r="N697" s="233">
        <f t="shared" ref="N697:O702" si="2362">N676</f>
        <v>0</v>
      </c>
      <c r="O697" s="43">
        <f t="shared" si="2362"/>
        <v>0</v>
      </c>
      <c r="P697" s="48" t="e">
        <f t="shared" ref="P697:P709" si="2363">(O697/N697)*100</f>
        <v>#DIV/0!</v>
      </c>
      <c r="Q697" s="233">
        <f t="shared" ref="Q697:R702" si="2364">Q676</f>
        <v>0</v>
      </c>
      <c r="R697" s="43">
        <f t="shared" si="2364"/>
        <v>0</v>
      </c>
      <c r="S697" s="48" t="e">
        <f t="shared" ref="S697:S709" si="2365">(R697/Q697)*100</f>
        <v>#DIV/0!</v>
      </c>
      <c r="T697" s="233">
        <f t="shared" ref="T697:U702" si="2366">T676</f>
        <v>0</v>
      </c>
      <c r="U697" s="43">
        <f t="shared" si="2366"/>
        <v>0</v>
      </c>
      <c r="V697" s="48" t="e">
        <f t="shared" ref="V697:V709" si="2367">(U697/T697)*100</f>
        <v>#DIV/0!</v>
      </c>
      <c r="W697" s="233">
        <f t="shared" ref="W697:X702" si="2368">W676</f>
        <v>0</v>
      </c>
      <c r="X697" s="43">
        <f t="shared" si="2368"/>
        <v>0</v>
      </c>
      <c r="Y697" s="48" t="e">
        <f t="shared" ref="Y697:Y709" si="2369">(X697/W697)*100</f>
        <v>#DIV/0!</v>
      </c>
      <c r="Z697" s="233">
        <f t="shared" ref="Z697:AA702" si="2370">Z676</f>
        <v>0</v>
      </c>
      <c r="AA697" s="43">
        <f t="shared" si="2370"/>
        <v>0</v>
      </c>
      <c r="AB697" s="48" t="e">
        <f t="shared" ref="AB697:AB709" si="2371">(AA697/Z697)*100</f>
        <v>#DIV/0!</v>
      </c>
      <c r="AC697" s="233">
        <f t="shared" ref="AC697:AD702" si="2372">AC676</f>
        <v>0</v>
      </c>
      <c r="AD697" s="43">
        <f t="shared" si="2372"/>
        <v>0</v>
      </c>
      <c r="AE697" s="48" t="e">
        <f t="shared" ref="AE697:AE709" si="2373">(AD697/AC697)*100</f>
        <v>#DIV/0!</v>
      </c>
      <c r="AF697" s="233">
        <f t="shared" ref="AF697:AG702" si="2374">AF676</f>
        <v>0</v>
      </c>
      <c r="AG697" s="43">
        <f t="shared" si="2374"/>
        <v>0</v>
      </c>
      <c r="AH697" s="48" t="e">
        <f t="shared" ref="AH697:AH709" si="2375">(AG697/AF697)*100</f>
        <v>#DIV/0!</v>
      </c>
      <c r="AI697" s="233">
        <f t="shared" ref="AI697:AJ702" si="2376">AI676</f>
        <v>0</v>
      </c>
      <c r="AJ697" s="43">
        <f t="shared" si="2376"/>
        <v>0</v>
      </c>
      <c r="AK697" s="48" t="e">
        <f t="shared" ref="AK697:AK709" si="2377">(AJ697/AI697)*100</f>
        <v>#DIV/0!</v>
      </c>
      <c r="AL697" s="233">
        <f t="shared" ref="AL697:AM702" si="2378">AL676</f>
        <v>0</v>
      </c>
      <c r="AM697" s="43">
        <f t="shared" si="2378"/>
        <v>0</v>
      </c>
      <c r="AN697" s="48" t="e">
        <f t="shared" ref="AN697:AN709" si="2379">(AM697/AL697)*100</f>
        <v>#DIV/0!</v>
      </c>
      <c r="AO697" s="233">
        <f t="shared" ref="AO697:AP702" si="2380">AO676</f>
        <v>0</v>
      </c>
      <c r="AP697" s="43">
        <f t="shared" si="2380"/>
        <v>0</v>
      </c>
      <c r="AQ697" s="48" t="e">
        <f t="shared" ref="AQ697:AQ709" si="2381">(AP697/AO697)*100</f>
        <v>#DIV/0!</v>
      </c>
      <c r="AR697" s="99"/>
      <c r="AS697" s="90"/>
      <c r="AT697" s="90"/>
    </row>
    <row r="698" spans="1:46" s="91" customFormat="1" ht="50.25" customHeight="1">
      <c r="A698" s="450"/>
      <c r="B698" s="451"/>
      <c r="C698" s="466"/>
      <c r="D698" s="95" t="s">
        <v>18</v>
      </c>
      <c r="E698" s="173">
        <f t="shared" si="2356"/>
        <v>0</v>
      </c>
      <c r="F698" s="43">
        <f t="shared" si="2356"/>
        <v>0</v>
      </c>
      <c r="G698" s="48" t="e">
        <f t="shared" si="2357"/>
        <v>#DIV/0!</v>
      </c>
      <c r="H698" s="233">
        <f t="shared" si="2358"/>
        <v>0</v>
      </c>
      <c r="I698" s="43">
        <f t="shared" si="2358"/>
        <v>0</v>
      </c>
      <c r="J698" s="48" t="e">
        <f t="shared" si="2359"/>
        <v>#DIV/0!</v>
      </c>
      <c r="K698" s="233">
        <f t="shared" si="2360"/>
        <v>0</v>
      </c>
      <c r="L698" s="43">
        <f t="shared" si="2360"/>
        <v>0</v>
      </c>
      <c r="M698" s="48" t="e">
        <f t="shared" si="2361"/>
        <v>#DIV/0!</v>
      </c>
      <c r="N698" s="233">
        <f t="shared" si="2362"/>
        <v>0</v>
      </c>
      <c r="O698" s="43">
        <f t="shared" si="2362"/>
        <v>0</v>
      </c>
      <c r="P698" s="48" t="e">
        <f t="shared" si="2363"/>
        <v>#DIV/0!</v>
      </c>
      <c r="Q698" s="233">
        <f t="shared" si="2364"/>
        <v>0</v>
      </c>
      <c r="R698" s="43">
        <f t="shared" si="2364"/>
        <v>0</v>
      </c>
      <c r="S698" s="48" t="e">
        <f t="shared" si="2365"/>
        <v>#DIV/0!</v>
      </c>
      <c r="T698" s="233">
        <f t="shared" si="2366"/>
        <v>0</v>
      </c>
      <c r="U698" s="43">
        <f t="shared" si="2366"/>
        <v>0</v>
      </c>
      <c r="V698" s="48" t="e">
        <f t="shared" si="2367"/>
        <v>#DIV/0!</v>
      </c>
      <c r="W698" s="233">
        <f t="shared" si="2368"/>
        <v>0</v>
      </c>
      <c r="X698" s="43">
        <f t="shared" si="2368"/>
        <v>0</v>
      </c>
      <c r="Y698" s="48" t="e">
        <f t="shared" si="2369"/>
        <v>#DIV/0!</v>
      </c>
      <c r="Z698" s="233">
        <f t="shared" si="2370"/>
        <v>0</v>
      </c>
      <c r="AA698" s="43">
        <f t="shared" si="2370"/>
        <v>0</v>
      </c>
      <c r="AB698" s="48" t="e">
        <f t="shared" si="2371"/>
        <v>#DIV/0!</v>
      </c>
      <c r="AC698" s="233">
        <f t="shared" si="2372"/>
        <v>0</v>
      </c>
      <c r="AD698" s="43">
        <f t="shared" si="2372"/>
        <v>0</v>
      </c>
      <c r="AE698" s="48" t="e">
        <f t="shared" si="2373"/>
        <v>#DIV/0!</v>
      </c>
      <c r="AF698" s="233">
        <f t="shared" si="2374"/>
        <v>0</v>
      </c>
      <c r="AG698" s="43">
        <f t="shared" si="2374"/>
        <v>0</v>
      </c>
      <c r="AH698" s="48" t="e">
        <f t="shared" si="2375"/>
        <v>#DIV/0!</v>
      </c>
      <c r="AI698" s="233">
        <f t="shared" si="2376"/>
        <v>0</v>
      </c>
      <c r="AJ698" s="43">
        <f t="shared" si="2376"/>
        <v>0</v>
      </c>
      <c r="AK698" s="48" t="e">
        <f t="shared" si="2377"/>
        <v>#DIV/0!</v>
      </c>
      <c r="AL698" s="233">
        <f t="shared" si="2378"/>
        <v>0</v>
      </c>
      <c r="AM698" s="43">
        <f t="shared" si="2378"/>
        <v>0</v>
      </c>
      <c r="AN698" s="48" t="e">
        <f t="shared" si="2379"/>
        <v>#DIV/0!</v>
      </c>
      <c r="AO698" s="233">
        <f t="shared" si="2380"/>
        <v>0</v>
      </c>
      <c r="AP698" s="43">
        <f t="shared" si="2380"/>
        <v>0</v>
      </c>
      <c r="AQ698" s="48" t="e">
        <f t="shared" si="2381"/>
        <v>#DIV/0!</v>
      </c>
      <c r="AR698" s="99"/>
      <c r="AS698" s="90"/>
      <c r="AT698" s="90"/>
    </row>
    <row r="699" spans="1:46" s="91" customFormat="1" ht="33" customHeight="1">
      <c r="A699" s="450"/>
      <c r="B699" s="451"/>
      <c r="C699" s="466"/>
      <c r="D699" s="95" t="s">
        <v>26</v>
      </c>
      <c r="E699" s="173">
        <f t="shared" si="2356"/>
        <v>0</v>
      </c>
      <c r="F699" s="43">
        <f t="shared" si="2356"/>
        <v>0</v>
      </c>
      <c r="G699" s="48" t="e">
        <f t="shared" si="2357"/>
        <v>#DIV/0!</v>
      </c>
      <c r="H699" s="233">
        <f t="shared" si="2358"/>
        <v>0</v>
      </c>
      <c r="I699" s="43">
        <f t="shared" si="2358"/>
        <v>0</v>
      </c>
      <c r="J699" s="48" t="e">
        <f t="shared" si="2359"/>
        <v>#DIV/0!</v>
      </c>
      <c r="K699" s="233">
        <f t="shared" si="2360"/>
        <v>0</v>
      </c>
      <c r="L699" s="43">
        <f t="shared" si="2360"/>
        <v>0</v>
      </c>
      <c r="M699" s="48" t="e">
        <f t="shared" si="2361"/>
        <v>#DIV/0!</v>
      </c>
      <c r="N699" s="233">
        <f t="shared" si="2362"/>
        <v>0</v>
      </c>
      <c r="O699" s="43">
        <f t="shared" si="2362"/>
        <v>0</v>
      </c>
      <c r="P699" s="48" t="e">
        <f t="shared" si="2363"/>
        <v>#DIV/0!</v>
      </c>
      <c r="Q699" s="233">
        <f t="shared" si="2364"/>
        <v>0</v>
      </c>
      <c r="R699" s="43">
        <f t="shared" si="2364"/>
        <v>0</v>
      </c>
      <c r="S699" s="48" t="e">
        <f t="shared" si="2365"/>
        <v>#DIV/0!</v>
      </c>
      <c r="T699" s="233">
        <f t="shared" si="2366"/>
        <v>0</v>
      </c>
      <c r="U699" s="43">
        <f t="shared" si="2366"/>
        <v>0</v>
      </c>
      <c r="V699" s="48" t="e">
        <f t="shared" si="2367"/>
        <v>#DIV/0!</v>
      </c>
      <c r="W699" s="233">
        <f t="shared" si="2368"/>
        <v>0</v>
      </c>
      <c r="X699" s="43">
        <f t="shared" si="2368"/>
        <v>0</v>
      </c>
      <c r="Y699" s="48" t="e">
        <f t="shared" si="2369"/>
        <v>#DIV/0!</v>
      </c>
      <c r="Z699" s="233">
        <f t="shared" si="2370"/>
        <v>0</v>
      </c>
      <c r="AA699" s="43">
        <f t="shared" si="2370"/>
        <v>0</v>
      </c>
      <c r="AB699" s="48" t="e">
        <f t="shared" si="2371"/>
        <v>#DIV/0!</v>
      </c>
      <c r="AC699" s="233">
        <f t="shared" si="2372"/>
        <v>0</v>
      </c>
      <c r="AD699" s="43">
        <f t="shared" si="2372"/>
        <v>0</v>
      </c>
      <c r="AE699" s="48" t="e">
        <f t="shared" si="2373"/>
        <v>#DIV/0!</v>
      </c>
      <c r="AF699" s="233">
        <f t="shared" si="2374"/>
        <v>0</v>
      </c>
      <c r="AG699" s="43">
        <f t="shared" si="2374"/>
        <v>0</v>
      </c>
      <c r="AH699" s="48" t="e">
        <f t="shared" si="2375"/>
        <v>#DIV/0!</v>
      </c>
      <c r="AI699" s="233">
        <f t="shared" si="2376"/>
        <v>0</v>
      </c>
      <c r="AJ699" s="43">
        <f t="shared" si="2376"/>
        <v>0</v>
      </c>
      <c r="AK699" s="48" t="e">
        <f t="shared" si="2377"/>
        <v>#DIV/0!</v>
      </c>
      <c r="AL699" s="233">
        <f t="shared" si="2378"/>
        <v>0</v>
      </c>
      <c r="AM699" s="43">
        <f t="shared" si="2378"/>
        <v>0</v>
      </c>
      <c r="AN699" s="48" t="e">
        <f t="shared" si="2379"/>
        <v>#DIV/0!</v>
      </c>
      <c r="AO699" s="233">
        <f t="shared" si="2380"/>
        <v>0</v>
      </c>
      <c r="AP699" s="43">
        <f t="shared" si="2380"/>
        <v>0</v>
      </c>
      <c r="AQ699" s="48" t="e">
        <f t="shared" si="2381"/>
        <v>#DIV/0!</v>
      </c>
      <c r="AR699" s="99"/>
      <c r="AS699" s="90"/>
      <c r="AT699" s="90"/>
    </row>
    <row r="700" spans="1:46" s="91" customFormat="1" ht="85.5" customHeight="1">
      <c r="A700" s="450"/>
      <c r="B700" s="451"/>
      <c r="C700" s="466"/>
      <c r="D700" s="93" t="s">
        <v>154</v>
      </c>
      <c r="E700" s="173">
        <f t="shared" si="2356"/>
        <v>0</v>
      </c>
      <c r="F700" s="43">
        <f t="shared" si="2356"/>
        <v>0</v>
      </c>
      <c r="G700" s="48" t="e">
        <f t="shared" si="2357"/>
        <v>#DIV/0!</v>
      </c>
      <c r="H700" s="233">
        <f t="shared" si="2358"/>
        <v>0</v>
      </c>
      <c r="I700" s="43">
        <f t="shared" si="2358"/>
        <v>0</v>
      </c>
      <c r="J700" s="48" t="e">
        <f t="shared" si="2359"/>
        <v>#DIV/0!</v>
      </c>
      <c r="K700" s="233">
        <f t="shared" si="2360"/>
        <v>0</v>
      </c>
      <c r="L700" s="43">
        <f t="shared" si="2360"/>
        <v>0</v>
      </c>
      <c r="M700" s="48" t="e">
        <f t="shared" si="2361"/>
        <v>#DIV/0!</v>
      </c>
      <c r="N700" s="233">
        <f t="shared" si="2362"/>
        <v>0</v>
      </c>
      <c r="O700" s="43">
        <f t="shared" si="2362"/>
        <v>0</v>
      </c>
      <c r="P700" s="48" t="e">
        <f t="shared" si="2363"/>
        <v>#DIV/0!</v>
      </c>
      <c r="Q700" s="233">
        <f t="shared" si="2364"/>
        <v>0</v>
      </c>
      <c r="R700" s="43">
        <f t="shared" si="2364"/>
        <v>0</v>
      </c>
      <c r="S700" s="48" t="e">
        <f t="shared" si="2365"/>
        <v>#DIV/0!</v>
      </c>
      <c r="T700" s="233">
        <f t="shared" si="2366"/>
        <v>0</v>
      </c>
      <c r="U700" s="43">
        <f t="shared" si="2366"/>
        <v>0</v>
      </c>
      <c r="V700" s="48" t="e">
        <f t="shared" si="2367"/>
        <v>#DIV/0!</v>
      </c>
      <c r="W700" s="233">
        <f t="shared" si="2368"/>
        <v>0</v>
      </c>
      <c r="X700" s="43">
        <f t="shared" si="2368"/>
        <v>0</v>
      </c>
      <c r="Y700" s="48" t="e">
        <f t="shared" si="2369"/>
        <v>#DIV/0!</v>
      </c>
      <c r="Z700" s="233">
        <f t="shared" si="2370"/>
        <v>0</v>
      </c>
      <c r="AA700" s="43">
        <f t="shared" si="2370"/>
        <v>0</v>
      </c>
      <c r="AB700" s="48" t="e">
        <f t="shared" si="2371"/>
        <v>#DIV/0!</v>
      </c>
      <c r="AC700" s="233">
        <f t="shared" si="2372"/>
        <v>0</v>
      </c>
      <c r="AD700" s="43">
        <f t="shared" si="2372"/>
        <v>0</v>
      </c>
      <c r="AE700" s="48" t="e">
        <f t="shared" si="2373"/>
        <v>#DIV/0!</v>
      </c>
      <c r="AF700" s="233">
        <f t="shared" si="2374"/>
        <v>0</v>
      </c>
      <c r="AG700" s="43">
        <f t="shared" si="2374"/>
        <v>0</v>
      </c>
      <c r="AH700" s="48" t="e">
        <f t="shared" si="2375"/>
        <v>#DIV/0!</v>
      </c>
      <c r="AI700" s="233">
        <f t="shared" si="2376"/>
        <v>0</v>
      </c>
      <c r="AJ700" s="43">
        <f t="shared" si="2376"/>
        <v>0</v>
      </c>
      <c r="AK700" s="48" t="e">
        <f t="shared" si="2377"/>
        <v>#DIV/0!</v>
      </c>
      <c r="AL700" s="233">
        <f t="shared" si="2378"/>
        <v>0</v>
      </c>
      <c r="AM700" s="43">
        <f t="shared" si="2378"/>
        <v>0</v>
      </c>
      <c r="AN700" s="48" t="e">
        <f t="shared" si="2379"/>
        <v>#DIV/0!</v>
      </c>
      <c r="AO700" s="233">
        <f t="shared" si="2380"/>
        <v>0</v>
      </c>
      <c r="AP700" s="43">
        <f t="shared" si="2380"/>
        <v>0</v>
      </c>
      <c r="AQ700" s="48" t="e">
        <f t="shared" si="2381"/>
        <v>#DIV/0!</v>
      </c>
      <c r="AR700" s="99"/>
      <c r="AS700" s="90"/>
      <c r="AT700" s="90"/>
    </row>
    <row r="701" spans="1:46" s="91" customFormat="1" ht="36.75" customHeight="1">
      <c r="A701" s="450"/>
      <c r="B701" s="451"/>
      <c r="C701" s="466"/>
      <c r="D701" s="95" t="s">
        <v>37</v>
      </c>
      <c r="E701" s="173">
        <f t="shared" si="2356"/>
        <v>0</v>
      </c>
      <c r="F701" s="43">
        <f t="shared" si="2356"/>
        <v>0</v>
      </c>
      <c r="G701" s="48" t="e">
        <f t="shared" si="2357"/>
        <v>#DIV/0!</v>
      </c>
      <c r="H701" s="233">
        <f t="shared" si="2358"/>
        <v>0</v>
      </c>
      <c r="I701" s="43">
        <f t="shared" si="2358"/>
        <v>0</v>
      </c>
      <c r="J701" s="48" t="e">
        <f t="shared" si="2359"/>
        <v>#DIV/0!</v>
      </c>
      <c r="K701" s="233">
        <f t="shared" si="2360"/>
        <v>0</v>
      </c>
      <c r="L701" s="43">
        <f t="shared" si="2360"/>
        <v>0</v>
      </c>
      <c r="M701" s="48" t="e">
        <f t="shared" si="2361"/>
        <v>#DIV/0!</v>
      </c>
      <c r="N701" s="233">
        <f t="shared" si="2362"/>
        <v>0</v>
      </c>
      <c r="O701" s="43">
        <f t="shared" si="2362"/>
        <v>0</v>
      </c>
      <c r="P701" s="48" t="e">
        <f t="shared" si="2363"/>
        <v>#DIV/0!</v>
      </c>
      <c r="Q701" s="233">
        <f t="shared" si="2364"/>
        <v>0</v>
      </c>
      <c r="R701" s="43">
        <f t="shared" si="2364"/>
        <v>0</v>
      </c>
      <c r="S701" s="48" t="e">
        <f t="shared" si="2365"/>
        <v>#DIV/0!</v>
      </c>
      <c r="T701" s="233">
        <f t="shared" si="2366"/>
        <v>0</v>
      </c>
      <c r="U701" s="43">
        <f t="shared" si="2366"/>
        <v>0</v>
      </c>
      <c r="V701" s="48" t="e">
        <f t="shared" si="2367"/>
        <v>#DIV/0!</v>
      </c>
      <c r="W701" s="233">
        <f t="shared" si="2368"/>
        <v>0</v>
      </c>
      <c r="X701" s="43">
        <f t="shared" si="2368"/>
        <v>0</v>
      </c>
      <c r="Y701" s="48" t="e">
        <f t="shared" si="2369"/>
        <v>#DIV/0!</v>
      </c>
      <c r="Z701" s="233">
        <f t="shared" si="2370"/>
        <v>0</v>
      </c>
      <c r="AA701" s="43">
        <f t="shared" si="2370"/>
        <v>0</v>
      </c>
      <c r="AB701" s="48" t="e">
        <f t="shared" si="2371"/>
        <v>#DIV/0!</v>
      </c>
      <c r="AC701" s="233">
        <f t="shared" si="2372"/>
        <v>0</v>
      </c>
      <c r="AD701" s="43">
        <f t="shared" si="2372"/>
        <v>0</v>
      </c>
      <c r="AE701" s="48" t="e">
        <f t="shared" si="2373"/>
        <v>#DIV/0!</v>
      </c>
      <c r="AF701" s="233">
        <f t="shared" si="2374"/>
        <v>0</v>
      </c>
      <c r="AG701" s="43">
        <f t="shared" si="2374"/>
        <v>0</v>
      </c>
      <c r="AH701" s="48" t="e">
        <f t="shared" si="2375"/>
        <v>#DIV/0!</v>
      </c>
      <c r="AI701" s="233">
        <f t="shared" si="2376"/>
        <v>0</v>
      </c>
      <c r="AJ701" s="43">
        <f t="shared" si="2376"/>
        <v>0</v>
      </c>
      <c r="AK701" s="48" t="e">
        <f t="shared" si="2377"/>
        <v>#DIV/0!</v>
      </c>
      <c r="AL701" s="233">
        <f t="shared" si="2378"/>
        <v>0</v>
      </c>
      <c r="AM701" s="43">
        <f t="shared" si="2378"/>
        <v>0</v>
      </c>
      <c r="AN701" s="48" t="e">
        <f t="shared" si="2379"/>
        <v>#DIV/0!</v>
      </c>
      <c r="AO701" s="233">
        <f t="shared" si="2380"/>
        <v>0</v>
      </c>
      <c r="AP701" s="43">
        <f t="shared" si="2380"/>
        <v>0</v>
      </c>
      <c r="AQ701" s="48" t="e">
        <f t="shared" si="2381"/>
        <v>#DIV/0!</v>
      </c>
      <c r="AR701" s="99"/>
      <c r="AS701" s="90"/>
      <c r="AT701" s="90"/>
    </row>
    <row r="702" spans="1:46" s="91" customFormat="1" ht="53.25" customHeight="1">
      <c r="A702" s="452"/>
      <c r="B702" s="453"/>
      <c r="C702" s="467"/>
      <c r="D702" s="95" t="s">
        <v>32</v>
      </c>
      <c r="E702" s="173">
        <f t="shared" si="2356"/>
        <v>0</v>
      </c>
      <c r="F702" s="43">
        <f t="shared" si="2356"/>
        <v>0</v>
      </c>
      <c r="G702" s="48" t="e">
        <f t="shared" si="2357"/>
        <v>#DIV/0!</v>
      </c>
      <c r="H702" s="233">
        <f t="shared" si="2358"/>
        <v>0</v>
      </c>
      <c r="I702" s="43">
        <f t="shared" si="2358"/>
        <v>0</v>
      </c>
      <c r="J702" s="48" t="e">
        <f t="shared" si="2359"/>
        <v>#DIV/0!</v>
      </c>
      <c r="K702" s="233">
        <f t="shared" si="2360"/>
        <v>0</v>
      </c>
      <c r="L702" s="43">
        <f t="shared" si="2360"/>
        <v>0</v>
      </c>
      <c r="M702" s="48" t="e">
        <f t="shared" si="2361"/>
        <v>#DIV/0!</v>
      </c>
      <c r="N702" s="233">
        <f t="shared" si="2362"/>
        <v>0</v>
      </c>
      <c r="O702" s="43">
        <f t="shared" si="2362"/>
        <v>0</v>
      </c>
      <c r="P702" s="48" t="e">
        <f t="shared" si="2363"/>
        <v>#DIV/0!</v>
      </c>
      <c r="Q702" s="233">
        <f t="shared" si="2364"/>
        <v>0</v>
      </c>
      <c r="R702" s="43">
        <f t="shared" si="2364"/>
        <v>0</v>
      </c>
      <c r="S702" s="48" t="e">
        <f t="shared" si="2365"/>
        <v>#DIV/0!</v>
      </c>
      <c r="T702" s="233">
        <f t="shared" si="2366"/>
        <v>0</v>
      </c>
      <c r="U702" s="43">
        <f t="shared" si="2366"/>
        <v>0</v>
      </c>
      <c r="V702" s="48" t="e">
        <f t="shared" si="2367"/>
        <v>#DIV/0!</v>
      </c>
      <c r="W702" s="233">
        <f t="shared" si="2368"/>
        <v>0</v>
      </c>
      <c r="X702" s="43">
        <f t="shared" si="2368"/>
        <v>0</v>
      </c>
      <c r="Y702" s="48" t="e">
        <f t="shared" si="2369"/>
        <v>#DIV/0!</v>
      </c>
      <c r="Z702" s="233">
        <f t="shared" si="2370"/>
        <v>0</v>
      </c>
      <c r="AA702" s="43">
        <f t="shared" si="2370"/>
        <v>0</v>
      </c>
      <c r="AB702" s="48" t="e">
        <f t="shared" si="2371"/>
        <v>#DIV/0!</v>
      </c>
      <c r="AC702" s="233">
        <f t="shared" si="2372"/>
        <v>0</v>
      </c>
      <c r="AD702" s="43">
        <f t="shared" si="2372"/>
        <v>0</v>
      </c>
      <c r="AE702" s="48" t="e">
        <f t="shared" si="2373"/>
        <v>#DIV/0!</v>
      </c>
      <c r="AF702" s="233">
        <f t="shared" si="2374"/>
        <v>0</v>
      </c>
      <c r="AG702" s="43">
        <f t="shared" si="2374"/>
        <v>0</v>
      </c>
      <c r="AH702" s="48" t="e">
        <f t="shared" si="2375"/>
        <v>#DIV/0!</v>
      </c>
      <c r="AI702" s="233">
        <f t="shared" si="2376"/>
        <v>0</v>
      </c>
      <c r="AJ702" s="43">
        <f t="shared" si="2376"/>
        <v>0</v>
      </c>
      <c r="AK702" s="48" t="e">
        <f t="shared" si="2377"/>
        <v>#DIV/0!</v>
      </c>
      <c r="AL702" s="233">
        <f t="shared" si="2378"/>
        <v>0</v>
      </c>
      <c r="AM702" s="43">
        <f t="shared" si="2378"/>
        <v>0</v>
      </c>
      <c r="AN702" s="48" t="e">
        <f t="shared" si="2379"/>
        <v>#DIV/0!</v>
      </c>
      <c r="AO702" s="233">
        <f t="shared" si="2380"/>
        <v>0</v>
      </c>
      <c r="AP702" s="43">
        <f t="shared" si="2380"/>
        <v>0</v>
      </c>
      <c r="AQ702" s="48" t="e">
        <f t="shared" si="2381"/>
        <v>#DIV/0!</v>
      </c>
      <c r="AR702" s="99"/>
      <c r="AS702" s="90"/>
      <c r="AT702" s="90"/>
    </row>
    <row r="703" spans="1:46" s="208" customFormat="1" ht="30" customHeight="1">
      <c r="A703" s="321" t="s">
        <v>87</v>
      </c>
      <c r="B703" s="454"/>
      <c r="C703" s="459" t="s">
        <v>109</v>
      </c>
      <c r="D703" s="203" t="s">
        <v>34</v>
      </c>
      <c r="E703" s="223">
        <f>E704+E705+E706+E708+E709</f>
        <v>0</v>
      </c>
      <c r="F703" s="219">
        <f>F704+F705+F706+F708+F709</f>
        <v>0</v>
      </c>
      <c r="G703" s="219" t="e">
        <f t="shared" si="2357"/>
        <v>#DIV/0!</v>
      </c>
      <c r="H703" s="236">
        <f>H704+H705+H706+H708+H709</f>
        <v>0</v>
      </c>
      <c r="I703" s="219">
        <f>I704+I705+I706+I708+I709</f>
        <v>0</v>
      </c>
      <c r="J703" s="219" t="e">
        <f t="shared" si="2359"/>
        <v>#DIV/0!</v>
      </c>
      <c r="K703" s="236">
        <f>K704+K705+K706+K708+K709</f>
        <v>0</v>
      </c>
      <c r="L703" s="212">
        <f>L704+L705+L706+L708+L709</f>
        <v>0</v>
      </c>
      <c r="M703" s="219" t="e">
        <f t="shared" si="2361"/>
        <v>#DIV/0!</v>
      </c>
      <c r="N703" s="236">
        <f>N704+N705+N706+N708+N709</f>
        <v>0</v>
      </c>
      <c r="O703" s="212">
        <f>O704+O705+O706+O708+O709</f>
        <v>0</v>
      </c>
      <c r="P703" s="219" t="e">
        <f t="shared" si="2363"/>
        <v>#DIV/0!</v>
      </c>
      <c r="Q703" s="236">
        <f>Q704+Q705+Q706+Q708+Q709</f>
        <v>0</v>
      </c>
      <c r="R703" s="219">
        <f>R704+R705+R706+R708+R709</f>
        <v>0</v>
      </c>
      <c r="S703" s="219" t="e">
        <f t="shared" si="2365"/>
        <v>#DIV/0!</v>
      </c>
      <c r="T703" s="236">
        <f>T704+T705+T706+T708+T709</f>
        <v>0</v>
      </c>
      <c r="U703" s="219">
        <f>U704+U705+U706+U708+U709</f>
        <v>0</v>
      </c>
      <c r="V703" s="219" t="e">
        <f t="shared" si="2367"/>
        <v>#DIV/0!</v>
      </c>
      <c r="W703" s="236">
        <f>W704+W705+W706+W708+W709</f>
        <v>0</v>
      </c>
      <c r="X703" s="219">
        <f>X704+X705+X706+X708+X709</f>
        <v>0</v>
      </c>
      <c r="Y703" s="219" t="e">
        <f t="shared" si="2369"/>
        <v>#DIV/0!</v>
      </c>
      <c r="Z703" s="236">
        <f>Z704+Z705+Z706+Z708+Z709</f>
        <v>0</v>
      </c>
      <c r="AA703" s="219">
        <f>AA704+AA705+AA706+AA708+AA709</f>
        <v>0</v>
      </c>
      <c r="AB703" s="219" t="e">
        <f t="shared" si="2371"/>
        <v>#DIV/0!</v>
      </c>
      <c r="AC703" s="236">
        <f>AC704+AC705+AC706+AC708+AC709</f>
        <v>0</v>
      </c>
      <c r="AD703" s="219">
        <f>AD704+AD705+AD706+AD708+AD709</f>
        <v>0</v>
      </c>
      <c r="AE703" s="219" t="e">
        <f t="shared" si="2373"/>
        <v>#DIV/0!</v>
      </c>
      <c r="AF703" s="236">
        <f>AF704+AF705+AF706+AF708+AF709</f>
        <v>0</v>
      </c>
      <c r="AG703" s="219">
        <f>AG704+AG705+AG706+AG708+AG709</f>
        <v>0</v>
      </c>
      <c r="AH703" s="219" t="e">
        <f t="shared" si="2375"/>
        <v>#DIV/0!</v>
      </c>
      <c r="AI703" s="236">
        <f>AI704+AI705+AI706+AI708+AI709</f>
        <v>0</v>
      </c>
      <c r="AJ703" s="219">
        <f>AJ704+AJ705+AJ706+AJ708+AJ709</f>
        <v>0</v>
      </c>
      <c r="AK703" s="219" t="e">
        <f t="shared" si="2377"/>
        <v>#DIV/0!</v>
      </c>
      <c r="AL703" s="236">
        <f>AL704+AL705+AL706+AL708+AL709</f>
        <v>0</v>
      </c>
      <c r="AM703" s="219">
        <f>AM704+AM705+AM706+AM708+AM709</f>
        <v>0</v>
      </c>
      <c r="AN703" s="219" t="e">
        <f t="shared" si="2379"/>
        <v>#DIV/0!</v>
      </c>
      <c r="AO703" s="236">
        <f>AO704+AO705+AO706+AO708+AO709</f>
        <v>0</v>
      </c>
      <c r="AP703" s="219">
        <f>AP704+AP705+AP706+AP708+AP709</f>
        <v>0</v>
      </c>
      <c r="AQ703" s="219" t="e">
        <f t="shared" si="2381"/>
        <v>#DIV/0!</v>
      </c>
      <c r="AR703" s="207"/>
    </row>
    <row r="704" spans="1:46" customFormat="1" ht="30">
      <c r="A704" s="455"/>
      <c r="B704" s="456"/>
      <c r="C704" s="460"/>
      <c r="D704" s="17" t="s">
        <v>17</v>
      </c>
      <c r="E704" s="173">
        <f>E697</f>
        <v>0</v>
      </c>
      <c r="F704" s="43">
        <f>F697</f>
        <v>0</v>
      </c>
      <c r="G704" s="42" t="e">
        <f t="shared" si="2357"/>
        <v>#DIV/0!</v>
      </c>
      <c r="H704" s="233">
        <f>H697</f>
        <v>0</v>
      </c>
      <c r="I704" s="43">
        <f>I697</f>
        <v>0</v>
      </c>
      <c r="J704" s="42" t="e">
        <f t="shared" si="2359"/>
        <v>#DIV/0!</v>
      </c>
      <c r="K704" s="233">
        <f>K697</f>
        <v>0</v>
      </c>
      <c r="L704" s="43">
        <f>L697</f>
        <v>0</v>
      </c>
      <c r="M704" s="42" t="e">
        <f t="shared" si="2361"/>
        <v>#DIV/0!</v>
      </c>
      <c r="N704" s="233">
        <f>N697</f>
        <v>0</v>
      </c>
      <c r="O704" s="43">
        <f>O697</f>
        <v>0</v>
      </c>
      <c r="P704" s="42" t="e">
        <f t="shared" si="2363"/>
        <v>#DIV/0!</v>
      </c>
      <c r="Q704" s="233">
        <f>Q697</f>
        <v>0</v>
      </c>
      <c r="R704" s="43">
        <f>R697</f>
        <v>0</v>
      </c>
      <c r="S704" s="42" t="e">
        <f t="shared" si="2365"/>
        <v>#DIV/0!</v>
      </c>
      <c r="T704" s="233">
        <f>T697</f>
        <v>0</v>
      </c>
      <c r="U704" s="43">
        <f>U697</f>
        <v>0</v>
      </c>
      <c r="V704" s="42" t="e">
        <f t="shared" si="2367"/>
        <v>#DIV/0!</v>
      </c>
      <c r="W704" s="233">
        <f>W697</f>
        <v>0</v>
      </c>
      <c r="X704" s="43">
        <f>X697</f>
        <v>0</v>
      </c>
      <c r="Y704" s="42" t="e">
        <f t="shared" si="2369"/>
        <v>#DIV/0!</v>
      </c>
      <c r="Z704" s="233">
        <f>Z697</f>
        <v>0</v>
      </c>
      <c r="AA704" s="43">
        <f>AA697</f>
        <v>0</v>
      </c>
      <c r="AB704" s="42" t="e">
        <f t="shared" si="2371"/>
        <v>#DIV/0!</v>
      </c>
      <c r="AC704" s="233">
        <f>AC697</f>
        <v>0</v>
      </c>
      <c r="AD704" s="43">
        <f>AD697</f>
        <v>0</v>
      </c>
      <c r="AE704" s="42" t="e">
        <f t="shared" si="2373"/>
        <v>#DIV/0!</v>
      </c>
      <c r="AF704" s="233">
        <f>AF697</f>
        <v>0</v>
      </c>
      <c r="AG704" s="43">
        <f>AG697</f>
        <v>0</v>
      </c>
      <c r="AH704" s="42" t="e">
        <f t="shared" si="2375"/>
        <v>#DIV/0!</v>
      </c>
      <c r="AI704" s="233">
        <f>AI697</f>
        <v>0</v>
      </c>
      <c r="AJ704" s="43">
        <f>AJ697</f>
        <v>0</v>
      </c>
      <c r="AK704" s="42" t="e">
        <f t="shared" si="2377"/>
        <v>#DIV/0!</v>
      </c>
      <c r="AL704" s="233">
        <f>AL697</f>
        <v>0</v>
      </c>
      <c r="AM704" s="43">
        <f>AM697</f>
        <v>0</v>
      </c>
      <c r="AN704" s="42" t="e">
        <f t="shared" si="2379"/>
        <v>#DIV/0!</v>
      </c>
      <c r="AO704" s="233">
        <f>AO697</f>
        <v>0</v>
      </c>
      <c r="AP704" s="43">
        <f>AP697</f>
        <v>0</v>
      </c>
      <c r="AQ704" s="42" t="e">
        <f t="shared" si="2381"/>
        <v>#DIV/0!</v>
      </c>
      <c r="AR704" s="18"/>
      <c r="AS704" s="37"/>
      <c r="AT704" s="37"/>
    </row>
    <row r="705" spans="1:46" customFormat="1" ht="48.75" customHeight="1">
      <c r="A705" s="455"/>
      <c r="B705" s="456"/>
      <c r="C705" s="460"/>
      <c r="D705" s="17" t="s">
        <v>18</v>
      </c>
      <c r="E705" s="173">
        <f t="shared" ref="E705:F709" si="2382">E698</f>
        <v>0</v>
      </c>
      <c r="F705" s="43">
        <f t="shared" si="2382"/>
        <v>0</v>
      </c>
      <c r="G705" s="42" t="e">
        <f t="shared" si="2357"/>
        <v>#DIV/0!</v>
      </c>
      <c r="H705" s="233">
        <f t="shared" ref="H705:I705" si="2383">H698</f>
        <v>0</v>
      </c>
      <c r="I705" s="43">
        <f t="shared" si="2383"/>
        <v>0</v>
      </c>
      <c r="J705" s="42" t="e">
        <f t="shared" si="2359"/>
        <v>#DIV/0!</v>
      </c>
      <c r="K705" s="233">
        <f t="shared" ref="K705:L705" si="2384">K698</f>
        <v>0</v>
      </c>
      <c r="L705" s="43">
        <f t="shared" si="2384"/>
        <v>0</v>
      </c>
      <c r="M705" s="42" t="e">
        <f t="shared" si="2361"/>
        <v>#DIV/0!</v>
      </c>
      <c r="N705" s="233">
        <f t="shared" ref="N705:O705" si="2385">N698</f>
        <v>0</v>
      </c>
      <c r="O705" s="43">
        <f t="shared" si="2385"/>
        <v>0</v>
      </c>
      <c r="P705" s="42" t="e">
        <f t="shared" si="2363"/>
        <v>#DIV/0!</v>
      </c>
      <c r="Q705" s="233">
        <f t="shared" ref="Q705:R705" si="2386">Q698</f>
        <v>0</v>
      </c>
      <c r="R705" s="43">
        <f t="shared" si="2386"/>
        <v>0</v>
      </c>
      <c r="S705" s="42" t="e">
        <f t="shared" si="2365"/>
        <v>#DIV/0!</v>
      </c>
      <c r="T705" s="233">
        <f t="shared" ref="T705:U705" si="2387">T698</f>
        <v>0</v>
      </c>
      <c r="U705" s="43">
        <f t="shared" si="2387"/>
        <v>0</v>
      </c>
      <c r="V705" s="42" t="e">
        <f t="shared" si="2367"/>
        <v>#DIV/0!</v>
      </c>
      <c r="W705" s="233">
        <f t="shared" ref="W705:X705" si="2388">W698</f>
        <v>0</v>
      </c>
      <c r="X705" s="43">
        <f t="shared" si="2388"/>
        <v>0</v>
      </c>
      <c r="Y705" s="42" t="e">
        <f t="shared" si="2369"/>
        <v>#DIV/0!</v>
      </c>
      <c r="Z705" s="233">
        <f t="shared" ref="Z705:AA705" si="2389">Z698</f>
        <v>0</v>
      </c>
      <c r="AA705" s="43">
        <f t="shared" si="2389"/>
        <v>0</v>
      </c>
      <c r="AB705" s="42" t="e">
        <f t="shared" si="2371"/>
        <v>#DIV/0!</v>
      </c>
      <c r="AC705" s="233">
        <f t="shared" ref="AC705:AD705" si="2390">AC698</f>
        <v>0</v>
      </c>
      <c r="AD705" s="43">
        <f t="shared" si="2390"/>
        <v>0</v>
      </c>
      <c r="AE705" s="42" t="e">
        <f t="shared" si="2373"/>
        <v>#DIV/0!</v>
      </c>
      <c r="AF705" s="233">
        <f t="shared" ref="AF705:AG705" si="2391">AF698</f>
        <v>0</v>
      </c>
      <c r="AG705" s="43">
        <f t="shared" si="2391"/>
        <v>0</v>
      </c>
      <c r="AH705" s="42" t="e">
        <f t="shared" si="2375"/>
        <v>#DIV/0!</v>
      </c>
      <c r="AI705" s="233">
        <f t="shared" ref="AI705:AJ705" si="2392">AI698</f>
        <v>0</v>
      </c>
      <c r="AJ705" s="43">
        <f t="shared" si="2392"/>
        <v>0</v>
      </c>
      <c r="AK705" s="42" t="e">
        <f t="shared" si="2377"/>
        <v>#DIV/0!</v>
      </c>
      <c r="AL705" s="233">
        <f t="shared" ref="AL705:AM705" si="2393">AL698</f>
        <v>0</v>
      </c>
      <c r="AM705" s="43">
        <f t="shared" si="2393"/>
        <v>0</v>
      </c>
      <c r="AN705" s="42" t="e">
        <f t="shared" si="2379"/>
        <v>#DIV/0!</v>
      </c>
      <c r="AO705" s="233">
        <f t="shared" ref="AO705:AP705" si="2394">AO698</f>
        <v>0</v>
      </c>
      <c r="AP705" s="43">
        <f t="shared" si="2394"/>
        <v>0</v>
      </c>
      <c r="AQ705" s="42" t="e">
        <f t="shared" si="2381"/>
        <v>#DIV/0!</v>
      </c>
      <c r="AR705" s="18"/>
      <c r="AS705" s="37"/>
      <c r="AT705" s="37"/>
    </row>
    <row r="706" spans="1:46" customFormat="1" ht="30.75" customHeight="1">
      <c r="A706" s="455"/>
      <c r="B706" s="456"/>
      <c r="C706" s="460"/>
      <c r="D706" s="17" t="s">
        <v>26</v>
      </c>
      <c r="E706" s="173">
        <f t="shared" si="2382"/>
        <v>0</v>
      </c>
      <c r="F706" s="43">
        <f t="shared" si="2382"/>
        <v>0</v>
      </c>
      <c r="G706" s="42" t="e">
        <f t="shared" si="2357"/>
        <v>#DIV/0!</v>
      </c>
      <c r="H706" s="233">
        <f t="shared" ref="H706:I706" si="2395">H699</f>
        <v>0</v>
      </c>
      <c r="I706" s="43">
        <f t="shared" si="2395"/>
        <v>0</v>
      </c>
      <c r="J706" s="42" t="e">
        <f t="shared" si="2359"/>
        <v>#DIV/0!</v>
      </c>
      <c r="K706" s="233">
        <f t="shared" ref="K706:L706" si="2396">K699</f>
        <v>0</v>
      </c>
      <c r="L706" s="43">
        <f t="shared" si="2396"/>
        <v>0</v>
      </c>
      <c r="M706" s="42" t="e">
        <f t="shared" si="2361"/>
        <v>#DIV/0!</v>
      </c>
      <c r="N706" s="233">
        <f t="shared" ref="N706:O706" si="2397">N699</f>
        <v>0</v>
      </c>
      <c r="O706" s="43">
        <f t="shared" si="2397"/>
        <v>0</v>
      </c>
      <c r="P706" s="42" t="e">
        <f t="shared" si="2363"/>
        <v>#DIV/0!</v>
      </c>
      <c r="Q706" s="233">
        <f t="shared" ref="Q706:R706" si="2398">Q699</f>
        <v>0</v>
      </c>
      <c r="R706" s="43">
        <f t="shared" si="2398"/>
        <v>0</v>
      </c>
      <c r="S706" s="42" t="e">
        <f t="shared" si="2365"/>
        <v>#DIV/0!</v>
      </c>
      <c r="T706" s="233">
        <f t="shared" ref="T706:U706" si="2399">T699</f>
        <v>0</v>
      </c>
      <c r="U706" s="43">
        <f t="shared" si="2399"/>
        <v>0</v>
      </c>
      <c r="V706" s="42" t="e">
        <f t="shared" si="2367"/>
        <v>#DIV/0!</v>
      </c>
      <c r="W706" s="233">
        <f t="shared" ref="W706:X706" si="2400">W699</f>
        <v>0</v>
      </c>
      <c r="X706" s="43">
        <f t="shared" si="2400"/>
        <v>0</v>
      </c>
      <c r="Y706" s="42" t="e">
        <f t="shared" si="2369"/>
        <v>#DIV/0!</v>
      </c>
      <c r="Z706" s="233">
        <f t="shared" ref="Z706:AA706" si="2401">Z699</f>
        <v>0</v>
      </c>
      <c r="AA706" s="43">
        <f t="shared" si="2401"/>
        <v>0</v>
      </c>
      <c r="AB706" s="42" t="e">
        <f t="shared" si="2371"/>
        <v>#DIV/0!</v>
      </c>
      <c r="AC706" s="233">
        <f t="shared" ref="AC706:AD706" si="2402">AC699</f>
        <v>0</v>
      </c>
      <c r="AD706" s="43">
        <f t="shared" si="2402"/>
        <v>0</v>
      </c>
      <c r="AE706" s="42" t="e">
        <f t="shared" si="2373"/>
        <v>#DIV/0!</v>
      </c>
      <c r="AF706" s="233">
        <f t="shared" ref="AF706:AG706" si="2403">AF699</f>
        <v>0</v>
      </c>
      <c r="AG706" s="43">
        <f t="shared" si="2403"/>
        <v>0</v>
      </c>
      <c r="AH706" s="42" t="e">
        <f t="shared" si="2375"/>
        <v>#DIV/0!</v>
      </c>
      <c r="AI706" s="233">
        <f t="shared" ref="AI706:AJ706" si="2404">AI699</f>
        <v>0</v>
      </c>
      <c r="AJ706" s="43">
        <f t="shared" si="2404"/>
        <v>0</v>
      </c>
      <c r="AK706" s="42" t="e">
        <f t="shared" si="2377"/>
        <v>#DIV/0!</v>
      </c>
      <c r="AL706" s="233">
        <f t="shared" ref="AL706:AM706" si="2405">AL699</f>
        <v>0</v>
      </c>
      <c r="AM706" s="43">
        <f t="shared" si="2405"/>
        <v>0</v>
      </c>
      <c r="AN706" s="42" t="e">
        <f t="shared" si="2379"/>
        <v>#DIV/0!</v>
      </c>
      <c r="AO706" s="233">
        <f t="shared" ref="AO706:AP706" si="2406">AO699</f>
        <v>0</v>
      </c>
      <c r="AP706" s="43">
        <f t="shared" si="2406"/>
        <v>0</v>
      </c>
      <c r="AQ706" s="42" t="e">
        <f t="shared" si="2381"/>
        <v>#DIV/0!</v>
      </c>
      <c r="AR706" s="18"/>
      <c r="AS706" s="37"/>
      <c r="AT706" s="37"/>
    </row>
    <row r="707" spans="1:46" customFormat="1" ht="80.25" customHeight="1">
      <c r="A707" s="455"/>
      <c r="B707" s="456"/>
      <c r="C707" s="460"/>
      <c r="D707" s="38" t="s">
        <v>154</v>
      </c>
      <c r="E707" s="173">
        <f t="shared" si="2382"/>
        <v>0</v>
      </c>
      <c r="F707" s="43">
        <f t="shared" si="2382"/>
        <v>0</v>
      </c>
      <c r="G707" s="42" t="e">
        <f t="shared" si="2357"/>
        <v>#DIV/0!</v>
      </c>
      <c r="H707" s="233">
        <f t="shared" ref="H707:I707" si="2407">H700</f>
        <v>0</v>
      </c>
      <c r="I707" s="43">
        <f t="shared" si="2407"/>
        <v>0</v>
      </c>
      <c r="J707" s="42" t="e">
        <f t="shared" si="2359"/>
        <v>#DIV/0!</v>
      </c>
      <c r="K707" s="233">
        <f t="shared" ref="K707:L707" si="2408">K700</f>
        <v>0</v>
      </c>
      <c r="L707" s="43">
        <f t="shared" si="2408"/>
        <v>0</v>
      </c>
      <c r="M707" s="42" t="e">
        <f t="shared" si="2361"/>
        <v>#DIV/0!</v>
      </c>
      <c r="N707" s="233">
        <f t="shared" ref="N707:O707" si="2409">N700</f>
        <v>0</v>
      </c>
      <c r="O707" s="43">
        <f t="shared" si="2409"/>
        <v>0</v>
      </c>
      <c r="P707" s="42" t="e">
        <f t="shared" si="2363"/>
        <v>#DIV/0!</v>
      </c>
      <c r="Q707" s="233">
        <f t="shared" ref="Q707:R707" si="2410">Q700</f>
        <v>0</v>
      </c>
      <c r="R707" s="43">
        <f t="shared" si="2410"/>
        <v>0</v>
      </c>
      <c r="S707" s="42" t="e">
        <f t="shared" si="2365"/>
        <v>#DIV/0!</v>
      </c>
      <c r="T707" s="233">
        <f t="shared" ref="T707:U707" si="2411">T700</f>
        <v>0</v>
      </c>
      <c r="U707" s="43">
        <f t="shared" si="2411"/>
        <v>0</v>
      </c>
      <c r="V707" s="42" t="e">
        <f t="shared" si="2367"/>
        <v>#DIV/0!</v>
      </c>
      <c r="W707" s="233">
        <f t="shared" ref="W707:X707" si="2412">W700</f>
        <v>0</v>
      </c>
      <c r="X707" s="43">
        <f t="shared" si="2412"/>
        <v>0</v>
      </c>
      <c r="Y707" s="42" t="e">
        <f t="shared" si="2369"/>
        <v>#DIV/0!</v>
      </c>
      <c r="Z707" s="233">
        <f t="shared" ref="Z707:AA707" si="2413">Z700</f>
        <v>0</v>
      </c>
      <c r="AA707" s="43">
        <f t="shared" si="2413"/>
        <v>0</v>
      </c>
      <c r="AB707" s="42" t="e">
        <f t="shared" si="2371"/>
        <v>#DIV/0!</v>
      </c>
      <c r="AC707" s="233">
        <f t="shared" ref="AC707:AD707" si="2414">AC700</f>
        <v>0</v>
      </c>
      <c r="AD707" s="43">
        <f t="shared" si="2414"/>
        <v>0</v>
      </c>
      <c r="AE707" s="42" t="e">
        <f t="shared" si="2373"/>
        <v>#DIV/0!</v>
      </c>
      <c r="AF707" s="233">
        <f t="shared" ref="AF707:AG707" si="2415">AF700</f>
        <v>0</v>
      </c>
      <c r="AG707" s="43">
        <f t="shared" si="2415"/>
        <v>0</v>
      </c>
      <c r="AH707" s="42" t="e">
        <f t="shared" si="2375"/>
        <v>#DIV/0!</v>
      </c>
      <c r="AI707" s="233">
        <f t="shared" ref="AI707:AJ707" si="2416">AI700</f>
        <v>0</v>
      </c>
      <c r="AJ707" s="43">
        <f t="shared" si="2416"/>
        <v>0</v>
      </c>
      <c r="AK707" s="42" t="e">
        <f t="shared" si="2377"/>
        <v>#DIV/0!</v>
      </c>
      <c r="AL707" s="233">
        <f t="shared" ref="AL707:AM707" si="2417">AL700</f>
        <v>0</v>
      </c>
      <c r="AM707" s="43">
        <f t="shared" si="2417"/>
        <v>0</v>
      </c>
      <c r="AN707" s="42" t="e">
        <f t="shared" si="2379"/>
        <v>#DIV/0!</v>
      </c>
      <c r="AO707" s="233">
        <f t="shared" ref="AO707:AP707" si="2418">AO700</f>
        <v>0</v>
      </c>
      <c r="AP707" s="43">
        <f t="shared" si="2418"/>
        <v>0</v>
      </c>
      <c r="AQ707" s="42" t="e">
        <f t="shared" si="2381"/>
        <v>#DIV/0!</v>
      </c>
      <c r="AR707" s="18"/>
      <c r="AS707" s="37"/>
      <c r="AT707" s="37"/>
    </row>
    <row r="708" spans="1:46" customFormat="1" ht="36" customHeight="1">
      <c r="A708" s="455"/>
      <c r="B708" s="456"/>
      <c r="C708" s="460"/>
      <c r="D708" s="17" t="s">
        <v>37</v>
      </c>
      <c r="E708" s="173">
        <f t="shared" si="2382"/>
        <v>0</v>
      </c>
      <c r="F708" s="43">
        <f t="shared" si="2382"/>
        <v>0</v>
      </c>
      <c r="G708" s="42" t="e">
        <f t="shared" si="2357"/>
        <v>#DIV/0!</v>
      </c>
      <c r="H708" s="233">
        <f t="shared" ref="H708:I708" si="2419">H701</f>
        <v>0</v>
      </c>
      <c r="I708" s="43">
        <f t="shared" si="2419"/>
        <v>0</v>
      </c>
      <c r="J708" s="42" t="e">
        <f t="shared" si="2359"/>
        <v>#DIV/0!</v>
      </c>
      <c r="K708" s="233">
        <f t="shared" ref="K708:L708" si="2420">K701</f>
        <v>0</v>
      </c>
      <c r="L708" s="43">
        <f t="shared" si="2420"/>
        <v>0</v>
      </c>
      <c r="M708" s="42" t="e">
        <f t="shared" si="2361"/>
        <v>#DIV/0!</v>
      </c>
      <c r="N708" s="233">
        <f t="shared" ref="N708:O708" si="2421">N701</f>
        <v>0</v>
      </c>
      <c r="O708" s="43">
        <f t="shared" si="2421"/>
        <v>0</v>
      </c>
      <c r="P708" s="42" t="e">
        <f t="shared" si="2363"/>
        <v>#DIV/0!</v>
      </c>
      <c r="Q708" s="233">
        <f t="shared" ref="Q708:R708" si="2422">Q701</f>
        <v>0</v>
      </c>
      <c r="R708" s="43">
        <f t="shared" si="2422"/>
        <v>0</v>
      </c>
      <c r="S708" s="42" t="e">
        <f t="shared" si="2365"/>
        <v>#DIV/0!</v>
      </c>
      <c r="T708" s="233">
        <f t="shared" ref="T708:U708" si="2423">T701</f>
        <v>0</v>
      </c>
      <c r="U708" s="43">
        <f t="shared" si="2423"/>
        <v>0</v>
      </c>
      <c r="V708" s="42" t="e">
        <f t="shared" si="2367"/>
        <v>#DIV/0!</v>
      </c>
      <c r="W708" s="233">
        <f t="shared" ref="W708:X708" si="2424">W701</f>
        <v>0</v>
      </c>
      <c r="X708" s="43">
        <f t="shared" si="2424"/>
        <v>0</v>
      </c>
      <c r="Y708" s="42" t="e">
        <f t="shared" si="2369"/>
        <v>#DIV/0!</v>
      </c>
      <c r="Z708" s="233">
        <f t="shared" ref="Z708:AA708" si="2425">Z701</f>
        <v>0</v>
      </c>
      <c r="AA708" s="43">
        <f t="shared" si="2425"/>
        <v>0</v>
      </c>
      <c r="AB708" s="42" t="e">
        <f t="shared" si="2371"/>
        <v>#DIV/0!</v>
      </c>
      <c r="AC708" s="233">
        <f t="shared" ref="AC708:AD708" si="2426">AC701</f>
        <v>0</v>
      </c>
      <c r="AD708" s="43">
        <f t="shared" si="2426"/>
        <v>0</v>
      </c>
      <c r="AE708" s="42" t="e">
        <f t="shared" si="2373"/>
        <v>#DIV/0!</v>
      </c>
      <c r="AF708" s="233">
        <f t="shared" ref="AF708:AG708" si="2427">AF701</f>
        <v>0</v>
      </c>
      <c r="AG708" s="43">
        <f t="shared" si="2427"/>
        <v>0</v>
      </c>
      <c r="AH708" s="42" t="e">
        <f t="shared" si="2375"/>
        <v>#DIV/0!</v>
      </c>
      <c r="AI708" s="233">
        <f t="shared" ref="AI708:AJ708" si="2428">AI701</f>
        <v>0</v>
      </c>
      <c r="AJ708" s="43">
        <f t="shared" si="2428"/>
        <v>0</v>
      </c>
      <c r="AK708" s="42" t="e">
        <f t="shared" si="2377"/>
        <v>#DIV/0!</v>
      </c>
      <c r="AL708" s="233">
        <f t="shared" ref="AL708:AM708" si="2429">AL701</f>
        <v>0</v>
      </c>
      <c r="AM708" s="43">
        <f t="shared" si="2429"/>
        <v>0</v>
      </c>
      <c r="AN708" s="42" t="e">
        <f t="shared" si="2379"/>
        <v>#DIV/0!</v>
      </c>
      <c r="AO708" s="233">
        <f t="shared" ref="AO708:AP708" si="2430">AO701</f>
        <v>0</v>
      </c>
      <c r="AP708" s="43">
        <f t="shared" si="2430"/>
        <v>0</v>
      </c>
      <c r="AQ708" s="42" t="e">
        <f t="shared" si="2381"/>
        <v>#DIV/0!</v>
      </c>
      <c r="AR708" s="18"/>
      <c r="AS708" s="37"/>
      <c r="AT708" s="37"/>
    </row>
    <row r="709" spans="1:46" customFormat="1" ht="54.75" customHeight="1">
      <c r="A709" s="457"/>
      <c r="B709" s="458"/>
      <c r="C709" s="461"/>
      <c r="D709" s="17" t="s">
        <v>32</v>
      </c>
      <c r="E709" s="173">
        <f t="shared" si="2382"/>
        <v>0</v>
      </c>
      <c r="F709" s="43">
        <f t="shared" si="2382"/>
        <v>0</v>
      </c>
      <c r="G709" s="42" t="e">
        <f t="shared" si="2357"/>
        <v>#DIV/0!</v>
      </c>
      <c r="H709" s="233">
        <f t="shared" ref="H709:I709" si="2431">H702</f>
        <v>0</v>
      </c>
      <c r="I709" s="43">
        <f t="shared" si="2431"/>
        <v>0</v>
      </c>
      <c r="J709" s="42" t="e">
        <f t="shared" si="2359"/>
        <v>#DIV/0!</v>
      </c>
      <c r="K709" s="233">
        <f t="shared" ref="K709:L709" si="2432">K702</f>
        <v>0</v>
      </c>
      <c r="L709" s="43">
        <f t="shared" si="2432"/>
        <v>0</v>
      </c>
      <c r="M709" s="42" t="e">
        <f t="shared" si="2361"/>
        <v>#DIV/0!</v>
      </c>
      <c r="N709" s="233">
        <f t="shared" ref="N709:O709" si="2433">N702</f>
        <v>0</v>
      </c>
      <c r="O709" s="43">
        <f t="shared" si="2433"/>
        <v>0</v>
      </c>
      <c r="P709" s="42" t="e">
        <f t="shared" si="2363"/>
        <v>#DIV/0!</v>
      </c>
      <c r="Q709" s="233">
        <f t="shared" ref="Q709:R709" si="2434">Q702</f>
        <v>0</v>
      </c>
      <c r="R709" s="43">
        <f t="shared" si="2434"/>
        <v>0</v>
      </c>
      <c r="S709" s="42" t="e">
        <f t="shared" si="2365"/>
        <v>#DIV/0!</v>
      </c>
      <c r="T709" s="233">
        <f t="shared" ref="T709:U709" si="2435">T702</f>
        <v>0</v>
      </c>
      <c r="U709" s="43">
        <f t="shared" si="2435"/>
        <v>0</v>
      </c>
      <c r="V709" s="42" t="e">
        <f t="shared" si="2367"/>
        <v>#DIV/0!</v>
      </c>
      <c r="W709" s="233">
        <f t="shared" ref="W709:X709" si="2436">W702</f>
        <v>0</v>
      </c>
      <c r="X709" s="43">
        <f t="shared" si="2436"/>
        <v>0</v>
      </c>
      <c r="Y709" s="42" t="e">
        <f t="shared" si="2369"/>
        <v>#DIV/0!</v>
      </c>
      <c r="Z709" s="233">
        <f t="shared" ref="Z709:AA709" si="2437">Z702</f>
        <v>0</v>
      </c>
      <c r="AA709" s="43">
        <f t="shared" si="2437"/>
        <v>0</v>
      </c>
      <c r="AB709" s="42" t="e">
        <f t="shared" si="2371"/>
        <v>#DIV/0!</v>
      </c>
      <c r="AC709" s="233">
        <f t="shared" ref="AC709:AD709" si="2438">AC702</f>
        <v>0</v>
      </c>
      <c r="AD709" s="43">
        <f t="shared" si="2438"/>
        <v>0</v>
      </c>
      <c r="AE709" s="42" t="e">
        <f t="shared" si="2373"/>
        <v>#DIV/0!</v>
      </c>
      <c r="AF709" s="233">
        <f t="shared" ref="AF709:AG709" si="2439">AF702</f>
        <v>0</v>
      </c>
      <c r="AG709" s="43">
        <f t="shared" si="2439"/>
        <v>0</v>
      </c>
      <c r="AH709" s="42" t="e">
        <f t="shared" si="2375"/>
        <v>#DIV/0!</v>
      </c>
      <c r="AI709" s="233">
        <f t="shared" ref="AI709:AJ709" si="2440">AI702</f>
        <v>0</v>
      </c>
      <c r="AJ709" s="43">
        <f t="shared" si="2440"/>
        <v>0</v>
      </c>
      <c r="AK709" s="42" t="e">
        <f t="shared" si="2377"/>
        <v>#DIV/0!</v>
      </c>
      <c r="AL709" s="233">
        <f t="shared" ref="AL709:AM709" si="2441">AL702</f>
        <v>0</v>
      </c>
      <c r="AM709" s="43">
        <f t="shared" si="2441"/>
        <v>0</v>
      </c>
      <c r="AN709" s="42" t="e">
        <f t="shared" si="2379"/>
        <v>#DIV/0!</v>
      </c>
      <c r="AO709" s="233">
        <f t="shared" ref="AO709:AP709" si="2442">AO702</f>
        <v>0</v>
      </c>
      <c r="AP709" s="43">
        <f t="shared" si="2442"/>
        <v>0</v>
      </c>
      <c r="AQ709" s="42" t="e">
        <f t="shared" si="2381"/>
        <v>#DIV/0!</v>
      </c>
      <c r="AR709" s="18"/>
      <c r="AS709" s="37"/>
      <c r="AT709" s="37"/>
    </row>
    <row r="710" spans="1:46" customFormat="1" ht="67.5" customHeight="1">
      <c r="A710" s="408" t="s">
        <v>278</v>
      </c>
      <c r="B710" s="409"/>
      <c r="C710" s="409"/>
      <c r="D710" s="409"/>
      <c r="E710" s="409"/>
      <c r="F710" s="409"/>
      <c r="G710" s="409"/>
      <c r="H710" s="409"/>
      <c r="I710" s="409"/>
      <c r="J710" s="409"/>
      <c r="K710" s="409"/>
      <c r="L710" s="409"/>
      <c r="M710" s="409"/>
      <c r="N710" s="409"/>
      <c r="O710" s="409"/>
      <c r="P710" s="409"/>
      <c r="Q710" s="409"/>
      <c r="R710" s="409"/>
      <c r="S710" s="409"/>
      <c r="T710" s="409"/>
      <c r="U710" s="409"/>
      <c r="V710" s="409"/>
      <c r="W710" s="409"/>
      <c r="X710" s="409"/>
      <c r="Y710" s="409"/>
      <c r="Z710" s="409"/>
      <c r="AA710" s="409"/>
      <c r="AB710" s="409"/>
      <c r="AC710" s="409"/>
      <c r="AD710" s="409"/>
      <c r="AE710" s="409"/>
      <c r="AF710" s="409"/>
      <c r="AG710" s="409"/>
      <c r="AH710" s="409"/>
      <c r="AI710" s="409"/>
      <c r="AJ710" s="409"/>
      <c r="AK710" s="409"/>
      <c r="AL710" s="409"/>
      <c r="AM710" s="409"/>
      <c r="AN710" s="409"/>
      <c r="AO710" s="409"/>
      <c r="AP710" s="409"/>
      <c r="AQ710" s="409"/>
      <c r="AR710" s="410"/>
      <c r="AS710" s="37"/>
      <c r="AT710" s="37"/>
    </row>
    <row r="711" spans="1:46" customFormat="1" ht="28.5" customHeight="1">
      <c r="A711" s="408" t="s">
        <v>276</v>
      </c>
      <c r="B711" s="409"/>
      <c r="C711" s="409"/>
      <c r="D711" s="409"/>
      <c r="E711" s="409"/>
      <c r="F711" s="409"/>
      <c r="G711" s="409"/>
      <c r="H711" s="409"/>
      <c r="I711" s="409"/>
      <c r="J711" s="409"/>
      <c r="K711" s="409"/>
      <c r="L711" s="409"/>
      <c r="M711" s="409"/>
      <c r="N711" s="409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37"/>
      <c r="AT711" s="37"/>
    </row>
    <row r="712" spans="1:46" customFormat="1" ht="28.5" customHeight="1">
      <c r="A712" s="408" t="s">
        <v>277</v>
      </c>
      <c r="B712" s="409"/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37"/>
      <c r="AT712" s="37"/>
    </row>
    <row r="713" spans="1:46" s="208" customFormat="1" ht="38.25" customHeight="1">
      <c r="A713" s="283" t="s">
        <v>28</v>
      </c>
      <c r="B713" s="341" t="s">
        <v>281</v>
      </c>
      <c r="C713" s="282" t="s">
        <v>282</v>
      </c>
      <c r="D713" s="217" t="s">
        <v>34</v>
      </c>
      <c r="E713" s="223">
        <f>E714+E715+E716+E718+E719</f>
        <v>300</v>
      </c>
      <c r="F713" s="219">
        <f>F714+F715+F716+F718+F719</f>
        <v>77</v>
      </c>
      <c r="G713" s="219">
        <f>(F713/E713)*100</f>
        <v>25.666666666666664</v>
      </c>
      <c r="H713" s="236">
        <f>H714+H715+H716+H718+H719</f>
        <v>0</v>
      </c>
      <c r="I713" s="219">
        <f>I714+I715+I716+I718+I719</f>
        <v>0</v>
      </c>
      <c r="J713" s="219" t="e">
        <f>(I713/H713)*100</f>
        <v>#DIV/0!</v>
      </c>
      <c r="K713" s="236">
        <f>K714+K715+K716+K718+K719</f>
        <v>0</v>
      </c>
      <c r="L713" s="212">
        <f>L714+L715+L716+L718+L719</f>
        <v>0</v>
      </c>
      <c r="M713" s="219" t="e">
        <f>(L713/K713)*100</f>
        <v>#DIV/0!</v>
      </c>
      <c r="N713" s="236">
        <f>N714+N715+N716+N718+N719</f>
        <v>0</v>
      </c>
      <c r="O713" s="212">
        <f>O714+O715+O716+O718+O719</f>
        <v>0</v>
      </c>
      <c r="P713" s="219" t="e">
        <f>(O713/N713)*100</f>
        <v>#DIV/0!</v>
      </c>
      <c r="Q713" s="236">
        <f>Q714+Q715+Q716+Q718+Q719</f>
        <v>10</v>
      </c>
      <c r="R713" s="219">
        <f>R714+R715+R716+R718+R719</f>
        <v>10</v>
      </c>
      <c r="S713" s="219">
        <f>(R713/Q713)*100</f>
        <v>100</v>
      </c>
      <c r="T713" s="236">
        <f>T714+T715+T716+T718+T719</f>
        <v>35</v>
      </c>
      <c r="U713" s="219">
        <f>U714+U715+U716+U718+U719</f>
        <v>35</v>
      </c>
      <c r="V713" s="219">
        <f>(U713/T713)*100</f>
        <v>100</v>
      </c>
      <c r="W713" s="236">
        <f>W714+W715+W716+W718+W719</f>
        <v>32</v>
      </c>
      <c r="X713" s="219">
        <f>X714+X715+X716+X718+X719</f>
        <v>32</v>
      </c>
      <c r="Y713" s="219">
        <f>(X713/W713)*100</f>
        <v>100</v>
      </c>
      <c r="Z713" s="236">
        <f>Z714+Z715+Z716+Z718+Z719</f>
        <v>23</v>
      </c>
      <c r="AA713" s="219">
        <f>AA714+AA715+AA716+AA718+AA719</f>
        <v>0</v>
      </c>
      <c r="AB713" s="219">
        <f>(AA713/Z713)*100</f>
        <v>0</v>
      </c>
      <c r="AC713" s="236">
        <f>AC714+AC715+AC716+AC718+AC719</f>
        <v>0</v>
      </c>
      <c r="AD713" s="219">
        <f>AD714+AD715+AD716+AD718+AD719</f>
        <v>0</v>
      </c>
      <c r="AE713" s="219" t="e">
        <f>(AD713/AC713)*100</f>
        <v>#DIV/0!</v>
      </c>
      <c r="AF713" s="236">
        <f>AF714+AF715+AF716+AF718+AF719</f>
        <v>15</v>
      </c>
      <c r="AG713" s="219">
        <f>AG714+AG715+AG716+AG718+AG719</f>
        <v>0</v>
      </c>
      <c r="AH713" s="219">
        <f>(AG713/AF713)*100</f>
        <v>0</v>
      </c>
      <c r="AI713" s="236">
        <f>AI714+AI715+AI716+AI718+AI719</f>
        <v>0</v>
      </c>
      <c r="AJ713" s="219">
        <f>AJ714+AJ715+AJ716+AJ718+AJ719</f>
        <v>0</v>
      </c>
      <c r="AK713" s="219" t="e">
        <f>(AJ713/AI713)*100</f>
        <v>#DIV/0!</v>
      </c>
      <c r="AL713" s="236">
        <f>AL714+AL715+AL716+AL718+AL719</f>
        <v>35</v>
      </c>
      <c r="AM713" s="219">
        <f>AM714+AM715+AM716+AM718+AM719</f>
        <v>0</v>
      </c>
      <c r="AN713" s="219">
        <f>(AM713/AL713)*100</f>
        <v>0</v>
      </c>
      <c r="AO713" s="236">
        <f>AO714+AO715+AO716+AO718+AO719</f>
        <v>150</v>
      </c>
      <c r="AP713" s="219">
        <f>AP714+AP715+AP716+AP718+AP719</f>
        <v>0</v>
      </c>
      <c r="AQ713" s="219">
        <f>(AP713/AO713)*100</f>
        <v>0</v>
      </c>
      <c r="AR713" s="404"/>
    </row>
    <row r="714" spans="1:46" customFormat="1" ht="41.25" customHeight="1">
      <c r="A714" s="283"/>
      <c r="B714" s="342"/>
      <c r="C714" s="412"/>
      <c r="D714" s="96" t="s">
        <v>17</v>
      </c>
      <c r="E714" s="177">
        <f>H714+K714+N714+Q714+T714+W714+Z714+AC714+AF714+AI714+AL714+AO714</f>
        <v>0</v>
      </c>
      <c r="F714" s="41">
        <f>I714+L714+O714+R714+U714+X714+AA714+AD714+AG714+AJ714+AM714+AP714</f>
        <v>0</v>
      </c>
      <c r="G714" s="42" t="e">
        <f t="shared" ref="G714:G719" si="2443">(F714/E714)*100</f>
        <v>#DIV/0!</v>
      </c>
      <c r="H714" s="236">
        <f>H721+H728+H735+H742+H749+H756+H763+H770+H777+H784+H791+H798</f>
        <v>0</v>
      </c>
      <c r="I714" s="42">
        <f>I721+I728+I735+I742+I749+I756+I763+I770+I777+I784+I791+I798</f>
        <v>0</v>
      </c>
      <c r="J714" s="42" t="e">
        <f t="shared" ref="J714:J719" si="2444">(I714/H714)*100</f>
        <v>#DIV/0!</v>
      </c>
      <c r="K714" s="236">
        <f>K721+K728+K735+K742+K749+K756+K763+K770+K777+K784+K791+K798</f>
        <v>0</v>
      </c>
      <c r="L714" s="48">
        <f>L721+L728+L735+L742+L749+L756+L763+L770+L777+L784+L791+L798</f>
        <v>0</v>
      </c>
      <c r="M714" s="42" t="e">
        <f t="shared" ref="M714:M719" si="2445">(L714/K714)*100</f>
        <v>#DIV/0!</v>
      </c>
      <c r="N714" s="236">
        <f>N721+N728+N735+N742+N749+N756+N763+N770+N777+N784+N791+N798</f>
        <v>0</v>
      </c>
      <c r="O714" s="48">
        <f>O721+O728+O735+O742+O749+O756+O763+O770+O777+O784+O791+O798</f>
        <v>0</v>
      </c>
      <c r="P714" s="42" t="e">
        <f t="shared" ref="P714:P719" si="2446">(O714/N714)*100</f>
        <v>#DIV/0!</v>
      </c>
      <c r="Q714" s="236">
        <f>Q721+Q728+Q735+Q742+Q749+Q756+Q763+Q770+Q777+Q784+Q791+Q798</f>
        <v>0</v>
      </c>
      <c r="R714" s="42">
        <f>R721+R728+R735+R742+R749+R756+R763+R770+R777+R784+R791+R798</f>
        <v>0</v>
      </c>
      <c r="S714" s="42" t="e">
        <f t="shared" ref="S714:S719" si="2447">(R714/Q714)*100</f>
        <v>#DIV/0!</v>
      </c>
      <c r="T714" s="236">
        <f>T721+T728+T735+T742+T749+T756+T763+T770+T777+T784+T791+T798</f>
        <v>0</v>
      </c>
      <c r="U714" s="42">
        <f>U721+U728+U735+U742+U749+U756+U763+U770+U777+U784+U791+U798</f>
        <v>0</v>
      </c>
      <c r="V714" s="42" t="e">
        <f t="shared" ref="V714:V719" si="2448">(U714/T714)*100</f>
        <v>#DIV/0!</v>
      </c>
      <c r="W714" s="236">
        <f>W721+W728+W735+W742+W749+W756+W763+W770+W777+W784+W791+W798</f>
        <v>0</v>
      </c>
      <c r="X714" s="42">
        <f>X721+X728+X735+X742+X749+X756+X763+X770+X777+X784+X791+X798</f>
        <v>0</v>
      </c>
      <c r="Y714" s="42" t="e">
        <f t="shared" ref="Y714:Y719" si="2449">(X714/W714)*100</f>
        <v>#DIV/0!</v>
      </c>
      <c r="Z714" s="236">
        <f>Z721+Z728+Z735+Z742+Z749+Z756+Z763+Z770+Z777+Z784+Z791+Z798</f>
        <v>0</v>
      </c>
      <c r="AA714" s="42">
        <f>AA721+AA728+AA735+AA742+AA749+AA756+AA763+AA770+AA777+AA784+AA791+AA798</f>
        <v>0</v>
      </c>
      <c r="AB714" s="42" t="e">
        <f t="shared" ref="AB714:AB719" si="2450">(AA714/Z714)*100</f>
        <v>#DIV/0!</v>
      </c>
      <c r="AC714" s="236">
        <f>AC721+AC728+AC735+AC742+AC749+AC756+AC763+AC770+AC777+AC784+AC791+AC798</f>
        <v>0</v>
      </c>
      <c r="AD714" s="42">
        <f>AD721+AD728+AD735+AD742+AD749+AD756+AD763+AD770+AD777+AD784+AD791+AD798</f>
        <v>0</v>
      </c>
      <c r="AE714" s="42" t="e">
        <f t="shared" ref="AE714:AE719" si="2451">(AD714/AC714)*100</f>
        <v>#DIV/0!</v>
      </c>
      <c r="AF714" s="236">
        <f>AF721+AF728+AF735+AF742+AF749+AF756+AF763+AF770+AF777+AF784+AF791+AF798</f>
        <v>0</v>
      </c>
      <c r="AG714" s="42">
        <f>AG721+AG728+AG735+AG742+AG749+AG756+AG763+AG770+AG777+AG784+AG791+AG798</f>
        <v>0</v>
      </c>
      <c r="AH714" s="42" t="e">
        <f t="shared" ref="AH714:AH719" si="2452">(AG714/AF714)*100</f>
        <v>#DIV/0!</v>
      </c>
      <c r="AI714" s="236">
        <f>AI721+AI728+AI735+AI742+AI749+AI756+AI763+AI770+AI777+AI784+AI791+AI798</f>
        <v>0</v>
      </c>
      <c r="AJ714" s="42">
        <f>AJ721+AJ728+AJ735+AJ742+AJ749+AJ756+AJ763+AJ770+AJ777+AJ784+AJ791+AJ798</f>
        <v>0</v>
      </c>
      <c r="AK714" s="42" t="e">
        <f t="shared" ref="AK714:AK719" si="2453">(AJ714/AI714)*100</f>
        <v>#DIV/0!</v>
      </c>
      <c r="AL714" s="236">
        <f>AL721+AL728+AL735+AL742+AL749+AL756+AL763+AL770+AL777+AL784+AL791+AL798</f>
        <v>0</v>
      </c>
      <c r="AM714" s="42">
        <f>AM721+AM728+AM735+AM742+AM749+AM756+AM763+AM770+AM777+AM784+AM791+AM798</f>
        <v>0</v>
      </c>
      <c r="AN714" s="42" t="e">
        <f t="shared" ref="AN714:AN719" si="2454">(AM714/AL714)*100</f>
        <v>#DIV/0!</v>
      </c>
      <c r="AO714" s="236">
        <f>AO721+AO728+AO735+AO742+AO749+AO756+AO763+AO770+AO777+AO784+AO791+AO798</f>
        <v>0</v>
      </c>
      <c r="AP714" s="42">
        <f>AP721+AP728+AP735+AP742+AP749+AP756+AP763+AP770+AP777+AP784+AP791+AP798</f>
        <v>0</v>
      </c>
      <c r="AQ714" s="42" t="e">
        <f t="shared" ref="AQ714:AQ719" si="2455">(AP714/AO714)*100</f>
        <v>#DIV/0!</v>
      </c>
      <c r="AR714" s="351"/>
      <c r="AS714" s="37"/>
      <c r="AT714" s="37"/>
    </row>
    <row r="715" spans="1:46" customFormat="1" ht="45.75" customHeight="1">
      <c r="A715" s="283"/>
      <c r="B715" s="342"/>
      <c r="C715" s="412"/>
      <c r="D715" s="96" t="s">
        <v>18</v>
      </c>
      <c r="E715" s="177">
        <f t="shared" ref="E715:E719" si="2456">H715+K715+N715+Q715+T715+W715+Z715+AC715+AF715+AI715+AL715+AO715</f>
        <v>150</v>
      </c>
      <c r="F715" s="41">
        <f t="shared" ref="F715:F719" si="2457">I715+L715+O715+R715+U715+X715+AA715+AD715+AG715+AJ715+AM715+AP715</f>
        <v>0</v>
      </c>
      <c r="G715" s="42">
        <f t="shared" si="2443"/>
        <v>0</v>
      </c>
      <c r="H715" s="236">
        <f t="shared" ref="H715:I719" si="2458">H722+H729+H736+H743+H750+H757+H764+H771+H778+H785+H792+H799</f>
        <v>0</v>
      </c>
      <c r="I715" s="42">
        <f t="shared" si="2458"/>
        <v>0</v>
      </c>
      <c r="J715" s="42" t="e">
        <f t="shared" si="2444"/>
        <v>#DIV/0!</v>
      </c>
      <c r="K715" s="236">
        <f t="shared" ref="K715:L715" si="2459">K722+K729+K736+K743+K750+K757+K764+K771+K778+K785+K792+K799</f>
        <v>0</v>
      </c>
      <c r="L715" s="48">
        <f t="shared" si="2459"/>
        <v>0</v>
      </c>
      <c r="M715" s="42" t="e">
        <f t="shared" si="2445"/>
        <v>#DIV/0!</v>
      </c>
      <c r="N715" s="236">
        <f t="shared" ref="N715:O715" si="2460">N722+N729+N736+N743+N750+N757+N764+N771+N778+N785+N792+N799</f>
        <v>0</v>
      </c>
      <c r="O715" s="48">
        <f t="shared" si="2460"/>
        <v>0</v>
      </c>
      <c r="P715" s="42" t="e">
        <f t="shared" si="2446"/>
        <v>#DIV/0!</v>
      </c>
      <c r="Q715" s="236">
        <f t="shared" ref="Q715:R715" si="2461">Q722+Q729+Q736+Q743+Q750+Q757+Q764+Q771+Q778+Q785+Q792+Q799</f>
        <v>0</v>
      </c>
      <c r="R715" s="42">
        <f t="shared" si="2461"/>
        <v>0</v>
      </c>
      <c r="S715" s="42" t="e">
        <f t="shared" si="2447"/>
        <v>#DIV/0!</v>
      </c>
      <c r="T715" s="236">
        <f t="shared" ref="T715:U715" si="2462">T722+T729+T736+T743+T750+T757+T764+T771+T778+T785+T792+T799</f>
        <v>0</v>
      </c>
      <c r="U715" s="42">
        <f t="shared" si="2462"/>
        <v>0</v>
      </c>
      <c r="V715" s="42" t="e">
        <f t="shared" si="2448"/>
        <v>#DIV/0!</v>
      </c>
      <c r="W715" s="236">
        <f t="shared" ref="W715:X715" si="2463">W722+W729+W736+W743+W750+W757+W764+W771+W778+W785+W792+W799</f>
        <v>0</v>
      </c>
      <c r="X715" s="42">
        <f t="shared" si="2463"/>
        <v>0</v>
      </c>
      <c r="Y715" s="42" t="e">
        <f t="shared" si="2449"/>
        <v>#DIV/0!</v>
      </c>
      <c r="Z715" s="236">
        <f t="shared" ref="Z715:AA715" si="2464">Z722+Z729+Z736+Z743+Z750+Z757+Z764+Z771+Z778+Z785+Z792+Z799</f>
        <v>0</v>
      </c>
      <c r="AA715" s="42">
        <f t="shared" si="2464"/>
        <v>0</v>
      </c>
      <c r="AB715" s="42" t="e">
        <f t="shared" si="2450"/>
        <v>#DIV/0!</v>
      </c>
      <c r="AC715" s="236">
        <f t="shared" ref="AC715:AD715" si="2465">AC722+AC729+AC736+AC743+AC750+AC757+AC764+AC771+AC778+AC785+AC792+AC799</f>
        <v>0</v>
      </c>
      <c r="AD715" s="42">
        <f t="shared" si="2465"/>
        <v>0</v>
      </c>
      <c r="AE715" s="42" t="e">
        <f t="shared" si="2451"/>
        <v>#DIV/0!</v>
      </c>
      <c r="AF715" s="236">
        <f t="shared" ref="AF715:AG715" si="2466">AF722+AF729+AF736+AF743+AF750+AF757+AF764+AF771+AF778+AF785+AF792+AF799</f>
        <v>0</v>
      </c>
      <c r="AG715" s="42">
        <f t="shared" si="2466"/>
        <v>0</v>
      </c>
      <c r="AH715" s="42" t="e">
        <f t="shared" si="2452"/>
        <v>#DIV/0!</v>
      </c>
      <c r="AI715" s="236">
        <f t="shared" ref="AI715:AJ715" si="2467">AI722+AI729+AI736+AI743+AI750+AI757+AI764+AI771+AI778+AI785+AI792+AI799</f>
        <v>0</v>
      </c>
      <c r="AJ715" s="42">
        <f t="shared" si="2467"/>
        <v>0</v>
      </c>
      <c r="AK715" s="42" t="e">
        <f t="shared" si="2453"/>
        <v>#DIV/0!</v>
      </c>
      <c r="AL715" s="236">
        <f t="shared" ref="AL715:AM715" si="2468">AL722+AL729+AL736+AL743+AL750+AL757+AL764+AL771+AL778+AL785+AL792+AL799</f>
        <v>0</v>
      </c>
      <c r="AM715" s="42">
        <f t="shared" si="2468"/>
        <v>0</v>
      </c>
      <c r="AN715" s="42" t="e">
        <f t="shared" si="2454"/>
        <v>#DIV/0!</v>
      </c>
      <c r="AO715" s="236">
        <f t="shared" ref="AO715:AP715" si="2469">AO722+AO729+AO736+AO743+AO750+AO757+AO764+AO771+AO778+AO785+AO792+AO799</f>
        <v>150</v>
      </c>
      <c r="AP715" s="42">
        <f t="shared" si="2469"/>
        <v>0</v>
      </c>
      <c r="AQ715" s="42">
        <f t="shared" si="2455"/>
        <v>0</v>
      </c>
      <c r="AR715" s="351"/>
      <c r="AS715" s="37"/>
      <c r="AT715" s="37"/>
    </row>
    <row r="716" spans="1:46" customFormat="1" ht="48.75" customHeight="1">
      <c r="A716" s="283"/>
      <c r="B716" s="342"/>
      <c r="C716" s="412"/>
      <c r="D716" s="96" t="s">
        <v>26</v>
      </c>
      <c r="E716" s="177">
        <f>H716+K716+N716+Q716+T716+W716+Z716+AC716+AF716+AI716+AL716+AO716</f>
        <v>138</v>
      </c>
      <c r="F716" s="41">
        <f t="shared" si="2457"/>
        <v>65</v>
      </c>
      <c r="G716" s="42">
        <f t="shared" si="2443"/>
        <v>47.10144927536232</v>
      </c>
      <c r="H716" s="236">
        <f t="shared" si="2458"/>
        <v>0</v>
      </c>
      <c r="I716" s="42">
        <f t="shared" si="2458"/>
        <v>0</v>
      </c>
      <c r="J716" s="42" t="e">
        <f t="shared" si="2444"/>
        <v>#DIV/0!</v>
      </c>
      <c r="K716" s="236">
        <f t="shared" ref="K716:L716" si="2470">K723+K730+K737+K744+K751+K758+K765+K772+K779+K786+K793+K800</f>
        <v>0</v>
      </c>
      <c r="L716" s="48">
        <f t="shared" si="2470"/>
        <v>0</v>
      </c>
      <c r="M716" s="42" t="e">
        <f t="shared" si="2445"/>
        <v>#DIV/0!</v>
      </c>
      <c r="N716" s="236">
        <f t="shared" ref="N716:O716" si="2471">N723+N730+N737+N744+N751+N758+N765+N772+N779+N786+N793+N800</f>
        <v>0</v>
      </c>
      <c r="O716" s="48">
        <f t="shared" si="2471"/>
        <v>0</v>
      </c>
      <c r="P716" s="42" t="e">
        <f t="shared" si="2446"/>
        <v>#DIV/0!</v>
      </c>
      <c r="Q716" s="236">
        <f t="shared" ref="Q716:R716" si="2472">Q723+Q730+Q737+Q744+Q751+Q758+Q765+Q772+Q779+Q786+Q793+Q800</f>
        <v>10</v>
      </c>
      <c r="R716" s="42">
        <f t="shared" si="2472"/>
        <v>10</v>
      </c>
      <c r="S716" s="42">
        <f t="shared" si="2447"/>
        <v>100</v>
      </c>
      <c r="T716" s="236">
        <f t="shared" ref="T716:U716" si="2473">T723+T730+T737+T744+T751+T758+T765+T772+T779+T786+T793+T800</f>
        <v>35</v>
      </c>
      <c r="U716" s="42">
        <f t="shared" si="2473"/>
        <v>35</v>
      </c>
      <c r="V716" s="42">
        <f t="shared" si="2448"/>
        <v>100</v>
      </c>
      <c r="W716" s="236">
        <f t="shared" ref="W716:X716" si="2474">W723+W730+W737+W744+W751+W758+W765+W772+W779+W786+W793+W800</f>
        <v>20</v>
      </c>
      <c r="X716" s="42">
        <f t="shared" si="2474"/>
        <v>20</v>
      </c>
      <c r="Y716" s="42">
        <f t="shared" si="2449"/>
        <v>100</v>
      </c>
      <c r="Z716" s="236">
        <f t="shared" ref="Z716:AA716" si="2475">Z723+Z730+Z737+Z744+Z751+Z758+Z765+Z772+Z779+Z786+Z793+Z800</f>
        <v>23</v>
      </c>
      <c r="AA716" s="42">
        <f t="shared" si="2475"/>
        <v>0</v>
      </c>
      <c r="AB716" s="42">
        <f t="shared" si="2450"/>
        <v>0</v>
      </c>
      <c r="AC716" s="236">
        <f t="shared" ref="AC716:AD716" si="2476">AC723+AC730+AC737+AC744+AC751+AC758+AC765+AC772+AC779+AC786+AC793+AC800</f>
        <v>0</v>
      </c>
      <c r="AD716" s="42">
        <f t="shared" si="2476"/>
        <v>0</v>
      </c>
      <c r="AE716" s="42" t="e">
        <f t="shared" si="2451"/>
        <v>#DIV/0!</v>
      </c>
      <c r="AF716" s="236">
        <f t="shared" ref="AF716:AG716" si="2477">AF723+AF730+AF737+AF744+AF751+AF758+AF765+AF772+AF779+AF786+AF793+AF800</f>
        <v>15</v>
      </c>
      <c r="AG716" s="42">
        <f t="shared" si="2477"/>
        <v>0</v>
      </c>
      <c r="AH716" s="42">
        <f t="shared" si="2452"/>
        <v>0</v>
      </c>
      <c r="AI716" s="236">
        <f t="shared" ref="AI716:AJ716" si="2478">AI723+AI730+AI737+AI744+AI751+AI758+AI765+AI772+AI779+AI786+AI793+AI800</f>
        <v>0</v>
      </c>
      <c r="AJ716" s="42">
        <f t="shared" si="2478"/>
        <v>0</v>
      </c>
      <c r="AK716" s="42" t="e">
        <f t="shared" si="2453"/>
        <v>#DIV/0!</v>
      </c>
      <c r="AL716" s="236">
        <f t="shared" ref="AL716:AM716" si="2479">AL723+AL730+AL737+AL744+AL751+AL758+AL765+AL772+AL779+AL786+AL793+AL800</f>
        <v>35</v>
      </c>
      <c r="AM716" s="42">
        <f t="shared" si="2479"/>
        <v>0</v>
      </c>
      <c r="AN716" s="42">
        <f t="shared" si="2454"/>
        <v>0</v>
      </c>
      <c r="AO716" s="236">
        <f t="shared" ref="AO716:AP716" si="2480">AO723+AO730+AO737+AO744+AO751+AO758+AO765+AO772+AO779+AO786+AO793+AO800</f>
        <v>0</v>
      </c>
      <c r="AP716" s="42">
        <f t="shared" si="2480"/>
        <v>0</v>
      </c>
      <c r="AQ716" s="42" t="e">
        <f t="shared" si="2455"/>
        <v>#DIV/0!</v>
      </c>
      <c r="AR716" s="351"/>
      <c r="AS716" s="37"/>
      <c r="AT716" s="37"/>
    </row>
    <row r="717" spans="1:46" customFormat="1" ht="86.25" customHeight="1">
      <c r="A717" s="283"/>
      <c r="B717" s="342"/>
      <c r="C717" s="412"/>
      <c r="D717" s="97" t="s">
        <v>154</v>
      </c>
      <c r="E717" s="177">
        <f t="shared" si="2456"/>
        <v>0</v>
      </c>
      <c r="F717" s="41">
        <f t="shared" si="2457"/>
        <v>0</v>
      </c>
      <c r="G717" s="42" t="e">
        <f t="shared" si="2443"/>
        <v>#DIV/0!</v>
      </c>
      <c r="H717" s="236">
        <f t="shared" si="2458"/>
        <v>0</v>
      </c>
      <c r="I717" s="42">
        <f t="shared" si="2458"/>
        <v>0</v>
      </c>
      <c r="J717" s="42" t="e">
        <f t="shared" si="2444"/>
        <v>#DIV/0!</v>
      </c>
      <c r="K717" s="236">
        <f t="shared" ref="K717:L717" si="2481">K724+K731+K738+K745+K752+K759+K766+K773+K780+K787+K794+K801</f>
        <v>0</v>
      </c>
      <c r="L717" s="48">
        <f t="shared" si="2481"/>
        <v>0</v>
      </c>
      <c r="M717" s="42" t="e">
        <f t="shared" si="2445"/>
        <v>#DIV/0!</v>
      </c>
      <c r="N717" s="236">
        <f t="shared" ref="N717:O717" si="2482">N724+N731+N738+N745+N752+N759+N766+N773+N780+N787+N794+N801</f>
        <v>0</v>
      </c>
      <c r="O717" s="48">
        <f t="shared" si="2482"/>
        <v>0</v>
      </c>
      <c r="P717" s="42" t="e">
        <f t="shared" si="2446"/>
        <v>#DIV/0!</v>
      </c>
      <c r="Q717" s="236">
        <f t="shared" ref="Q717:R717" si="2483">Q724+Q731+Q738+Q745+Q752+Q759+Q766+Q773+Q780+Q787+Q794+Q801</f>
        <v>0</v>
      </c>
      <c r="R717" s="42">
        <f t="shared" si="2483"/>
        <v>0</v>
      </c>
      <c r="S717" s="42" t="e">
        <f t="shared" si="2447"/>
        <v>#DIV/0!</v>
      </c>
      <c r="T717" s="236">
        <f t="shared" ref="T717:U717" si="2484">T724+T731+T738+T745+T752+T759+T766+T773+T780+T787+T794+T801</f>
        <v>0</v>
      </c>
      <c r="U717" s="42">
        <f t="shared" si="2484"/>
        <v>0</v>
      </c>
      <c r="V717" s="42" t="e">
        <f t="shared" si="2448"/>
        <v>#DIV/0!</v>
      </c>
      <c r="W717" s="236">
        <f t="shared" ref="W717:X717" si="2485">W724+W731+W738+W745+W752+W759+W766+W773+W780+W787+W794+W801</f>
        <v>0</v>
      </c>
      <c r="X717" s="42">
        <f t="shared" si="2485"/>
        <v>0</v>
      </c>
      <c r="Y717" s="42" t="e">
        <f t="shared" si="2449"/>
        <v>#DIV/0!</v>
      </c>
      <c r="Z717" s="236">
        <f t="shared" ref="Z717:AA717" si="2486">Z724+Z731+Z738+Z745+Z752+Z759+Z766+Z773+Z780+Z787+Z794+Z801</f>
        <v>0</v>
      </c>
      <c r="AA717" s="42">
        <f t="shared" si="2486"/>
        <v>0</v>
      </c>
      <c r="AB717" s="42" t="e">
        <f t="shared" si="2450"/>
        <v>#DIV/0!</v>
      </c>
      <c r="AC717" s="236">
        <f t="shared" ref="AC717:AD717" si="2487">AC724+AC731+AC738+AC745+AC752+AC759+AC766+AC773+AC780+AC787+AC794+AC801</f>
        <v>0</v>
      </c>
      <c r="AD717" s="42">
        <f t="shared" si="2487"/>
        <v>0</v>
      </c>
      <c r="AE717" s="42" t="e">
        <f t="shared" si="2451"/>
        <v>#DIV/0!</v>
      </c>
      <c r="AF717" s="236">
        <f t="shared" ref="AF717:AG717" si="2488">AF724+AF731+AF738+AF745+AF752+AF759+AF766+AF773+AF780+AF787+AF794+AF801</f>
        <v>0</v>
      </c>
      <c r="AG717" s="42">
        <f t="shared" si="2488"/>
        <v>0</v>
      </c>
      <c r="AH717" s="42" t="e">
        <f t="shared" si="2452"/>
        <v>#DIV/0!</v>
      </c>
      <c r="AI717" s="236">
        <f t="shared" ref="AI717:AJ717" si="2489">AI724+AI731+AI738+AI745+AI752+AI759+AI766+AI773+AI780+AI787+AI794+AI801</f>
        <v>0</v>
      </c>
      <c r="AJ717" s="42">
        <f t="shared" si="2489"/>
        <v>0</v>
      </c>
      <c r="AK717" s="42" t="e">
        <f t="shared" si="2453"/>
        <v>#DIV/0!</v>
      </c>
      <c r="AL717" s="236">
        <f t="shared" ref="AL717:AM717" si="2490">AL724+AL731+AL738+AL745+AL752+AL759+AL766+AL773+AL780+AL787+AL794+AL801</f>
        <v>0</v>
      </c>
      <c r="AM717" s="42">
        <f t="shared" si="2490"/>
        <v>0</v>
      </c>
      <c r="AN717" s="42" t="e">
        <f t="shared" si="2454"/>
        <v>#DIV/0!</v>
      </c>
      <c r="AO717" s="236">
        <f t="shared" ref="AO717:AP717" si="2491">AO724+AO731+AO738+AO745+AO752+AO759+AO766+AO773+AO780+AO787+AO794+AO801</f>
        <v>0</v>
      </c>
      <c r="AP717" s="42">
        <f t="shared" si="2491"/>
        <v>0</v>
      </c>
      <c r="AQ717" s="42" t="e">
        <f t="shared" si="2455"/>
        <v>#DIV/0!</v>
      </c>
      <c r="AR717" s="351"/>
      <c r="AS717" s="37"/>
      <c r="AT717" s="37"/>
    </row>
    <row r="718" spans="1:46" customFormat="1" ht="32.25" customHeight="1">
      <c r="A718" s="283"/>
      <c r="B718" s="342"/>
      <c r="C718" s="412"/>
      <c r="D718" s="96" t="s">
        <v>37</v>
      </c>
      <c r="E718" s="177">
        <f t="shared" si="2456"/>
        <v>12</v>
      </c>
      <c r="F718" s="41">
        <f t="shared" si="2457"/>
        <v>12</v>
      </c>
      <c r="G718" s="42">
        <f t="shared" si="2443"/>
        <v>100</v>
      </c>
      <c r="H718" s="236">
        <f t="shared" si="2458"/>
        <v>0</v>
      </c>
      <c r="I718" s="42">
        <f t="shared" si="2458"/>
        <v>0</v>
      </c>
      <c r="J718" s="42" t="e">
        <f t="shared" si="2444"/>
        <v>#DIV/0!</v>
      </c>
      <c r="K718" s="236">
        <f t="shared" ref="K718:L718" si="2492">K725+K732+K739+K746+K753+K760+K767+K774+K781+K788+K795+K802</f>
        <v>0</v>
      </c>
      <c r="L718" s="48">
        <f t="shared" si="2492"/>
        <v>0</v>
      </c>
      <c r="M718" s="42" t="e">
        <f t="shared" si="2445"/>
        <v>#DIV/0!</v>
      </c>
      <c r="N718" s="236">
        <f t="shared" ref="N718:O718" si="2493">N725+N732+N739+N746+N753+N760+N767+N774+N781+N788+N795+N802</f>
        <v>0</v>
      </c>
      <c r="O718" s="48">
        <f t="shared" si="2493"/>
        <v>0</v>
      </c>
      <c r="P718" s="42" t="e">
        <f t="shared" si="2446"/>
        <v>#DIV/0!</v>
      </c>
      <c r="Q718" s="236">
        <f t="shared" ref="Q718:R718" si="2494">Q725+Q732+Q739+Q746+Q753+Q760+Q767+Q774+Q781+Q788+Q795+Q802</f>
        <v>0</v>
      </c>
      <c r="R718" s="42">
        <f t="shared" si="2494"/>
        <v>0</v>
      </c>
      <c r="S718" s="42" t="e">
        <f t="shared" si="2447"/>
        <v>#DIV/0!</v>
      </c>
      <c r="T718" s="236">
        <f t="shared" ref="T718:U718" si="2495">T725+T732+T739+T746+T753+T760+T767+T774+T781+T788+T795+T802</f>
        <v>0</v>
      </c>
      <c r="U718" s="42">
        <f t="shared" si="2495"/>
        <v>0</v>
      </c>
      <c r="V718" s="42" t="e">
        <f t="shared" si="2448"/>
        <v>#DIV/0!</v>
      </c>
      <c r="W718" s="236">
        <f t="shared" ref="W718" si="2496">W725+W732+W739+W746+W753+W760+W767+W774+W781+W788+W795+W802</f>
        <v>12</v>
      </c>
      <c r="X718" s="42">
        <f>X725+X732+X739+X746+X753+X760+X767+X774+X781+X788+X795+X802</f>
        <v>12</v>
      </c>
      <c r="Y718" s="42">
        <f t="shared" si="2449"/>
        <v>100</v>
      </c>
      <c r="Z718" s="236">
        <f t="shared" ref="Z718:AA718" si="2497">Z725+Z732+Z739+Z746+Z753+Z760+Z767+Z774+Z781+Z788+Z795+Z802</f>
        <v>0</v>
      </c>
      <c r="AA718" s="42">
        <f t="shared" si="2497"/>
        <v>0</v>
      </c>
      <c r="AB718" s="42" t="e">
        <f t="shared" si="2450"/>
        <v>#DIV/0!</v>
      </c>
      <c r="AC718" s="236">
        <f t="shared" ref="AC718:AD718" si="2498">AC725+AC732+AC739+AC746+AC753+AC760+AC767+AC774+AC781+AC788+AC795+AC802</f>
        <v>0</v>
      </c>
      <c r="AD718" s="42">
        <f t="shared" si="2498"/>
        <v>0</v>
      </c>
      <c r="AE718" s="42" t="e">
        <f t="shared" si="2451"/>
        <v>#DIV/0!</v>
      </c>
      <c r="AF718" s="236">
        <f t="shared" ref="AF718:AG718" si="2499">AF725+AF732+AF739+AF746+AF753+AF760+AF767+AF774+AF781+AF788+AF795+AF802</f>
        <v>0</v>
      </c>
      <c r="AG718" s="42">
        <f t="shared" si="2499"/>
        <v>0</v>
      </c>
      <c r="AH718" s="42" t="e">
        <f t="shared" si="2452"/>
        <v>#DIV/0!</v>
      </c>
      <c r="AI718" s="236">
        <f t="shared" ref="AI718:AJ718" si="2500">AI725+AI732+AI739+AI746+AI753+AI760+AI767+AI774+AI781+AI788+AI795+AI802</f>
        <v>0</v>
      </c>
      <c r="AJ718" s="42">
        <f t="shared" si="2500"/>
        <v>0</v>
      </c>
      <c r="AK718" s="42" t="e">
        <f t="shared" si="2453"/>
        <v>#DIV/0!</v>
      </c>
      <c r="AL718" s="236">
        <f t="shared" ref="AL718:AM718" si="2501">AL725+AL732+AL739+AL746+AL753+AL760+AL767+AL774+AL781+AL788+AL795+AL802</f>
        <v>0</v>
      </c>
      <c r="AM718" s="42">
        <f t="shared" si="2501"/>
        <v>0</v>
      </c>
      <c r="AN718" s="42" t="e">
        <f t="shared" si="2454"/>
        <v>#DIV/0!</v>
      </c>
      <c r="AO718" s="236">
        <f t="shared" ref="AO718:AP718" si="2502">AO725+AO732+AO739+AO746+AO753+AO760+AO767+AO774+AO781+AO788+AO795+AO802</f>
        <v>0</v>
      </c>
      <c r="AP718" s="42">
        <f t="shared" si="2502"/>
        <v>0</v>
      </c>
      <c r="AQ718" s="42" t="e">
        <f t="shared" si="2455"/>
        <v>#DIV/0!</v>
      </c>
      <c r="AR718" s="351"/>
      <c r="AS718" s="37"/>
      <c r="AT718" s="37"/>
    </row>
    <row r="719" spans="1:46" customFormat="1" ht="151.5" customHeight="1">
      <c r="A719" s="283"/>
      <c r="B719" s="343"/>
      <c r="C719" s="412"/>
      <c r="D719" s="96" t="s">
        <v>32</v>
      </c>
      <c r="E719" s="177">
        <f t="shared" si="2456"/>
        <v>0</v>
      </c>
      <c r="F719" s="41">
        <f t="shared" si="2457"/>
        <v>0</v>
      </c>
      <c r="G719" s="42" t="e">
        <f t="shared" si="2443"/>
        <v>#DIV/0!</v>
      </c>
      <c r="H719" s="236">
        <f t="shared" si="2458"/>
        <v>0</v>
      </c>
      <c r="I719" s="42">
        <f t="shared" si="2458"/>
        <v>0</v>
      </c>
      <c r="J719" s="42" t="e">
        <f t="shared" si="2444"/>
        <v>#DIV/0!</v>
      </c>
      <c r="K719" s="236">
        <f t="shared" ref="K719:L719" si="2503">K726+K733+K740+K747+K754+K761+K768+K775+K782+K789+K796+K803</f>
        <v>0</v>
      </c>
      <c r="L719" s="48">
        <f t="shared" si="2503"/>
        <v>0</v>
      </c>
      <c r="M719" s="42" t="e">
        <f t="shared" si="2445"/>
        <v>#DIV/0!</v>
      </c>
      <c r="N719" s="236">
        <f t="shared" ref="N719:O719" si="2504">N726+N733+N740+N747+N754+N761+N768+N775+N782+N789+N796+N803</f>
        <v>0</v>
      </c>
      <c r="O719" s="48">
        <f t="shared" si="2504"/>
        <v>0</v>
      </c>
      <c r="P719" s="42" t="e">
        <f t="shared" si="2446"/>
        <v>#DIV/0!</v>
      </c>
      <c r="Q719" s="236">
        <f t="shared" ref="Q719:R719" si="2505">Q726+Q733+Q740+Q747+Q754+Q761+Q768+Q775+Q782+Q789+Q796+Q803</f>
        <v>0</v>
      </c>
      <c r="R719" s="42">
        <f t="shared" si="2505"/>
        <v>0</v>
      </c>
      <c r="S719" s="42" t="e">
        <f t="shared" si="2447"/>
        <v>#DIV/0!</v>
      </c>
      <c r="T719" s="236">
        <f t="shared" ref="T719:U719" si="2506">T726+T733+T740+T747+T754+T761+T768+T775+T782+T789+T796+T803</f>
        <v>0</v>
      </c>
      <c r="U719" s="42">
        <f t="shared" si="2506"/>
        <v>0</v>
      </c>
      <c r="V719" s="42" t="e">
        <f t="shared" si="2448"/>
        <v>#DIV/0!</v>
      </c>
      <c r="W719" s="236">
        <f t="shared" ref="W719:X719" si="2507">W726+W733+W740+W747+W754+W761+W768+W775+W782+W789+W796+W803</f>
        <v>0</v>
      </c>
      <c r="X719" s="42">
        <f t="shared" si="2507"/>
        <v>0</v>
      </c>
      <c r="Y719" s="42" t="e">
        <f t="shared" si="2449"/>
        <v>#DIV/0!</v>
      </c>
      <c r="Z719" s="236">
        <f t="shared" ref="Z719:AA719" si="2508">Z726+Z733+Z740+Z747+Z754+Z761+Z768+Z775+Z782+Z789+Z796+Z803</f>
        <v>0</v>
      </c>
      <c r="AA719" s="42">
        <f t="shared" si="2508"/>
        <v>0</v>
      </c>
      <c r="AB719" s="42" t="e">
        <f t="shared" si="2450"/>
        <v>#DIV/0!</v>
      </c>
      <c r="AC719" s="236">
        <f t="shared" ref="AC719:AD719" si="2509">AC726+AC733+AC740+AC747+AC754+AC761+AC768+AC775+AC782+AC789+AC796+AC803</f>
        <v>0</v>
      </c>
      <c r="AD719" s="42">
        <f t="shared" si="2509"/>
        <v>0</v>
      </c>
      <c r="AE719" s="42" t="e">
        <f t="shared" si="2451"/>
        <v>#DIV/0!</v>
      </c>
      <c r="AF719" s="236">
        <f t="shared" ref="AF719:AG719" si="2510">AF726+AF733+AF740+AF747+AF754+AF761+AF768+AF775+AF782+AF789+AF796+AF803</f>
        <v>0</v>
      </c>
      <c r="AG719" s="42">
        <f t="shared" si="2510"/>
        <v>0</v>
      </c>
      <c r="AH719" s="42" t="e">
        <f t="shared" si="2452"/>
        <v>#DIV/0!</v>
      </c>
      <c r="AI719" s="236">
        <f t="shared" ref="AI719:AJ719" si="2511">AI726+AI733+AI740+AI747+AI754+AI761+AI768+AI775+AI782+AI789+AI796+AI803</f>
        <v>0</v>
      </c>
      <c r="AJ719" s="42">
        <f t="shared" si="2511"/>
        <v>0</v>
      </c>
      <c r="AK719" s="42" t="e">
        <f t="shared" si="2453"/>
        <v>#DIV/0!</v>
      </c>
      <c r="AL719" s="236">
        <f t="shared" ref="AL719:AM719" si="2512">AL726+AL733+AL740+AL747+AL754+AL761+AL768+AL775+AL782+AL789+AL796+AL803</f>
        <v>0</v>
      </c>
      <c r="AM719" s="42">
        <f t="shared" si="2512"/>
        <v>0</v>
      </c>
      <c r="AN719" s="42" t="e">
        <f t="shared" si="2454"/>
        <v>#DIV/0!</v>
      </c>
      <c r="AO719" s="236">
        <f t="shared" ref="AO719:AP719" si="2513">AO726+AO733+AO740+AO747+AO754+AO761+AO768+AO775+AO782+AO789+AO796+AO803</f>
        <v>0</v>
      </c>
      <c r="AP719" s="42">
        <f t="shared" si="2513"/>
        <v>0</v>
      </c>
      <c r="AQ719" s="42" t="e">
        <f t="shared" si="2455"/>
        <v>#DIV/0!</v>
      </c>
      <c r="AR719" s="352"/>
      <c r="AS719" s="37"/>
      <c r="AT719" s="37"/>
    </row>
    <row r="720" spans="1:46" s="208" customFormat="1" ht="23.25" customHeight="1">
      <c r="A720" s="283" t="s">
        <v>16</v>
      </c>
      <c r="B720" s="341" t="s">
        <v>89</v>
      </c>
      <c r="C720" s="282" t="s">
        <v>112</v>
      </c>
      <c r="D720" s="217" t="s">
        <v>34</v>
      </c>
      <c r="E720" s="211">
        <f>E721+E722+E723+E725+E726</f>
        <v>10</v>
      </c>
      <c r="F720" s="212">
        <f>F721+F722+F723+F725+F726</f>
        <v>0</v>
      </c>
      <c r="G720" s="212">
        <f>(F720/E720)*100</f>
        <v>0</v>
      </c>
      <c r="H720" s="235">
        <f>H721+H722+H723+H725+H726</f>
        <v>0</v>
      </c>
      <c r="I720" s="212">
        <f>I721+I722+I723+I725+I726</f>
        <v>0</v>
      </c>
      <c r="J720" s="219" t="e">
        <f>(I720/H720)*100</f>
        <v>#DIV/0!</v>
      </c>
      <c r="K720" s="236">
        <f>K721+K722+K723+K725+K726</f>
        <v>0</v>
      </c>
      <c r="L720" s="212">
        <f>L721+L722+L723+L725+L726</f>
        <v>0</v>
      </c>
      <c r="M720" s="219" t="e">
        <f>(L720/K720)*100</f>
        <v>#DIV/0!</v>
      </c>
      <c r="N720" s="236">
        <f>N721+N722+N723+N725+N726</f>
        <v>0</v>
      </c>
      <c r="O720" s="212">
        <f>O721+O722+O723+O725+O726</f>
        <v>0</v>
      </c>
      <c r="P720" s="219" t="e">
        <f>(O720/N720)*100</f>
        <v>#DIV/0!</v>
      </c>
      <c r="Q720" s="236">
        <f>Q721+Q722+Q723+Q725+Q726</f>
        <v>0</v>
      </c>
      <c r="R720" s="219">
        <f>R721+R722+R723+R725+R726</f>
        <v>0</v>
      </c>
      <c r="S720" s="219" t="e">
        <f>(R720/Q720)*100</f>
        <v>#DIV/0!</v>
      </c>
      <c r="T720" s="236">
        <f>T721+T722+T723+T725+T726</f>
        <v>0</v>
      </c>
      <c r="U720" s="219">
        <f>U721+U722+U723+U725+U726</f>
        <v>0</v>
      </c>
      <c r="V720" s="219" t="e">
        <f>(U720/T720)*100</f>
        <v>#DIV/0!</v>
      </c>
      <c r="W720" s="236">
        <f>W721+W722+W723+W725+W726</f>
        <v>0</v>
      </c>
      <c r="X720" s="219">
        <f>X721+X722+X723+X725+X726</f>
        <v>0</v>
      </c>
      <c r="Y720" s="219" t="e">
        <f>(X720/W720)*100</f>
        <v>#DIV/0!</v>
      </c>
      <c r="Z720" s="236">
        <f>Z721+Z722+Z723+Z725+Z726</f>
        <v>0</v>
      </c>
      <c r="AA720" s="219">
        <f>AA721+AA722+AA723+AA725+AA726</f>
        <v>0</v>
      </c>
      <c r="AB720" s="219" t="e">
        <f>(AA720/Z720)*100</f>
        <v>#DIV/0!</v>
      </c>
      <c r="AC720" s="236">
        <f>AC721+AC722+AC723+AC725+AC726</f>
        <v>0</v>
      </c>
      <c r="AD720" s="219">
        <f>AD721+AD722+AD723+AD725+AD726</f>
        <v>0</v>
      </c>
      <c r="AE720" s="219" t="e">
        <f>(AD720/AC720)*100</f>
        <v>#DIV/0!</v>
      </c>
      <c r="AF720" s="236">
        <f>AF721+AF722+AF723+AF725+AF726</f>
        <v>0</v>
      </c>
      <c r="AG720" s="219">
        <f>AG721+AG722+AG723+AG725+AG726</f>
        <v>0</v>
      </c>
      <c r="AH720" s="219" t="e">
        <f>(AG720/AF720)*100</f>
        <v>#DIV/0!</v>
      </c>
      <c r="AI720" s="236">
        <f>AI721+AI722+AI723+AI725+AI726</f>
        <v>0</v>
      </c>
      <c r="AJ720" s="219">
        <f>AJ721+AJ722+AJ723+AJ725+AJ726</f>
        <v>0</v>
      </c>
      <c r="AK720" s="219" t="e">
        <f>(AJ720/AI720)*100</f>
        <v>#DIV/0!</v>
      </c>
      <c r="AL720" s="236">
        <f>AL721+AL722+AL723+AL725+AL726</f>
        <v>10</v>
      </c>
      <c r="AM720" s="219">
        <f>AM721+AM722+AM723+AM725+AM726</f>
        <v>0</v>
      </c>
      <c r="AN720" s="219">
        <f>(AM720/AL720)*100</f>
        <v>0</v>
      </c>
      <c r="AO720" s="236">
        <f>AO721+AO722+AO723+AO725+AO726</f>
        <v>0</v>
      </c>
      <c r="AP720" s="219">
        <f>AP721+AP722+AP723+AP725+AP726</f>
        <v>0</v>
      </c>
      <c r="AQ720" s="219" t="e">
        <f>(AP720/AO720)*100</f>
        <v>#DIV/0!</v>
      </c>
      <c r="AR720" s="404"/>
    </row>
    <row r="721" spans="1:46" customFormat="1" ht="41.25" customHeight="1">
      <c r="A721" s="283"/>
      <c r="B721" s="342"/>
      <c r="C721" s="412"/>
      <c r="D721" s="96" t="s">
        <v>17</v>
      </c>
      <c r="E721" s="176">
        <f>H721+K721+N721+Q721+T721+W721+Z721+AC721+AF721+AI721+AL721+AO721</f>
        <v>0</v>
      </c>
      <c r="F721" s="47">
        <f>I721+L721+O721+R721+U721+X721+AA721+AD721+AG721+AJ721+AM721+AP721</f>
        <v>0</v>
      </c>
      <c r="G721" s="48" t="e">
        <f t="shared" ref="G721:G726" si="2514">(F721/E721)*100</f>
        <v>#DIV/0!</v>
      </c>
      <c r="H721" s="235"/>
      <c r="I721" s="47"/>
      <c r="J721" s="42" t="e">
        <f t="shared" ref="J721:J726" si="2515">(I721/H721)*100</f>
        <v>#DIV/0!</v>
      </c>
      <c r="K721" s="236"/>
      <c r="L721" s="47"/>
      <c r="M721" s="42" t="e">
        <f t="shared" ref="M721:M726" si="2516">(L721/K721)*100</f>
        <v>#DIV/0!</v>
      </c>
      <c r="N721" s="236"/>
      <c r="O721" s="48"/>
      <c r="P721" s="42" t="e">
        <f t="shared" ref="P721:P726" si="2517">(O721/N721)*100</f>
        <v>#DIV/0!</v>
      </c>
      <c r="Q721" s="236"/>
      <c r="R721" s="41"/>
      <c r="S721" s="42" t="e">
        <f t="shared" ref="S721:S726" si="2518">(R721/Q721)*100</f>
        <v>#DIV/0!</v>
      </c>
      <c r="T721" s="236"/>
      <c r="U721" s="41"/>
      <c r="V721" s="42" t="e">
        <f t="shared" ref="V721:V726" si="2519">(U721/T721)*100</f>
        <v>#DIV/0!</v>
      </c>
      <c r="W721" s="236"/>
      <c r="X721" s="41"/>
      <c r="Y721" s="42" t="e">
        <f t="shared" ref="Y721:Y726" si="2520">(X721/W721)*100</f>
        <v>#DIV/0!</v>
      </c>
      <c r="Z721" s="236"/>
      <c r="AA721" s="41"/>
      <c r="AB721" s="42" t="e">
        <f t="shared" ref="AB721:AB726" si="2521">(AA721/Z721)*100</f>
        <v>#DIV/0!</v>
      </c>
      <c r="AC721" s="236"/>
      <c r="AD721" s="41"/>
      <c r="AE721" s="42" t="e">
        <f t="shared" ref="AE721:AE726" si="2522">(AD721/AC721)*100</f>
        <v>#DIV/0!</v>
      </c>
      <c r="AF721" s="236"/>
      <c r="AG721" s="41"/>
      <c r="AH721" s="42" t="e">
        <f t="shared" ref="AH721:AH726" si="2523">(AG721/AF721)*100</f>
        <v>#DIV/0!</v>
      </c>
      <c r="AI721" s="236"/>
      <c r="AJ721" s="41"/>
      <c r="AK721" s="42" t="e">
        <f t="shared" ref="AK721:AK726" si="2524">(AJ721/AI721)*100</f>
        <v>#DIV/0!</v>
      </c>
      <c r="AL721" s="236"/>
      <c r="AM721" s="41"/>
      <c r="AN721" s="42" t="e">
        <f t="shared" ref="AN721:AN726" si="2525">(AM721/AL721)*100</f>
        <v>#DIV/0!</v>
      </c>
      <c r="AO721" s="236"/>
      <c r="AP721" s="41"/>
      <c r="AQ721" s="42" t="e">
        <f t="shared" ref="AQ721:AQ726" si="2526">(AP721/AO721)*100</f>
        <v>#DIV/0!</v>
      </c>
      <c r="AR721" s="351"/>
      <c r="AS721" s="37"/>
      <c r="AT721" s="37"/>
    </row>
    <row r="722" spans="1:46" customFormat="1" ht="45.75" customHeight="1">
      <c r="A722" s="283"/>
      <c r="B722" s="342"/>
      <c r="C722" s="412"/>
      <c r="D722" s="96" t="s">
        <v>18</v>
      </c>
      <c r="E722" s="176">
        <f t="shared" ref="E722:E726" si="2527">H722+K722+N722+Q722+T722+W722+Z722+AC722+AF722+AI722+AL722+AO722</f>
        <v>0</v>
      </c>
      <c r="F722" s="47">
        <f t="shared" ref="F722:F726" si="2528">I722+L722+O722+R722+U722+X722+AA722+AD722+AG722+AJ722+AM722+AP722</f>
        <v>0</v>
      </c>
      <c r="G722" s="48" t="e">
        <f t="shared" si="2514"/>
        <v>#DIV/0!</v>
      </c>
      <c r="H722" s="235"/>
      <c r="I722" s="47"/>
      <c r="J722" s="42" t="e">
        <f t="shared" si="2515"/>
        <v>#DIV/0!</v>
      </c>
      <c r="K722" s="236"/>
      <c r="L722" s="47"/>
      <c r="M722" s="42" t="e">
        <f t="shared" si="2516"/>
        <v>#DIV/0!</v>
      </c>
      <c r="N722" s="236"/>
      <c r="O722" s="48"/>
      <c r="P722" s="42" t="e">
        <f t="shared" si="2517"/>
        <v>#DIV/0!</v>
      </c>
      <c r="Q722" s="236"/>
      <c r="R722" s="41"/>
      <c r="S722" s="42" t="e">
        <f t="shared" si="2518"/>
        <v>#DIV/0!</v>
      </c>
      <c r="T722" s="236"/>
      <c r="U722" s="41"/>
      <c r="V722" s="42" t="e">
        <f t="shared" si="2519"/>
        <v>#DIV/0!</v>
      </c>
      <c r="W722" s="236"/>
      <c r="X722" s="41"/>
      <c r="Y722" s="42" t="e">
        <f t="shared" si="2520"/>
        <v>#DIV/0!</v>
      </c>
      <c r="Z722" s="236"/>
      <c r="AA722" s="41"/>
      <c r="AB722" s="42" t="e">
        <f t="shared" si="2521"/>
        <v>#DIV/0!</v>
      </c>
      <c r="AC722" s="236"/>
      <c r="AD722" s="41"/>
      <c r="AE722" s="42" t="e">
        <f t="shared" si="2522"/>
        <v>#DIV/0!</v>
      </c>
      <c r="AF722" s="236"/>
      <c r="AG722" s="41"/>
      <c r="AH722" s="42" t="e">
        <f t="shared" si="2523"/>
        <v>#DIV/0!</v>
      </c>
      <c r="AI722" s="236"/>
      <c r="AJ722" s="41"/>
      <c r="AK722" s="42" t="e">
        <f t="shared" si="2524"/>
        <v>#DIV/0!</v>
      </c>
      <c r="AL722" s="236"/>
      <c r="AM722" s="41"/>
      <c r="AN722" s="42" t="e">
        <f t="shared" si="2525"/>
        <v>#DIV/0!</v>
      </c>
      <c r="AO722" s="236"/>
      <c r="AP722" s="41"/>
      <c r="AQ722" s="42" t="e">
        <f t="shared" si="2526"/>
        <v>#DIV/0!</v>
      </c>
      <c r="AR722" s="351"/>
      <c r="AS722" s="37"/>
      <c r="AT722" s="37"/>
    </row>
    <row r="723" spans="1:46" customFormat="1" ht="32.25" customHeight="1">
      <c r="A723" s="283"/>
      <c r="B723" s="342"/>
      <c r="C723" s="412"/>
      <c r="D723" s="96" t="s">
        <v>26</v>
      </c>
      <c r="E723" s="176">
        <f t="shared" si="2527"/>
        <v>10</v>
      </c>
      <c r="F723" s="47">
        <f t="shared" si="2528"/>
        <v>0</v>
      </c>
      <c r="G723" s="48">
        <f t="shared" si="2514"/>
        <v>0</v>
      </c>
      <c r="H723" s="235"/>
      <c r="I723" s="47"/>
      <c r="J723" s="42" t="e">
        <f t="shared" si="2515"/>
        <v>#DIV/0!</v>
      </c>
      <c r="K723" s="236"/>
      <c r="L723" s="47"/>
      <c r="M723" s="42" t="e">
        <f t="shared" si="2516"/>
        <v>#DIV/0!</v>
      </c>
      <c r="N723" s="236"/>
      <c r="O723" s="48"/>
      <c r="P723" s="42" t="e">
        <f t="shared" si="2517"/>
        <v>#DIV/0!</v>
      </c>
      <c r="Q723" s="236"/>
      <c r="R723" s="41"/>
      <c r="S723" s="42" t="e">
        <f t="shared" si="2518"/>
        <v>#DIV/0!</v>
      </c>
      <c r="T723" s="236"/>
      <c r="U723" s="41"/>
      <c r="V723" s="42" t="e">
        <f t="shared" si="2519"/>
        <v>#DIV/0!</v>
      </c>
      <c r="W723" s="236"/>
      <c r="X723" s="41"/>
      <c r="Y723" s="42" t="e">
        <f t="shared" si="2520"/>
        <v>#DIV/0!</v>
      </c>
      <c r="Z723" s="236"/>
      <c r="AA723" s="41"/>
      <c r="AB723" s="42" t="e">
        <f t="shared" si="2521"/>
        <v>#DIV/0!</v>
      </c>
      <c r="AC723" s="236"/>
      <c r="AD723" s="41"/>
      <c r="AE723" s="42" t="e">
        <f t="shared" si="2522"/>
        <v>#DIV/0!</v>
      </c>
      <c r="AF723" s="236"/>
      <c r="AG723" s="41"/>
      <c r="AH723" s="42" t="e">
        <f t="shared" si="2523"/>
        <v>#DIV/0!</v>
      </c>
      <c r="AI723" s="236"/>
      <c r="AJ723" s="41"/>
      <c r="AK723" s="42" t="e">
        <f t="shared" si="2524"/>
        <v>#DIV/0!</v>
      </c>
      <c r="AL723" s="236">
        <v>10</v>
      </c>
      <c r="AM723" s="41"/>
      <c r="AN723" s="42">
        <f t="shared" si="2525"/>
        <v>0</v>
      </c>
      <c r="AO723" s="236"/>
      <c r="AP723" s="41"/>
      <c r="AQ723" s="42" t="e">
        <f t="shared" si="2526"/>
        <v>#DIV/0!</v>
      </c>
      <c r="AR723" s="351"/>
      <c r="AS723" s="37"/>
      <c r="AT723" s="37"/>
    </row>
    <row r="724" spans="1:46" customFormat="1" ht="86.25" customHeight="1">
      <c r="A724" s="283"/>
      <c r="B724" s="342"/>
      <c r="C724" s="412"/>
      <c r="D724" s="96" t="s">
        <v>154</v>
      </c>
      <c r="E724" s="176">
        <f t="shared" si="2527"/>
        <v>0</v>
      </c>
      <c r="F724" s="47">
        <f t="shared" si="2528"/>
        <v>0</v>
      </c>
      <c r="G724" s="48" t="e">
        <f t="shared" si="2514"/>
        <v>#DIV/0!</v>
      </c>
      <c r="H724" s="235"/>
      <c r="I724" s="47"/>
      <c r="J724" s="42" t="e">
        <f t="shared" si="2515"/>
        <v>#DIV/0!</v>
      </c>
      <c r="K724" s="236"/>
      <c r="L724" s="47"/>
      <c r="M724" s="42" t="e">
        <f t="shared" si="2516"/>
        <v>#DIV/0!</v>
      </c>
      <c r="N724" s="236"/>
      <c r="O724" s="48"/>
      <c r="P724" s="42" t="e">
        <f t="shared" si="2517"/>
        <v>#DIV/0!</v>
      </c>
      <c r="Q724" s="236"/>
      <c r="R724" s="41"/>
      <c r="S724" s="42" t="e">
        <f t="shared" si="2518"/>
        <v>#DIV/0!</v>
      </c>
      <c r="T724" s="236"/>
      <c r="U724" s="41"/>
      <c r="V724" s="42" t="e">
        <f t="shared" si="2519"/>
        <v>#DIV/0!</v>
      </c>
      <c r="W724" s="236"/>
      <c r="X724" s="41"/>
      <c r="Y724" s="42" t="e">
        <f t="shared" si="2520"/>
        <v>#DIV/0!</v>
      </c>
      <c r="Z724" s="236"/>
      <c r="AA724" s="41"/>
      <c r="AB724" s="42" t="e">
        <f t="shared" si="2521"/>
        <v>#DIV/0!</v>
      </c>
      <c r="AC724" s="236"/>
      <c r="AD724" s="41"/>
      <c r="AE724" s="42" t="e">
        <f t="shared" si="2522"/>
        <v>#DIV/0!</v>
      </c>
      <c r="AF724" s="236"/>
      <c r="AG724" s="41"/>
      <c r="AH724" s="42" t="e">
        <f t="shared" si="2523"/>
        <v>#DIV/0!</v>
      </c>
      <c r="AI724" s="236"/>
      <c r="AJ724" s="41"/>
      <c r="AK724" s="42" t="e">
        <f t="shared" si="2524"/>
        <v>#DIV/0!</v>
      </c>
      <c r="AL724" s="236"/>
      <c r="AM724" s="41"/>
      <c r="AN724" s="42" t="e">
        <f t="shared" si="2525"/>
        <v>#DIV/0!</v>
      </c>
      <c r="AO724" s="236"/>
      <c r="AP724" s="41"/>
      <c r="AQ724" s="42" t="e">
        <f t="shared" si="2526"/>
        <v>#DIV/0!</v>
      </c>
      <c r="AR724" s="351"/>
      <c r="AS724" s="37"/>
      <c r="AT724" s="37"/>
    </row>
    <row r="725" spans="1:46" customFormat="1" ht="32.25" customHeight="1">
      <c r="A725" s="283"/>
      <c r="B725" s="342"/>
      <c r="C725" s="412"/>
      <c r="D725" s="96" t="s">
        <v>37</v>
      </c>
      <c r="E725" s="176">
        <f t="shared" si="2527"/>
        <v>0</v>
      </c>
      <c r="F725" s="47">
        <f t="shared" si="2528"/>
        <v>0</v>
      </c>
      <c r="G725" s="48" t="e">
        <f t="shared" si="2514"/>
        <v>#DIV/0!</v>
      </c>
      <c r="H725" s="235"/>
      <c r="I725" s="47"/>
      <c r="J725" s="42" t="e">
        <f t="shared" si="2515"/>
        <v>#DIV/0!</v>
      </c>
      <c r="K725" s="236"/>
      <c r="L725" s="47"/>
      <c r="M725" s="42" t="e">
        <f t="shared" si="2516"/>
        <v>#DIV/0!</v>
      </c>
      <c r="N725" s="236"/>
      <c r="O725" s="48"/>
      <c r="P725" s="42" t="e">
        <f t="shared" si="2517"/>
        <v>#DIV/0!</v>
      </c>
      <c r="Q725" s="236"/>
      <c r="R725" s="41"/>
      <c r="S725" s="42" t="e">
        <f t="shared" si="2518"/>
        <v>#DIV/0!</v>
      </c>
      <c r="T725" s="236"/>
      <c r="U725" s="41"/>
      <c r="V725" s="42" t="e">
        <f t="shared" si="2519"/>
        <v>#DIV/0!</v>
      </c>
      <c r="W725" s="236"/>
      <c r="X725" s="41"/>
      <c r="Y725" s="42" t="e">
        <f t="shared" si="2520"/>
        <v>#DIV/0!</v>
      </c>
      <c r="Z725" s="236"/>
      <c r="AA725" s="41"/>
      <c r="AB725" s="42" t="e">
        <f t="shared" si="2521"/>
        <v>#DIV/0!</v>
      </c>
      <c r="AC725" s="236"/>
      <c r="AD725" s="41"/>
      <c r="AE725" s="42" t="e">
        <f t="shared" si="2522"/>
        <v>#DIV/0!</v>
      </c>
      <c r="AF725" s="236"/>
      <c r="AG725" s="41"/>
      <c r="AH725" s="42" t="e">
        <f t="shared" si="2523"/>
        <v>#DIV/0!</v>
      </c>
      <c r="AI725" s="236"/>
      <c r="AJ725" s="41"/>
      <c r="AK725" s="42" t="e">
        <f t="shared" si="2524"/>
        <v>#DIV/0!</v>
      </c>
      <c r="AL725" s="236"/>
      <c r="AM725" s="41"/>
      <c r="AN725" s="42" t="e">
        <f t="shared" si="2525"/>
        <v>#DIV/0!</v>
      </c>
      <c r="AO725" s="236"/>
      <c r="AP725" s="41"/>
      <c r="AQ725" s="42" t="e">
        <f t="shared" si="2526"/>
        <v>#DIV/0!</v>
      </c>
      <c r="AR725" s="351"/>
      <c r="AS725" s="37"/>
      <c r="AT725" s="37"/>
    </row>
    <row r="726" spans="1:46" customFormat="1" ht="120.75" customHeight="1">
      <c r="A726" s="283"/>
      <c r="B726" s="343"/>
      <c r="C726" s="412"/>
      <c r="D726" s="96" t="s">
        <v>32</v>
      </c>
      <c r="E726" s="176">
        <f t="shared" si="2527"/>
        <v>0</v>
      </c>
      <c r="F726" s="47">
        <f t="shared" si="2528"/>
        <v>0</v>
      </c>
      <c r="G726" s="48" t="e">
        <f t="shared" si="2514"/>
        <v>#DIV/0!</v>
      </c>
      <c r="H726" s="235"/>
      <c r="I726" s="47"/>
      <c r="J726" s="42" t="e">
        <f t="shared" si="2515"/>
        <v>#DIV/0!</v>
      </c>
      <c r="K726" s="236"/>
      <c r="L726" s="47"/>
      <c r="M726" s="42" t="e">
        <f t="shared" si="2516"/>
        <v>#DIV/0!</v>
      </c>
      <c r="N726" s="236"/>
      <c r="O726" s="48"/>
      <c r="P726" s="42" t="e">
        <f t="shared" si="2517"/>
        <v>#DIV/0!</v>
      </c>
      <c r="Q726" s="236"/>
      <c r="R726" s="41"/>
      <c r="S726" s="42" t="e">
        <f t="shared" si="2518"/>
        <v>#DIV/0!</v>
      </c>
      <c r="T726" s="236"/>
      <c r="U726" s="41"/>
      <c r="V726" s="42" t="e">
        <f t="shared" si="2519"/>
        <v>#DIV/0!</v>
      </c>
      <c r="W726" s="236"/>
      <c r="X726" s="41"/>
      <c r="Y726" s="42" t="e">
        <f t="shared" si="2520"/>
        <v>#DIV/0!</v>
      </c>
      <c r="Z726" s="236"/>
      <c r="AA726" s="41"/>
      <c r="AB726" s="42" t="e">
        <f t="shared" si="2521"/>
        <v>#DIV/0!</v>
      </c>
      <c r="AC726" s="236"/>
      <c r="AD726" s="41"/>
      <c r="AE726" s="42" t="e">
        <f t="shared" si="2522"/>
        <v>#DIV/0!</v>
      </c>
      <c r="AF726" s="236"/>
      <c r="AG726" s="41"/>
      <c r="AH726" s="42" t="e">
        <f t="shared" si="2523"/>
        <v>#DIV/0!</v>
      </c>
      <c r="AI726" s="236"/>
      <c r="AJ726" s="41"/>
      <c r="AK726" s="42" t="e">
        <f t="shared" si="2524"/>
        <v>#DIV/0!</v>
      </c>
      <c r="AL726" s="236"/>
      <c r="AM726" s="41"/>
      <c r="AN726" s="42" t="e">
        <f t="shared" si="2525"/>
        <v>#DIV/0!</v>
      </c>
      <c r="AO726" s="236"/>
      <c r="AP726" s="41"/>
      <c r="AQ726" s="42" t="e">
        <f t="shared" si="2526"/>
        <v>#DIV/0!</v>
      </c>
      <c r="AR726" s="352"/>
      <c r="AS726" s="37"/>
      <c r="AT726" s="37"/>
    </row>
    <row r="727" spans="1:46" s="208" customFormat="1" ht="30.75" customHeight="1">
      <c r="A727" s="283" t="s">
        <v>19</v>
      </c>
      <c r="B727" s="278" t="s">
        <v>315</v>
      </c>
      <c r="C727" s="282" t="s">
        <v>113</v>
      </c>
      <c r="D727" s="217" t="s">
        <v>34</v>
      </c>
      <c r="E727" s="211">
        <f>E728+E729+E730+E732+E733</f>
        <v>10</v>
      </c>
      <c r="F727" s="212">
        <f>F728+F729+F730+F732+F733</f>
        <v>10</v>
      </c>
      <c r="G727" s="212">
        <f>(F727/E727)*100</f>
        <v>100</v>
      </c>
      <c r="H727" s="235">
        <f>H728+H729+H730+H732+H733</f>
        <v>0</v>
      </c>
      <c r="I727" s="212">
        <f>I728+I729+I730+I732+I733</f>
        <v>0</v>
      </c>
      <c r="J727" s="212" t="e">
        <f>(I727/H727)*100</f>
        <v>#DIV/0!</v>
      </c>
      <c r="K727" s="235">
        <f>K728+K729+K730+K732+K733</f>
        <v>0</v>
      </c>
      <c r="L727" s="212">
        <f>L728+L729+L730+L732+L733</f>
        <v>0</v>
      </c>
      <c r="M727" s="219" t="e">
        <f>(L727/K727)*100</f>
        <v>#DIV/0!</v>
      </c>
      <c r="N727" s="236">
        <f>N728+N729+N730+N732+N733</f>
        <v>0</v>
      </c>
      <c r="O727" s="212">
        <f>O728+O729+O730+O732+O733</f>
        <v>0</v>
      </c>
      <c r="P727" s="219" t="e">
        <f>(O727/N727)*100</f>
        <v>#DIV/0!</v>
      </c>
      <c r="Q727" s="236">
        <f>Q728+Q729+Q730+Q732+Q733</f>
        <v>10</v>
      </c>
      <c r="R727" s="219">
        <f>R728+R729+R730+R732+R733</f>
        <v>10</v>
      </c>
      <c r="S727" s="219">
        <f>(R727/Q727)*100</f>
        <v>100</v>
      </c>
      <c r="T727" s="236">
        <f>T728+T729+T730+T732+T733</f>
        <v>0</v>
      </c>
      <c r="U727" s="219">
        <f>U728+U729+U730+U732+U733</f>
        <v>0</v>
      </c>
      <c r="V727" s="219" t="e">
        <f>(U727/T727)*100</f>
        <v>#DIV/0!</v>
      </c>
      <c r="W727" s="236">
        <f>W728+W729+W730+W732+W733</f>
        <v>0</v>
      </c>
      <c r="X727" s="219">
        <f>X728+X729+X730+X732+X733</f>
        <v>0</v>
      </c>
      <c r="Y727" s="219" t="e">
        <f>(X727/W727)*100</f>
        <v>#DIV/0!</v>
      </c>
      <c r="Z727" s="236">
        <f>Z728+Z729+Z730+Z732+Z733</f>
        <v>0</v>
      </c>
      <c r="AA727" s="219">
        <f>AA728+AA729+AA730+AA732+AA733</f>
        <v>0</v>
      </c>
      <c r="AB727" s="219" t="e">
        <f>(AA727/Z727)*100</f>
        <v>#DIV/0!</v>
      </c>
      <c r="AC727" s="236">
        <f>AC728+AC729+AC730+AC732+AC733</f>
        <v>0</v>
      </c>
      <c r="AD727" s="219">
        <f>AD728+AD729+AD730+AD732+AD733</f>
        <v>0</v>
      </c>
      <c r="AE727" s="219" t="e">
        <f>(AD727/AC727)*100</f>
        <v>#DIV/0!</v>
      </c>
      <c r="AF727" s="236">
        <f>AF728+AF729+AF730+AF732+AF733</f>
        <v>0</v>
      </c>
      <c r="AG727" s="219">
        <f>AG728+AG729+AG730+AG732+AG733</f>
        <v>0</v>
      </c>
      <c r="AH727" s="219" t="e">
        <f>(AG727/AF727)*100</f>
        <v>#DIV/0!</v>
      </c>
      <c r="AI727" s="236">
        <f>AI728+AI729+AI730+AI732+AI733</f>
        <v>0</v>
      </c>
      <c r="AJ727" s="219">
        <f>AJ728+AJ729+AJ730+AJ732+AJ733</f>
        <v>0</v>
      </c>
      <c r="AK727" s="219" t="e">
        <f>(AJ727/AI727)*100</f>
        <v>#DIV/0!</v>
      </c>
      <c r="AL727" s="236">
        <f>AL728+AL729+AL730+AL732+AL733</f>
        <v>0</v>
      </c>
      <c r="AM727" s="219">
        <f>AM728+AM729+AM730+AM732+AM733</f>
        <v>0</v>
      </c>
      <c r="AN727" s="219" t="e">
        <f>(AM727/AL727)*100</f>
        <v>#DIV/0!</v>
      </c>
      <c r="AO727" s="236">
        <f>AO728+AO729+AO730+AO732+AO733</f>
        <v>0</v>
      </c>
      <c r="AP727" s="219">
        <f>AP728+AP729+AP730+AP732+AP733</f>
        <v>0</v>
      </c>
      <c r="AQ727" s="219" t="e">
        <f>(AP727/AO727)*100</f>
        <v>#DIV/0!</v>
      </c>
      <c r="AR727" s="439"/>
    </row>
    <row r="728" spans="1:46" customFormat="1" ht="30">
      <c r="A728" s="283"/>
      <c r="B728" s="279"/>
      <c r="C728" s="412"/>
      <c r="D728" s="105" t="s">
        <v>17</v>
      </c>
      <c r="E728" s="176">
        <f>H728+K728+N728+Q728+T728+W728+Z728+AC728+AF728+AI728+AL728+AO728</f>
        <v>0</v>
      </c>
      <c r="F728" s="47">
        <f>I728+L728+O728+R728+U728+X728+AA728+AD728+AG728+AJ728+AM728+AP728</f>
        <v>0</v>
      </c>
      <c r="G728" s="48" t="e">
        <f t="shared" ref="G728:G733" si="2529">(F728/E728)*100</f>
        <v>#DIV/0!</v>
      </c>
      <c r="H728" s="235"/>
      <c r="I728" s="47"/>
      <c r="J728" s="48" t="e">
        <f t="shared" ref="J728:J733" si="2530">(I728/H728)*100</f>
        <v>#DIV/0!</v>
      </c>
      <c r="K728" s="235"/>
      <c r="L728" s="47"/>
      <c r="M728" s="42" t="e">
        <f t="shared" ref="M728:M733" si="2531">(L728/K728)*100</f>
        <v>#DIV/0!</v>
      </c>
      <c r="N728" s="236"/>
      <c r="O728" s="48"/>
      <c r="P728" s="42" t="e">
        <f t="shared" ref="P728:P733" si="2532">(O728/N728)*100</f>
        <v>#DIV/0!</v>
      </c>
      <c r="Q728" s="236"/>
      <c r="R728" s="41"/>
      <c r="S728" s="42" t="e">
        <f t="shared" ref="S728:S733" si="2533">(R728/Q728)*100</f>
        <v>#DIV/0!</v>
      </c>
      <c r="T728" s="236"/>
      <c r="U728" s="41"/>
      <c r="V728" s="42" t="e">
        <f t="shared" ref="V728:V733" si="2534">(U728/T728)*100</f>
        <v>#DIV/0!</v>
      </c>
      <c r="W728" s="236"/>
      <c r="X728" s="41"/>
      <c r="Y728" s="42" t="e">
        <f t="shared" ref="Y728:Y733" si="2535">(X728/W728)*100</f>
        <v>#DIV/0!</v>
      </c>
      <c r="Z728" s="236"/>
      <c r="AA728" s="41"/>
      <c r="AB728" s="42" t="e">
        <f t="shared" ref="AB728:AB733" si="2536">(AA728/Z728)*100</f>
        <v>#DIV/0!</v>
      </c>
      <c r="AC728" s="236"/>
      <c r="AD728" s="41"/>
      <c r="AE728" s="42" t="e">
        <f t="shared" ref="AE728:AE733" si="2537">(AD728/AC728)*100</f>
        <v>#DIV/0!</v>
      </c>
      <c r="AF728" s="236"/>
      <c r="AG728" s="41"/>
      <c r="AH728" s="42" t="e">
        <f t="shared" ref="AH728:AH733" si="2538">(AG728/AF728)*100</f>
        <v>#DIV/0!</v>
      </c>
      <c r="AI728" s="236"/>
      <c r="AJ728" s="41"/>
      <c r="AK728" s="42" t="e">
        <f t="shared" ref="AK728:AK733" si="2539">(AJ728/AI728)*100</f>
        <v>#DIV/0!</v>
      </c>
      <c r="AL728" s="236"/>
      <c r="AM728" s="41"/>
      <c r="AN728" s="42" t="e">
        <f t="shared" ref="AN728:AN733" si="2540">(AM728/AL728)*100</f>
        <v>#DIV/0!</v>
      </c>
      <c r="AO728" s="236"/>
      <c r="AP728" s="41"/>
      <c r="AQ728" s="42" t="e">
        <f t="shared" ref="AQ728:AQ733" si="2541">(AP728/AO728)*100</f>
        <v>#DIV/0!</v>
      </c>
      <c r="AR728" s="351"/>
      <c r="AS728" s="37"/>
      <c r="AT728" s="37"/>
    </row>
    <row r="729" spans="1:46" customFormat="1" ht="57" customHeight="1">
      <c r="A729" s="283"/>
      <c r="B729" s="279"/>
      <c r="C729" s="412"/>
      <c r="D729" s="105" t="s">
        <v>18</v>
      </c>
      <c r="E729" s="176">
        <f t="shared" ref="E729:E733" si="2542">H729+K729+N729+Q729+T729+W729+Z729+AC729+AF729+AI729+AL729+AO729</f>
        <v>0</v>
      </c>
      <c r="F729" s="47">
        <f t="shared" ref="F729:F733" si="2543">I729+L729+O729+R729+U729+X729+AA729+AD729+AG729+AJ729+AM729+AP729</f>
        <v>0</v>
      </c>
      <c r="G729" s="48" t="e">
        <f t="shared" si="2529"/>
        <v>#DIV/0!</v>
      </c>
      <c r="H729" s="235"/>
      <c r="I729" s="47"/>
      <c r="J729" s="48" t="e">
        <f t="shared" si="2530"/>
        <v>#DIV/0!</v>
      </c>
      <c r="K729" s="235"/>
      <c r="L729" s="47"/>
      <c r="M729" s="42" t="e">
        <f t="shared" si="2531"/>
        <v>#DIV/0!</v>
      </c>
      <c r="N729" s="236"/>
      <c r="O729" s="48"/>
      <c r="P729" s="42" t="e">
        <f t="shared" si="2532"/>
        <v>#DIV/0!</v>
      </c>
      <c r="Q729" s="236"/>
      <c r="R729" s="41"/>
      <c r="S729" s="42" t="e">
        <f t="shared" si="2533"/>
        <v>#DIV/0!</v>
      </c>
      <c r="T729" s="236"/>
      <c r="U729" s="41"/>
      <c r="V729" s="42" t="e">
        <f t="shared" si="2534"/>
        <v>#DIV/0!</v>
      </c>
      <c r="W729" s="236"/>
      <c r="X729" s="41"/>
      <c r="Y729" s="42" t="e">
        <f t="shared" si="2535"/>
        <v>#DIV/0!</v>
      </c>
      <c r="Z729" s="236"/>
      <c r="AA729" s="41"/>
      <c r="AB729" s="42" t="e">
        <f t="shared" si="2536"/>
        <v>#DIV/0!</v>
      </c>
      <c r="AC729" s="236"/>
      <c r="AD729" s="41"/>
      <c r="AE729" s="42" t="e">
        <f t="shared" si="2537"/>
        <v>#DIV/0!</v>
      </c>
      <c r="AF729" s="236"/>
      <c r="AG729" s="41"/>
      <c r="AH729" s="42" t="e">
        <f t="shared" si="2538"/>
        <v>#DIV/0!</v>
      </c>
      <c r="AI729" s="236"/>
      <c r="AJ729" s="41"/>
      <c r="AK729" s="42" t="e">
        <f t="shared" si="2539"/>
        <v>#DIV/0!</v>
      </c>
      <c r="AL729" s="236"/>
      <c r="AM729" s="41"/>
      <c r="AN729" s="42" t="e">
        <f t="shared" si="2540"/>
        <v>#DIV/0!</v>
      </c>
      <c r="AO729" s="236"/>
      <c r="AP729" s="41"/>
      <c r="AQ729" s="42" t="e">
        <f t="shared" si="2541"/>
        <v>#DIV/0!</v>
      </c>
      <c r="AR729" s="351"/>
      <c r="AS729" s="37"/>
      <c r="AT729" s="37"/>
    </row>
    <row r="730" spans="1:46" customFormat="1" ht="33.75" customHeight="1">
      <c r="A730" s="283"/>
      <c r="B730" s="279"/>
      <c r="C730" s="412"/>
      <c r="D730" s="105" t="s">
        <v>26</v>
      </c>
      <c r="E730" s="176">
        <f t="shared" si="2542"/>
        <v>10</v>
      </c>
      <c r="F730" s="47">
        <f t="shared" si="2543"/>
        <v>10</v>
      </c>
      <c r="G730" s="48">
        <f t="shared" si="2529"/>
        <v>100</v>
      </c>
      <c r="H730" s="235"/>
      <c r="I730" s="47"/>
      <c r="J730" s="48" t="e">
        <f t="shared" si="2530"/>
        <v>#DIV/0!</v>
      </c>
      <c r="K730" s="235"/>
      <c r="L730" s="47"/>
      <c r="M730" s="42" t="e">
        <f t="shared" si="2531"/>
        <v>#DIV/0!</v>
      </c>
      <c r="N730" s="236"/>
      <c r="O730" s="48"/>
      <c r="P730" s="42" t="e">
        <f t="shared" si="2532"/>
        <v>#DIV/0!</v>
      </c>
      <c r="Q730" s="236">
        <v>10</v>
      </c>
      <c r="R730" s="41">
        <v>10</v>
      </c>
      <c r="S730" s="42">
        <f t="shared" si="2533"/>
        <v>100</v>
      </c>
      <c r="T730" s="236"/>
      <c r="U730" s="41"/>
      <c r="V730" s="42" t="e">
        <f t="shared" si="2534"/>
        <v>#DIV/0!</v>
      </c>
      <c r="W730" s="236"/>
      <c r="X730" s="41"/>
      <c r="Y730" s="42" t="e">
        <f t="shared" si="2535"/>
        <v>#DIV/0!</v>
      </c>
      <c r="Z730" s="236"/>
      <c r="AA730" s="41"/>
      <c r="AB730" s="42" t="e">
        <f t="shared" si="2536"/>
        <v>#DIV/0!</v>
      </c>
      <c r="AC730" s="236"/>
      <c r="AD730" s="41"/>
      <c r="AE730" s="42" t="e">
        <f t="shared" si="2537"/>
        <v>#DIV/0!</v>
      </c>
      <c r="AF730" s="236"/>
      <c r="AG730" s="41"/>
      <c r="AH730" s="42" t="e">
        <f t="shared" si="2538"/>
        <v>#DIV/0!</v>
      </c>
      <c r="AI730" s="236"/>
      <c r="AJ730" s="41"/>
      <c r="AK730" s="42" t="e">
        <f t="shared" si="2539"/>
        <v>#DIV/0!</v>
      </c>
      <c r="AL730" s="236"/>
      <c r="AM730" s="41"/>
      <c r="AN730" s="42" t="e">
        <f t="shared" si="2540"/>
        <v>#DIV/0!</v>
      </c>
      <c r="AO730" s="236"/>
      <c r="AP730" s="41"/>
      <c r="AQ730" s="42" t="e">
        <f t="shared" si="2541"/>
        <v>#DIV/0!</v>
      </c>
      <c r="AR730" s="351"/>
      <c r="AS730" s="37"/>
      <c r="AT730" s="37"/>
    </row>
    <row r="731" spans="1:46" customFormat="1" ht="81.75" customHeight="1">
      <c r="A731" s="283"/>
      <c r="B731" s="279"/>
      <c r="C731" s="412"/>
      <c r="D731" s="105" t="s">
        <v>154</v>
      </c>
      <c r="E731" s="176">
        <f t="shared" si="2542"/>
        <v>0</v>
      </c>
      <c r="F731" s="47">
        <f t="shared" si="2543"/>
        <v>0</v>
      </c>
      <c r="G731" s="48" t="e">
        <f t="shared" si="2529"/>
        <v>#DIV/0!</v>
      </c>
      <c r="H731" s="235"/>
      <c r="I731" s="47"/>
      <c r="J731" s="48" t="e">
        <f t="shared" si="2530"/>
        <v>#DIV/0!</v>
      </c>
      <c r="K731" s="235"/>
      <c r="L731" s="47"/>
      <c r="M731" s="42" t="e">
        <f t="shared" si="2531"/>
        <v>#DIV/0!</v>
      </c>
      <c r="N731" s="236"/>
      <c r="O731" s="48"/>
      <c r="P731" s="42" t="e">
        <f t="shared" si="2532"/>
        <v>#DIV/0!</v>
      </c>
      <c r="Q731" s="236"/>
      <c r="R731" s="41"/>
      <c r="S731" s="42" t="e">
        <f t="shared" si="2533"/>
        <v>#DIV/0!</v>
      </c>
      <c r="T731" s="236"/>
      <c r="U731" s="41"/>
      <c r="V731" s="42" t="e">
        <f t="shared" si="2534"/>
        <v>#DIV/0!</v>
      </c>
      <c r="W731" s="236"/>
      <c r="X731" s="41"/>
      <c r="Y731" s="42" t="e">
        <f t="shared" si="2535"/>
        <v>#DIV/0!</v>
      </c>
      <c r="Z731" s="236"/>
      <c r="AA731" s="41"/>
      <c r="AB731" s="42" t="e">
        <f t="shared" si="2536"/>
        <v>#DIV/0!</v>
      </c>
      <c r="AC731" s="236"/>
      <c r="AD731" s="41"/>
      <c r="AE731" s="42" t="e">
        <f t="shared" si="2537"/>
        <v>#DIV/0!</v>
      </c>
      <c r="AF731" s="236"/>
      <c r="AG731" s="41"/>
      <c r="AH731" s="42" t="e">
        <f t="shared" si="2538"/>
        <v>#DIV/0!</v>
      </c>
      <c r="AI731" s="236"/>
      <c r="AJ731" s="41"/>
      <c r="AK731" s="42" t="e">
        <f t="shared" si="2539"/>
        <v>#DIV/0!</v>
      </c>
      <c r="AL731" s="236"/>
      <c r="AM731" s="41"/>
      <c r="AN731" s="42" t="e">
        <f t="shared" si="2540"/>
        <v>#DIV/0!</v>
      </c>
      <c r="AO731" s="236"/>
      <c r="AP731" s="41"/>
      <c r="AQ731" s="42" t="e">
        <f t="shared" si="2541"/>
        <v>#DIV/0!</v>
      </c>
      <c r="AR731" s="351"/>
      <c r="AS731" s="37"/>
      <c r="AT731" s="37"/>
    </row>
    <row r="732" spans="1:46" customFormat="1" ht="34.5" customHeight="1">
      <c r="A732" s="283"/>
      <c r="B732" s="279"/>
      <c r="C732" s="412"/>
      <c r="D732" s="105" t="s">
        <v>37</v>
      </c>
      <c r="E732" s="176">
        <f t="shared" si="2542"/>
        <v>0</v>
      </c>
      <c r="F732" s="47">
        <f t="shared" si="2543"/>
        <v>0</v>
      </c>
      <c r="G732" s="48" t="e">
        <f t="shared" si="2529"/>
        <v>#DIV/0!</v>
      </c>
      <c r="H732" s="235"/>
      <c r="I732" s="47"/>
      <c r="J732" s="48" t="e">
        <f t="shared" si="2530"/>
        <v>#DIV/0!</v>
      </c>
      <c r="K732" s="235"/>
      <c r="L732" s="47"/>
      <c r="M732" s="42" t="e">
        <f t="shared" si="2531"/>
        <v>#DIV/0!</v>
      </c>
      <c r="N732" s="236"/>
      <c r="O732" s="48"/>
      <c r="P732" s="42" t="e">
        <f t="shared" si="2532"/>
        <v>#DIV/0!</v>
      </c>
      <c r="Q732" s="236"/>
      <c r="R732" s="41"/>
      <c r="S732" s="42" t="e">
        <f t="shared" si="2533"/>
        <v>#DIV/0!</v>
      </c>
      <c r="T732" s="236"/>
      <c r="U732" s="41"/>
      <c r="V732" s="42" t="e">
        <f t="shared" si="2534"/>
        <v>#DIV/0!</v>
      </c>
      <c r="W732" s="236"/>
      <c r="X732" s="41"/>
      <c r="Y732" s="42" t="e">
        <f t="shared" si="2535"/>
        <v>#DIV/0!</v>
      </c>
      <c r="Z732" s="236"/>
      <c r="AA732" s="41"/>
      <c r="AB732" s="42" t="e">
        <f t="shared" si="2536"/>
        <v>#DIV/0!</v>
      </c>
      <c r="AC732" s="236"/>
      <c r="AD732" s="41"/>
      <c r="AE732" s="42" t="e">
        <f t="shared" si="2537"/>
        <v>#DIV/0!</v>
      </c>
      <c r="AF732" s="236"/>
      <c r="AG732" s="41"/>
      <c r="AH732" s="42" t="e">
        <f t="shared" si="2538"/>
        <v>#DIV/0!</v>
      </c>
      <c r="AI732" s="236"/>
      <c r="AJ732" s="41"/>
      <c r="AK732" s="42" t="e">
        <f t="shared" si="2539"/>
        <v>#DIV/0!</v>
      </c>
      <c r="AL732" s="236"/>
      <c r="AM732" s="41"/>
      <c r="AN732" s="42" t="e">
        <f t="shared" si="2540"/>
        <v>#DIV/0!</v>
      </c>
      <c r="AO732" s="236"/>
      <c r="AP732" s="41"/>
      <c r="AQ732" s="42" t="e">
        <f t="shared" si="2541"/>
        <v>#DIV/0!</v>
      </c>
      <c r="AR732" s="351"/>
      <c r="AS732" s="37"/>
      <c r="AT732" s="37"/>
    </row>
    <row r="733" spans="1:46" customFormat="1" ht="96.75" customHeight="1">
      <c r="A733" s="283"/>
      <c r="B733" s="280"/>
      <c r="C733" s="412"/>
      <c r="D733" s="105" t="s">
        <v>32</v>
      </c>
      <c r="E733" s="176">
        <f t="shared" si="2542"/>
        <v>0</v>
      </c>
      <c r="F733" s="47">
        <f t="shared" si="2543"/>
        <v>0</v>
      </c>
      <c r="G733" s="48" t="e">
        <f t="shared" si="2529"/>
        <v>#DIV/0!</v>
      </c>
      <c r="H733" s="235"/>
      <c r="I733" s="47"/>
      <c r="J733" s="48" t="e">
        <f t="shared" si="2530"/>
        <v>#DIV/0!</v>
      </c>
      <c r="K733" s="235"/>
      <c r="L733" s="47"/>
      <c r="M733" s="42" t="e">
        <f t="shared" si="2531"/>
        <v>#DIV/0!</v>
      </c>
      <c r="N733" s="236"/>
      <c r="O733" s="48"/>
      <c r="P733" s="42" t="e">
        <f t="shared" si="2532"/>
        <v>#DIV/0!</v>
      </c>
      <c r="Q733" s="236"/>
      <c r="R733" s="41"/>
      <c r="S733" s="42" t="e">
        <f t="shared" si="2533"/>
        <v>#DIV/0!</v>
      </c>
      <c r="T733" s="236"/>
      <c r="U733" s="41"/>
      <c r="V733" s="42" t="e">
        <f t="shared" si="2534"/>
        <v>#DIV/0!</v>
      </c>
      <c r="W733" s="236"/>
      <c r="X733" s="41"/>
      <c r="Y733" s="42" t="e">
        <f t="shared" si="2535"/>
        <v>#DIV/0!</v>
      </c>
      <c r="Z733" s="236"/>
      <c r="AA733" s="41"/>
      <c r="AB733" s="42" t="e">
        <f t="shared" si="2536"/>
        <v>#DIV/0!</v>
      </c>
      <c r="AC733" s="236"/>
      <c r="AD733" s="41"/>
      <c r="AE733" s="42" t="e">
        <f t="shared" si="2537"/>
        <v>#DIV/0!</v>
      </c>
      <c r="AF733" s="236"/>
      <c r="AG733" s="41"/>
      <c r="AH733" s="42" t="e">
        <f t="shared" si="2538"/>
        <v>#DIV/0!</v>
      </c>
      <c r="AI733" s="236"/>
      <c r="AJ733" s="41"/>
      <c r="AK733" s="42" t="e">
        <f t="shared" si="2539"/>
        <v>#DIV/0!</v>
      </c>
      <c r="AL733" s="236"/>
      <c r="AM733" s="41"/>
      <c r="AN733" s="42" t="e">
        <f t="shared" si="2540"/>
        <v>#DIV/0!</v>
      </c>
      <c r="AO733" s="236"/>
      <c r="AP733" s="41"/>
      <c r="AQ733" s="42" t="e">
        <f t="shared" si="2541"/>
        <v>#DIV/0!</v>
      </c>
      <c r="AR733" s="352"/>
      <c r="AS733" s="37"/>
      <c r="AT733" s="37"/>
    </row>
    <row r="734" spans="1:46" s="208" customFormat="1" ht="33" customHeight="1">
      <c r="A734" s="283" t="s">
        <v>61</v>
      </c>
      <c r="B734" s="278" t="s">
        <v>316</v>
      </c>
      <c r="C734" s="282" t="s">
        <v>114</v>
      </c>
      <c r="D734" s="217" t="s">
        <v>34</v>
      </c>
      <c r="E734" s="211">
        <f>E735+E736+E737+E739+E740</f>
        <v>50</v>
      </c>
      <c r="F734" s="212">
        <f>F735+F736+F737+F739+F740</f>
        <v>15</v>
      </c>
      <c r="G734" s="212">
        <f>(F734/E734)*100</f>
        <v>30</v>
      </c>
      <c r="H734" s="235">
        <f>H735+H736+H737+H739+H740</f>
        <v>0</v>
      </c>
      <c r="I734" s="212">
        <f>I735+I736+I737+I739+I740</f>
        <v>0</v>
      </c>
      <c r="J734" s="212" t="e">
        <f>(I734/H734)*100</f>
        <v>#DIV/0!</v>
      </c>
      <c r="K734" s="235">
        <f>K735+K736+K737+K739+K740</f>
        <v>0</v>
      </c>
      <c r="L734" s="212">
        <f>L735+L736+L737+L739+L740</f>
        <v>0</v>
      </c>
      <c r="M734" s="219" t="e">
        <f>(L734/K734)*100</f>
        <v>#DIV/0!</v>
      </c>
      <c r="N734" s="235">
        <f>N735+N736+N737+N739+N740</f>
        <v>0</v>
      </c>
      <c r="O734" s="212">
        <f>O735+O736+O737+O739+O740</f>
        <v>0</v>
      </c>
      <c r="P734" s="219" t="e">
        <f>(O734/N734)*100</f>
        <v>#DIV/0!</v>
      </c>
      <c r="Q734" s="235">
        <f>Q735+Q736+Q737+Q739+Q740</f>
        <v>0</v>
      </c>
      <c r="R734" s="212">
        <f>R735+R736+R737+R739+R740</f>
        <v>0</v>
      </c>
      <c r="S734" s="219" t="e">
        <f>(R734/Q734)*100</f>
        <v>#DIV/0!</v>
      </c>
      <c r="T734" s="235">
        <f>T735+T736+T737+T739+T740</f>
        <v>15</v>
      </c>
      <c r="U734" s="212">
        <f>U735+U736+U737+U739+U740</f>
        <v>15</v>
      </c>
      <c r="V734" s="219">
        <f>(U734/T734)*100</f>
        <v>100</v>
      </c>
      <c r="W734" s="235">
        <f>W735+W736+W737+W739+W740</f>
        <v>0</v>
      </c>
      <c r="X734" s="212">
        <f>X735+X736+X737+X739+X740</f>
        <v>0</v>
      </c>
      <c r="Y734" s="219" t="e">
        <f>(X734/W734)*100</f>
        <v>#DIV/0!</v>
      </c>
      <c r="Z734" s="235">
        <f>Z735+Z736+Z737+Z739+Z740</f>
        <v>0</v>
      </c>
      <c r="AA734" s="212">
        <f>AA735+AA736+AA737+AA739+AA740</f>
        <v>0</v>
      </c>
      <c r="AB734" s="219" t="e">
        <f>(AA734/Z734)*100</f>
        <v>#DIV/0!</v>
      </c>
      <c r="AC734" s="235">
        <f>AC735+AC736+AC737+AC739+AC740</f>
        <v>0</v>
      </c>
      <c r="AD734" s="212">
        <f>AD735+AD736+AD737+AD739+AD740</f>
        <v>0</v>
      </c>
      <c r="AE734" s="219" t="e">
        <f>(AD734/AC734)*100</f>
        <v>#DIV/0!</v>
      </c>
      <c r="AF734" s="235">
        <f>AF735+AF736+AF737+AF739+AF740</f>
        <v>0</v>
      </c>
      <c r="AG734" s="212">
        <f>AG735+AG736+AG737+AG739+AG740</f>
        <v>0</v>
      </c>
      <c r="AH734" s="219" t="e">
        <f>(AG734/AF734)*100</f>
        <v>#DIV/0!</v>
      </c>
      <c r="AI734" s="235">
        <f>AI735+AI736+AI737+AI739+AI740</f>
        <v>0</v>
      </c>
      <c r="AJ734" s="212">
        <f>AJ735+AJ736+AJ737+AJ739+AJ740</f>
        <v>0</v>
      </c>
      <c r="AK734" s="219" t="e">
        <f>(AJ734/AI734)*100</f>
        <v>#DIV/0!</v>
      </c>
      <c r="AL734" s="235">
        <f>AL735+AL736+AL737+AL739+AL740</f>
        <v>0</v>
      </c>
      <c r="AM734" s="212">
        <f>AM735+AM736+AM737+AM739+AM740</f>
        <v>0</v>
      </c>
      <c r="AN734" s="219" t="e">
        <f>(AM734/AL734)*100</f>
        <v>#DIV/0!</v>
      </c>
      <c r="AO734" s="235">
        <f>AO735+AO736+AO737+AO739+AO740</f>
        <v>35</v>
      </c>
      <c r="AP734" s="212">
        <f>AP735+AP736+AP737+AP739+AP740</f>
        <v>0</v>
      </c>
      <c r="AQ734" s="219">
        <f>(AP734/AO734)*100</f>
        <v>0</v>
      </c>
      <c r="AR734" s="216"/>
    </row>
    <row r="735" spans="1:46" customFormat="1" ht="30">
      <c r="A735" s="283"/>
      <c r="B735" s="279"/>
      <c r="C735" s="412"/>
      <c r="D735" s="105" t="s">
        <v>17</v>
      </c>
      <c r="E735" s="176">
        <f>H735+K735+N735+Q735+T735+W735+Z735+AC735+AF735+AI735+AL735+AO735</f>
        <v>0</v>
      </c>
      <c r="F735" s="47">
        <f>I735+L735+O735+R735+U735+X735+AA735+AD735+AG735+AJ735+AM735+AP735</f>
        <v>0</v>
      </c>
      <c r="G735" s="48" t="e">
        <f t="shared" ref="G735:G740" si="2544">(F735/E735)*100</f>
        <v>#DIV/0!</v>
      </c>
      <c r="H735" s="235"/>
      <c r="I735" s="47"/>
      <c r="J735" s="48" t="e">
        <f t="shared" ref="J735:J740" si="2545">(I735/H735)*100</f>
        <v>#DIV/0!</v>
      </c>
      <c r="K735" s="235"/>
      <c r="L735" s="47"/>
      <c r="M735" s="42" t="e">
        <f t="shared" ref="M735:M740" si="2546">(L735/K735)*100</f>
        <v>#DIV/0!</v>
      </c>
      <c r="N735" s="236"/>
      <c r="O735" s="48"/>
      <c r="P735" s="42" t="e">
        <f t="shared" ref="P735:P740" si="2547">(O735/N735)*100</f>
        <v>#DIV/0!</v>
      </c>
      <c r="Q735" s="236"/>
      <c r="R735" s="41"/>
      <c r="S735" s="42" t="e">
        <f t="shared" ref="S735:S740" si="2548">(R735/Q735)*100</f>
        <v>#DIV/0!</v>
      </c>
      <c r="T735" s="236"/>
      <c r="U735" s="41"/>
      <c r="V735" s="42" t="e">
        <f t="shared" ref="V735:V740" si="2549">(U735/T735)*100</f>
        <v>#DIV/0!</v>
      </c>
      <c r="W735" s="236"/>
      <c r="X735" s="41"/>
      <c r="Y735" s="42" t="e">
        <f t="shared" ref="Y735:Y740" si="2550">(X735/W735)*100</f>
        <v>#DIV/0!</v>
      </c>
      <c r="Z735" s="236"/>
      <c r="AA735" s="41"/>
      <c r="AB735" s="42" t="e">
        <f t="shared" ref="AB735:AB740" si="2551">(AA735/Z735)*100</f>
        <v>#DIV/0!</v>
      </c>
      <c r="AC735" s="236"/>
      <c r="AD735" s="41"/>
      <c r="AE735" s="42" t="e">
        <f t="shared" ref="AE735:AE740" si="2552">(AD735/AC735)*100</f>
        <v>#DIV/0!</v>
      </c>
      <c r="AF735" s="236"/>
      <c r="AG735" s="41"/>
      <c r="AH735" s="42" t="e">
        <f t="shared" ref="AH735:AH740" si="2553">(AG735/AF735)*100</f>
        <v>#DIV/0!</v>
      </c>
      <c r="AI735" s="236"/>
      <c r="AJ735" s="41"/>
      <c r="AK735" s="42" t="e">
        <f t="shared" ref="AK735:AK740" si="2554">(AJ735/AI735)*100</f>
        <v>#DIV/0!</v>
      </c>
      <c r="AL735" s="236"/>
      <c r="AM735" s="41"/>
      <c r="AN735" s="42" t="e">
        <f t="shared" ref="AN735:AN740" si="2555">(AM735/AL735)*100</f>
        <v>#DIV/0!</v>
      </c>
      <c r="AO735" s="236"/>
      <c r="AP735" s="41"/>
      <c r="AQ735" s="42" t="e">
        <f t="shared" ref="AQ735:AQ740" si="2556">(AP735/AO735)*100</f>
        <v>#DIV/0!</v>
      </c>
      <c r="AR735" s="15"/>
      <c r="AS735" s="37"/>
      <c r="AT735" s="37"/>
    </row>
    <row r="736" spans="1:46" customFormat="1" ht="50.25" customHeight="1">
      <c r="A736" s="283"/>
      <c r="B736" s="279"/>
      <c r="C736" s="412"/>
      <c r="D736" s="105" t="s">
        <v>18</v>
      </c>
      <c r="E736" s="176">
        <f t="shared" ref="E736:E740" si="2557">H736+K736+N736+Q736+T736+W736+Z736+AC736+AF736+AI736+AL736+AO736</f>
        <v>35</v>
      </c>
      <c r="F736" s="47">
        <f t="shared" ref="F736:F740" si="2558">I736+L736+O736+R736+U736+X736+AA736+AD736+AG736+AJ736+AM736+AP736</f>
        <v>0</v>
      </c>
      <c r="G736" s="48">
        <f t="shared" si="2544"/>
        <v>0</v>
      </c>
      <c r="H736" s="235"/>
      <c r="I736" s="47"/>
      <c r="J736" s="48" t="e">
        <f t="shared" si="2545"/>
        <v>#DIV/0!</v>
      </c>
      <c r="K736" s="235"/>
      <c r="L736" s="47"/>
      <c r="M736" s="42" t="e">
        <f t="shared" si="2546"/>
        <v>#DIV/0!</v>
      </c>
      <c r="N736" s="236"/>
      <c r="O736" s="48"/>
      <c r="P736" s="42" t="e">
        <f t="shared" si="2547"/>
        <v>#DIV/0!</v>
      </c>
      <c r="Q736" s="236"/>
      <c r="R736" s="41"/>
      <c r="S736" s="42" t="e">
        <f t="shared" si="2548"/>
        <v>#DIV/0!</v>
      </c>
      <c r="T736" s="236"/>
      <c r="U736" s="41"/>
      <c r="V736" s="42" t="e">
        <f t="shared" si="2549"/>
        <v>#DIV/0!</v>
      </c>
      <c r="W736" s="236"/>
      <c r="X736" s="41"/>
      <c r="Y736" s="42" t="e">
        <f t="shared" si="2550"/>
        <v>#DIV/0!</v>
      </c>
      <c r="Z736" s="236"/>
      <c r="AA736" s="41"/>
      <c r="AB736" s="42" t="e">
        <f t="shared" si="2551"/>
        <v>#DIV/0!</v>
      </c>
      <c r="AC736" s="236"/>
      <c r="AD736" s="41"/>
      <c r="AE736" s="42" t="e">
        <f t="shared" si="2552"/>
        <v>#DIV/0!</v>
      </c>
      <c r="AF736" s="236"/>
      <c r="AG736" s="41"/>
      <c r="AH736" s="42" t="e">
        <f t="shared" si="2553"/>
        <v>#DIV/0!</v>
      </c>
      <c r="AI736" s="236"/>
      <c r="AJ736" s="41"/>
      <c r="AK736" s="42" t="e">
        <f t="shared" si="2554"/>
        <v>#DIV/0!</v>
      </c>
      <c r="AL736" s="236"/>
      <c r="AM736" s="41"/>
      <c r="AN736" s="42" t="e">
        <f t="shared" si="2555"/>
        <v>#DIV/0!</v>
      </c>
      <c r="AO736" s="236">
        <v>35</v>
      </c>
      <c r="AP736" s="41"/>
      <c r="AQ736" s="42">
        <f t="shared" si="2556"/>
        <v>0</v>
      </c>
      <c r="AR736" s="15"/>
      <c r="AS736" s="37"/>
      <c r="AT736" s="37"/>
    </row>
    <row r="737" spans="1:46" customFormat="1" ht="32.25" customHeight="1">
      <c r="A737" s="283"/>
      <c r="B737" s="279"/>
      <c r="C737" s="412"/>
      <c r="D737" s="105" t="s">
        <v>26</v>
      </c>
      <c r="E737" s="176">
        <f t="shared" si="2557"/>
        <v>15</v>
      </c>
      <c r="F737" s="47">
        <f t="shared" si="2558"/>
        <v>15</v>
      </c>
      <c r="G737" s="48">
        <f t="shared" si="2544"/>
        <v>100</v>
      </c>
      <c r="H737" s="235"/>
      <c r="I737" s="47"/>
      <c r="J737" s="48" t="e">
        <f t="shared" si="2545"/>
        <v>#DIV/0!</v>
      </c>
      <c r="K737" s="235"/>
      <c r="L737" s="47"/>
      <c r="M737" s="42" t="e">
        <f t="shared" si="2546"/>
        <v>#DIV/0!</v>
      </c>
      <c r="N737" s="236"/>
      <c r="O737" s="48"/>
      <c r="P737" s="42" t="e">
        <f t="shared" si="2547"/>
        <v>#DIV/0!</v>
      </c>
      <c r="Q737" s="236">
        <v>0</v>
      </c>
      <c r="R737" s="41"/>
      <c r="S737" s="42" t="e">
        <f t="shared" si="2548"/>
        <v>#DIV/0!</v>
      </c>
      <c r="T737" s="236">
        <v>15</v>
      </c>
      <c r="U737" s="41">
        <v>15</v>
      </c>
      <c r="V737" s="42">
        <f t="shared" si="2549"/>
        <v>100</v>
      </c>
      <c r="W737" s="236"/>
      <c r="X737" s="41"/>
      <c r="Y737" s="42" t="e">
        <f t="shared" si="2550"/>
        <v>#DIV/0!</v>
      </c>
      <c r="Z737" s="236"/>
      <c r="AA737" s="41"/>
      <c r="AB737" s="42" t="e">
        <f t="shared" si="2551"/>
        <v>#DIV/0!</v>
      </c>
      <c r="AC737" s="236"/>
      <c r="AD737" s="41"/>
      <c r="AE737" s="42" t="e">
        <f t="shared" si="2552"/>
        <v>#DIV/0!</v>
      </c>
      <c r="AF737" s="236"/>
      <c r="AG737" s="41"/>
      <c r="AH737" s="42" t="e">
        <f t="shared" si="2553"/>
        <v>#DIV/0!</v>
      </c>
      <c r="AI737" s="236"/>
      <c r="AJ737" s="41"/>
      <c r="AK737" s="42" t="e">
        <f t="shared" si="2554"/>
        <v>#DIV/0!</v>
      </c>
      <c r="AL737" s="236"/>
      <c r="AM737" s="41"/>
      <c r="AN737" s="42" t="e">
        <f t="shared" si="2555"/>
        <v>#DIV/0!</v>
      </c>
      <c r="AO737" s="236"/>
      <c r="AP737" s="41"/>
      <c r="AQ737" s="42" t="e">
        <f t="shared" si="2556"/>
        <v>#DIV/0!</v>
      </c>
      <c r="AR737" s="15"/>
      <c r="AS737" s="37"/>
      <c r="AT737" s="37"/>
    </row>
    <row r="738" spans="1:46" customFormat="1" ht="81" customHeight="1">
      <c r="A738" s="283"/>
      <c r="B738" s="279"/>
      <c r="C738" s="412"/>
      <c r="D738" s="105" t="s">
        <v>154</v>
      </c>
      <c r="E738" s="176">
        <f t="shared" si="2557"/>
        <v>0</v>
      </c>
      <c r="F738" s="47">
        <f t="shared" si="2558"/>
        <v>0</v>
      </c>
      <c r="G738" s="48" t="e">
        <f t="shared" si="2544"/>
        <v>#DIV/0!</v>
      </c>
      <c r="H738" s="235"/>
      <c r="I738" s="47"/>
      <c r="J738" s="48" t="e">
        <f t="shared" si="2545"/>
        <v>#DIV/0!</v>
      </c>
      <c r="K738" s="235"/>
      <c r="L738" s="47"/>
      <c r="M738" s="42" t="e">
        <f t="shared" si="2546"/>
        <v>#DIV/0!</v>
      </c>
      <c r="N738" s="236"/>
      <c r="O738" s="48"/>
      <c r="P738" s="42" t="e">
        <f t="shared" si="2547"/>
        <v>#DIV/0!</v>
      </c>
      <c r="Q738" s="236"/>
      <c r="R738" s="41"/>
      <c r="S738" s="42" t="e">
        <f t="shared" si="2548"/>
        <v>#DIV/0!</v>
      </c>
      <c r="T738" s="236"/>
      <c r="U738" s="41"/>
      <c r="V738" s="42" t="e">
        <f t="shared" si="2549"/>
        <v>#DIV/0!</v>
      </c>
      <c r="W738" s="236"/>
      <c r="X738" s="41"/>
      <c r="Y738" s="42" t="e">
        <f t="shared" si="2550"/>
        <v>#DIV/0!</v>
      </c>
      <c r="Z738" s="236"/>
      <c r="AA738" s="41"/>
      <c r="AB738" s="42" t="e">
        <f t="shared" si="2551"/>
        <v>#DIV/0!</v>
      </c>
      <c r="AC738" s="236"/>
      <c r="AD738" s="41"/>
      <c r="AE738" s="42" t="e">
        <f t="shared" si="2552"/>
        <v>#DIV/0!</v>
      </c>
      <c r="AF738" s="236"/>
      <c r="AG738" s="41"/>
      <c r="AH738" s="42" t="e">
        <f t="shared" si="2553"/>
        <v>#DIV/0!</v>
      </c>
      <c r="AI738" s="236"/>
      <c r="AJ738" s="41"/>
      <c r="AK738" s="42" t="e">
        <f t="shared" si="2554"/>
        <v>#DIV/0!</v>
      </c>
      <c r="AL738" s="236"/>
      <c r="AM738" s="41"/>
      <c r="AN738" s="42" t="e">
        <f t="shared" si="2555"/>
        <v>#DIV/0!</v>
      </c>
      <c r="AO738" s="236"/>
      <c r="AP738" s="41"/>
      <c r="AQ738" s="42" t="e">
        <f t="shared" si="2556"/>
        <v>#DIV/0!</v>
      </c>
      <c r="AR738" s="15"/>
      <c r="AS738" s="37"/>
      <c r="AT738" s="37"/>
    </row>
    <row r="739" spans="1:46" customFormat="1" ht="35.25" customHeight="1">
      <c r="A739" s="283"/>
      <c r="B739" s="279"/>
      <c r="C739" s="412"/>
      <c r="D739" s="105" t="s">
        <v>37</v>
      </c>
      <c r="E739" s="176">
        <f t="shared" si="2557"/>
        <v>0</v>
      </c>
      <c r="F739" s="47">
        <f t="shared" si="2558"/>
        <v>0</v>
      </c>
      <c r="G739" s="48" t="e">
        <f t="shared" si="2544"/>
        <v>#DIV/0!</v>
      </c>
      <c r="H739" s="235"/>
      <c r="I739" s="47"/>
      <c r="J739" s="48" t="e">
        <f t="shared" si="2545"/>
        <v>#DIV/0!</v>
      </c>
      <c r="K739" s="235"/>
      <c r="L739" s="47"/>
      <c r="M739" s="42" t="e">
        <f t="shared" si="2546"/>
        <v>#DIV/0!</v>
      </c>
      <c r="N739" s="236"/>
      <c r="O739" s="48"/>
      <c r="P739" s="42" t="e">
        <f t="shared" si="2547"/>
        <v>#DIV/0!</v>
      </c>
      <c r="Q739" s="236"/>
      <c r="R739" s="41"/>
      <c r="S739" s="42" t="e">
        <f t="shared" si="2548"/>
        <v>#DIV/0!</v>
      </c>
      <c r="T739" s="236"/>
      <c r="U739" s="41"/>
      <c r="V739" s="42" t="e">
        <f t="shared" si="2549"/>
        <v>#DIV/0!</v>
      </c>
      <c r="W739" s="236"/>
      <c r="X739" s="41"/>
      <c r="Y739" s="42" t="e">
        <f t="shared" si="2550"/>
        <v>#DIV/0!</v>
      </c>
      <c r="Z739" s="236"/>
      <c r="AA739" s="41"/>
      <c r="AB739" s="42" t="e">
        <f t="shared" si="2551"/>
        <v>#DIV/0!</v>
      </c>
      <c r="AC739" s="236"/>
      <c r="AD739" s="41"/>
      <c r="AE739" s="42" t="e">
        <f t="shared" si="2552"/>
        <v>#DIV/0!</v>
      </c>
      <c r="AF739" s="236"/>
      <c r="AG739" s="41"/>
      <c r="AH739" s="42" t="e">
        <f t="shared" si="2553"/>
        <v>#DIV/0!</v>
      </c>
      <c r="AI739" s="236"/>
      <c r="AJ739" s="41"/>
      <c r="AK739" s="42" t="e">
        <f t="shared" si="2554"/>
        <v>#DIV/0!</v>
      </c>
      <c r="AL739" s="236"/>
      <c r="AM739" s="41"/>
      <c r="AN739" s="42" t="e">
        <f t="shared" si="2555"/>
        <v>#DIV/0!</v>
      </c>
      <c r="AO739" s="236"/>
      <c r="AP739" s="41"/>
      <c r="AQ739" s="42" t="e">
        <f t="shared" si="2556"/>
        <v>#DIV/0!</v>
      </c>
      <c r="AR739" s="15"/>
      <c r="AS739" s="37"/>
      <c r="AT739" s="37"/>
    </row>
    <row r="740" spans="1:46" customFormat="1" ht="76.5" customHeight="1">
      <c r="A740" s="283"/>
      <c r="B740" s="280"/>
      <c r="C740" s="412"/>
      <c r="D740" s="105" t="s">
        <v>32</v>
      </c>
      <c r="E740" s="176">
        <f t="shared" si="2557"/>
        <v>0</v>
      </c>
      <c r="F740" s="47">
        <f t="shared" si="2558"/>
        <v>0</v>
      </c>
      <c r="G740" s="48" t="e">
        <f t="shared" si="2544"/>
        <v>#DIV/0!</v>
      </c>
      <c r="H740" s="235"/>
      <c r="I740" s="47"/>
      <c r="J740" s="48" t="e">
        <f t="shared" si="2545"/>
        <v>#DIV/0!</v>
      </c>
      <c r="K740" s="235"/>
      <c r="L740" s="47"/>
      <c r="M740" s="42" t="e">
        <f t="shared" si="2546"/>
        <v>#DIV/0!</v>
      </c>
      <c r="N740" s="236"/>
      <c r="O740" s="48"/>
      <c r="P740" s="42" t="e">
        <f t="shared" si="2547"/>
        <v>#DIV/0!</v>
      </c>
      <c r="Q740" s="236"/>
      <c r="R740" s="41"/>
      <c r="S740" s="42" t="e">
        <f t="shared" si="2548"/>
        <v>#DIV/0!</v>
      </c>
      <c r="T740" s="236"/>
      <c r="U740" s="41"/>
      <c r="V740" s="42" t="e">
        <f t="shared" si="2549"/>
        <v>#DIV/0!</v>
      </c>
      <c r="W740" s="236"/>
      <c r="X740" s="41"/>
      <c r="Y740" s="42" t="e">
        <f t="shared" si="2550"/>
        <v>#DIV/0!</v>
      </c>
      <c r="Z740" s="236"/>
      <c r="AA740" s="41"/>
      <c r="AB740" s="42" t="e">
        <f t="shared" si="2551"/>
        <v>#DIV/0!</v>
      </c>
      <c r="AC740" s="236"/>
      <c r="AD740" s="41"/>
      <c r="AE740" s="42" t="e">
        <f t="shared" si="2552"/>
        <v>#DIV/0!</v>
      </c>
      <c r="AF740" s="236"/>
      <c r="AG740" s="41"/>
      <c r="AH740" s="42" t="e">
        <f t="shared" si="2553"/>
        <v>#DIV/0!</v>
      </c>
      <c r="AI740" s="236"/>
      <c r="AJ740" s="41"/>
      <c r="AK740" s="42" t="e">
        <f t="shared" si="2554"/>
        <v>#DIV/0!</v>
      </c>
      <c r="AL740" s="236"/>
      <c r="AM740" s="41"/>
      <c r="AN740" s="42" t="e">
        <f t="shared" si="2555"/>
        <v>#DIV/0!</v>
      </c>
      <c r="AO740" s="236"/>
      <c r="AP740" s="41"/>
      <c r="AQ740" s="42" t="e">
        <f t="shared" si="2556"/>
        <v>#DIV/0!</v>
      </c>
      <c r="AR740" s="15"/>
      <c r="AS740" s="37"/>
      <c r="AT740" s="37"/>
    </row>
    <row r="741" spans="1:46" s="208" customFormat="1" ht="35.25" customHeight="1">
      <c r="A741" s="283" t="s">
        <v>162</v>
      </c>
      <c r="B741" s="278" t="s">
        <v>317</v>
      </c>
      <c r="C741" s="282" t="s">
        <v>114</v>
      </c>
      <c r="D741" s="217" t="s">
        <v>34</v>
      </c>
      <c r="E741" s="211">
        <f>E742+E743+E744+E746+E747</f>
        <v>20</v>
      </c>
      <c r="F741" s="212">
        <f>F742+F743+F744+F746+F747</f>
        <v>20</v>
      </c>
      <c r="G741" s="212">
        <f>(F741/E741)*100</f>
        <v>100</v>
      </c>
      <c r="H741" s="235">
        <f>H742+H743+H744+H746+H747</f>
        <v>0</v>
      </c>
      <c r="I741" s="212">
        <f>I742+I743+I744+I746+I747</f>
        <v>0</v>
      </c>
      <c r="J741" s="212" t="e">
        <f>(I741/H741)*100</f>
        <v>#DIV/0!</v>
      </c>
      <c r="K741" s="235">
        <f>K742+K743+K744+K746+K747</f>
        <v>0</v>
      </c>
      <c r="L741" s="212">
        <f>L742+L743+L744+L746+L747</f>
        <v>0</v>
      </c>
      <c r="M741" s="212" t="e">
        <f>(L741/K741)*100</f>
        <v>#DIV/0!</v>
      </c>
      <c r="N741" s="235">
        <f>N742+N743+N744+N746+N747</f>
        <v>0</v>
      </c>
      <c r="O741" s="212">
        <f>O742+O743+O744+O746+O747</f>
        <v>0</v>
      </c>
      <c r="P741" s="219" t="e">
        <f>(O741/N741)*100</f>
        <v>#DIV/0!</v>
      </c>
      <c r="Q741" s="235">
        <f>Q742+Q743+Q744+Q746+Q747</f>
        <v>0</v>
      </c>
      <c r="R741" s="212">
        <f>R742+R743+R744+R746+R747</f>
        <v>0</v>
      </c>
      <c r="S741" s="219" t="e">
        <f>(R741/Q741)*100</f>
        <v>#DIV/0!</v>
      </c>
      <c r="T741" s="235">
        <f>T742+T743+T744+T746+T747</f>
        <v>0</v>
      </c>
      <c r="U741" s="212">
        <f>U742+U743+U744+U746+U747</f>
        <v>0</v>
      </c>
      <c r="V741" s="219" t="e">
        <f>(U741/T741)*100</f>
        <v>#DIV/0!</v>
      </c>
      <c r="W741" s="235">
        <f>W742+W743+W744+W746+W747</f>
        <v>20</v>
      </c>
      <c r="X741" s="212">
        <f>X742+X743+X744+X746+X747</f>
        <v>20</v>
      </c>
      <c r="Y741" s="219">
        <f>(X741/W741)*100</f>
        <v>100</v>
      </c>
      <c r="Z741" s="235">
        <f>Z742+Z743+Z744+Z746+Z747</f>
        <v>0</v>
      </c>
      <c r="AA741" s="212">
        <f>AA742+AA743+AA744+AA746+AA747</f>
        <v>0</v>
      </c>
      <c r="AB741" s="219" t="e">
        <f>(AA741/Z741)*100</f>
        <v>#DIV/0!</v>
      </c>
      <c r="AC741" s="235">
        <f>AC742+AC743+AC744+AC746+AC747</f>
        <v>0</v>
      </c>
      <c r="AD741" s="212">
        <f>AD742+AD743+AD744+AD746+AD747</f>
        <v>0</v>
      </c>
      <c r="AE741" s="219" t="e">
        <f>(AD741/AC741)*100</f>
        <v>#DIV/0!</v>
      </c>
      <c r="AF741" s="235">
        <f>AF742+AF743+AF744+AF746+AF747</f>
        <v>0</v>
      </c>
      <c r="AG741" s="212">
        <f>AG742+AG743+AG744+AG746+AG747</f>
        <v>0</v>
      </c>
      <c r="AH741" s="219" t="e">
        <f>(AG741/AF741)*100</f>
        <v>#DIV/0!</v>
      </c>
      <c r="AI741" s="235">
        <f>AI742+AI743+AI744+AI746+AI747</f>
        <v>0</v>
      </c>
      <c r="AJ741" s="212">
        <f>AJ742+AJ743+AJ744+AJ746+AJ747</f>
        <v>0</v>
      </c>
      <c r="AK741" s="219" t="e">
        <f>(AJ741/AI741)*100</f>
        <v>#DIV/0!</v>
      </c>
      <c r="AL741" s="235">
        <f>AL742+AL743+AL744+AL746+AL747</f>
        <v>0</v>
      </c>
      <c r="AM741" s="212">
        <f>AM742+AM743+AM744+AM746+AM747</f>
        <v>0</v>
      </c>
      <c r="AN741" s="219" t="e">
        <f>(AM741/AL741)*100</f>
        <v>#DIV/0!</v>
      </c>
      <c r="AO741" s="235">
        <f>AO742+AO743+AO744+AO746+AO747</f>
        <v>0</v>
      </c>
      <c r="AP741" s="212">
        <f>AP742+AP743+AP744+AP746+AP747</f>
        <v>0</v>
      </c>
      <c r="AQ741" s="219" t="e">
        <f>(AP741/AO741)*100</f>
        <v>#DIV/0!</v>
      </c>
      <c r="AR741" s="216"/>
    </row>
    <row r="742" spans="1:46" customFormat="1" ht="30">
      <c r="A742" s="283"/>
      <c r="B742" s="279"/>
      <c r="C742" s="412"/>
      <c r="D742" s="110" t="s">
        <v>17</v>
      </c>
      <c r="E742" s="176">
        <f>H742+K742+N742+Q742+T742+W742+Z742+AC742+AF742+AI742+AL742+AO742</f>
        <v>0</v>
      </c>
      <c r="F742" s="47">
        <f>I742+L742+O742+R742+U742+X742+AA742+AD742+AG742+AJ742+AM742+AP742</f>
        <v>0</v>
      </c>
      <c r="G742" s="48" t="e">
        <f t="shared" ref="G742:G747" si="2559">(F742/E742)*100</f>
        <v>#DIV/0!</v>
      </c>
      <c r="H742" s="235"/>
      <c r="I742" s="47"/>
      <c r="J742" s="48" t="e">
        <f t="shared" ref="J742:J747" si="2560">(I742/H742)*100</f>
        <v>#DIV/0!</v>
      </c>
      <c r="K742" s="235"/>
      <c r="L742" s="47"/>
      <c r="M742" s="48" t="e">
        <f t="shared" ref="M742:M747" si="2561">(L742/K742)*100</f>
        <v>#DIV/0!</v>
      </c>
      <c r="N742" s="235"/>
      <c r="O742" s="48"/>
      <c r="P742" s="42" t="e">
        <f t="shared" ref="P742:P747" si="2562">(O742/N742)*100</f>
        <v>#DIV/0!</v>
      </c>
      <c r="Q742" s="236"/>
      <c r="R742" s="41"/>
      <c r="S742" s="42" t="e">
        <f t="shared" ref="S742:S747" si="2563">(R742/Q742)*100</f>
        <v>#DIV/0!</v>
      </c>
      <c r="T742" s="236"/>
      <c r="U742" s="41"/>
      <c r="V742" s="42" t="e">
        <f t="shared" ref="V742:V747" si="2564">(U742/T742)*100</f>
        <v>#DIV/0!</v>
      </c>
      <c r="W742" s="236"/>
      <c r="X742" s="41"/>
      <c r="Y742" s="42" t="e">
        <f t="shared" ref="Y742:Y747" si="2565">(X742/W742)*100</f>
        <v>#DIV/0!</v>
      </c>
      <c r="Z742" s="236"/>
      <c r="AA742" s="41"/>
      <c r="AB742" s="42" t="e">
        <f t="shared" ref="AB742:AB747" si="2566">(AA742/Z742)*100</f>
        <v>#DIV/0!</v>
      </c>
      <c r="AC742" s="236"/>
      <c r="AD742" s="41"/>
      <c r="AE742" s="42" t="e">
        <f t="shared" ref="AE742:AE747" si="2567">(AD742/AC742)*100</f>
        <v>#DIV/0!</v>
      </c>
      <c r="AF742" s="236"/>
      <c r="AG742" s="41"/>
      <c r="AH742" s="42" t="e">
        <f t="shared" ref="AH742:AH747" si="2568">(AG742/AF742)*100</f>
        <v>#DIV/0!</v>
      </c>
      <c r="AI742" s="236"/>
      <c r="AJ742" s="41"/>
      <c r="AK742" s="42" t="e">
        <f t="shared" ref="AK742:AK747" si="2569">(AJ742/AI742)*100</f>
        <v>#DIV/0!</v>
      </c>
      <c r="AL742" s="236"/>
      <c r="AM742" s="41"/>
      <c r="AN742" s="42" t="e">
        <f t="shared" ref="AN742:AN747" si="2570">(AM742/AL742)*100</f>
        <v>#DIV/0!</v>
      </c>
      <c r="AO742" s="236"/>
      <c r="AP742" s="41"/>
      <c r="AQ742" s="42" t="e">
        <f t="shared" ref="AQ742:AQ747" si="2571">(AP742/AO742)*100</f>
        <v>#DIV/0!</v>
      </c>
      <c r="AR742" s="15"/>
      <c r="AS742" s="37"/>
      <c r="AT742" s="37"/>
    </row>
    <row r="743" spans="1:46" customFormat="1" ht="51" customHeight="1">
      <c r="A743" s="283"/>
      <c r="B743" s="279"/>
      <c r="C743" s="412"/>
      <c r="D743" s="110" t="s">
        <v>18</v>
      </c>
      <c r="E743" s="176">
        <f t="shared" ref="E743:E747" si="2572">H743+K743+N743+Q743+T743+W743+Z743+AC743+AF743+AI743+AL743+AO743</f>
        <v>0</v>
      </c>
      <c r="F743" s="47">
        <f t="shared" ref="F743:F747" si="2573">I743+L743+O743+R743+U743+X743+AA743+AD743+AG743+AJ743+AM743+AP743</f>
        <v>0</v>
      </c>
      <c r="G743" s="48" t="e">
        <f t="shared" si="2559"/>
        <v>#DIV/0!</v>
      </c>
      <c r="H743" s="235"/>
      <c r="I743" s="47"/>
      <c r="J743" s="48" t="e">
        <f t="shared" si="2560"/>
        <v>#DIV/0!</v>
      </c>
      <c r="K743" s="235"/>
      <c r="L743" s="47"/>
      <c r="M743" s="48" t="e">
        <f t="shared" si="2561"/>
        <v>#DIV/0!</v>
      </c>
      <c r="N743" s="235"/>
      <c r="O743" s="48"/>
      <c r="P743" s="42" t="e">
        <f t="shared" si="2562"/>
        <v>#DIV/0!</v>
      </c>
      <c r="Q743" s="236"/>
      <c r="R743" s="41"/>
      <c r="S743" s="42" t="e">
        <f t="shared" si="2563"/>
        <v>#DIV/0!</v>
      </c>
      <c r="T743" s="236"/>
      <c r="U743" s="41"/>
      <c r="V743" s="42" t="e">
        <f t="shared" si="2564"/>
        <v>#DIV/0!</v>
      </c>
      <c r="W743" s="236"/>
      <c r="X743" s="41"/>
      <c r="Y743" s="42" t="e">
        <f t="shared" si="2565"/>
        <v>#DIV/0!</v>
      </c>
      <c r="Z743" s="236"/>
      <c r="AA743" s="41"/>
      <c r="AB743" s="42" t="e">
        <f t="shared" si="2566"/>
        <v>#DIV/0!</v>
      </c>
      <c r="AC743" s="236"/>
      <c r="AD743" s="41"/>
      <c r="AE743" s="42" t="e">
        <f t="shared" si="2567"/>
        <v>#DIV/0!</v>
      </c>
      <c r="AF743" s="236"/>
      <c r="AG743" s="41"/>
      <c r="AH743" s="42" t="e">
        <f t="shared" si="2568"/>
        <v>#DIV/0!</v>
      </c>
      <c r="AI743" s="236"/>
      <c r="AJ743" s="41"/>
      <c r="AK743" s="42" t="e">
        <f t="shared" si="2569"/>
        <v>#DIV/0!</v>
      </c>
      <c r="AL743" s="236"/>
      <c r="AM743" s="41"/>
      <c r="AN743" s="42" t="e">
        <f t="shared" si="2570"/>
        <v>#DIV/0!</v>
      </c>
      <c r="AO743" s="236"/>
      <c r="AP743" s="41"/>
      <c r="AQ743" s="42" t="e">
        <f t="shared" si="2571"/>
        <v>#DIV/0!</v>
      </c>
      <c r="AR743" s="15"/>
      <c r="AS743" s="37"/>
      <c r="AT743" s="37"/>
    </row>
    <row r="744" spans="1:46" customFormat="1" ht="35.25" customHeight="1">
      <c r="A744" s="283"/>
      <c r="B744" s="279"/>
      <c r="C744" s="412"/>
      <c r="D744" s="110" t="s">
        <v>26</v>
      </c>
      <c r="E744" s="176">
        <f t="shared" si="2572"/>
        <v>20</v>
      </c>
      <c r="F744" s="47">
        <f t="shared" si="2573"/>
        <v>20</v>
      </c>
      <c r="G744" s="48">
        <f t="shared" si="2559"/>
        <v>100</v>
      </c>
      <c r="H744" s="235"/>
      <c r="I744" s="47"/>
      <c r="J744" s="48" t="e">
        <f t="shared" si="2560"/>
        <v>#DIV/0!</v>
      </c>
      <c r="K744" s="235"/>
      <c r="L744" s="47"/>
      <c r="M744" s="48" t="e">
        <f t="shared" si="2561"/>
        <v>#DIV/0!</v>
      </c>
      <c r="N744" s="235"/>
      <c r="O744" s="48"/>
      <c r="P744" s="42" t="e">
        <f t="shared" si="2562"/>
        <v>#DIV/0!</v>
      </c>
      <c r="Q744" s="236"/>
      <c r="R744" s="41"/>
      <c r="S744" s="42" t="e">
        <f t="shared" si="2563"/>
        <v>#DIV/0!</v>
      </c>
      <c r="T744" s="236"/>
      <c r="U744" s="41"/>
      <c r="V744" s="42" t="e">
        <f t="shared" si="2564"/>
        <v>#DIV/0!</v>
      </c>
      <c r="W744" s="236">
        <v>20</v>
      </c>
      <c r="X744" s="42">
        <v>20</v>
      </c>
      <c r="Y744" s="42">
        <f t="shared" si="2565"/>
        <v>100</v>
      </c>
      <c r="Z744" s="236"/>
      <c r="AA744" s="41"/>
      <c r="AB744" s="42" t="e">
        <f t="shared" si="2566"/>
        <v>#DIV/0!</v>
      </c>
      <c r="AC744" s="236"/>
      <c r="AD744" s="41"/>
      <c r="AE744" s="42" t="e">
        <f t="shared" si="2567"/>
        <v>#DIV/0!</v>
      </c>
      <c r="AF744" s="236"/>
      <c r="AG744" s="41"/>
      <c r="AH744" s="42" t="e">
        <f t="shared" si="2568"/>
        <v>#DIV/0!</v>
      </c>
      <c r="AI744" s="236"/>
      <c r="AJ744" s="41"/>
      <c r="AK744" s="42" t="e">
        <f t="shared" si="2569"/>
        <v>#DIV/0!</v>
      </c>
      <c r="AL744" s="236"/>
      <c r="AM744" s="41"/>
      <c r="AN744" s="42" t="e">
        <f t="shared" si="2570"/>
        <v>#DIV/0!</v>
      </c>
      <c r="AO744" s="236"/>
      <c r="AP744" s="41"/>
      <c r="AQ744" s="42" t="e">
        <f t="shared" si="2571"/>
        <v>#DIV/0!</v>
      </c>
      <c r="AR744" s="15"/>
      <c r="AS744" s="37"/>
      <c r="AT744" s="37"/>
    </row>
    <row r="745" spans="1:46" customFormat="1" ht="82.5" customHeight="1">
      <c r="A745" s="283"/>
      <c r="B745" s="279"/>
      <c r="C745" s="412"/>
      <c r="D745" s="110" t="s">
        <v>154</v>
      </c>
      <c r="E745" s="176">
        <f t="shared" si="2572"/>
        <v>0</v>
      </c>
      <c r="F745" s="47">
        <f t="shared" si="2573"/>
        <v>0</v>
      </c>
      <c r="G745" s="48" t="e">
        <f t="shared" si="2559"/>
        <v>#DIV/0!</v>
      </c>
      <c r="H745" s="235"/>
      <c r="I745" s="47"/>
      <c r="J745" s="48" t="e">
        <f t="shared" si="2560"/>
        <v>#DIV/0!</v>
      </c>
      <c r="K745" s="235"/>
      <c r="L745" s="47"/>
      <c r="M745" s="48" t="e">
        <f t="shared" si="2561"/>
        <v>#DIV/0!</v>
      </c>
      <c r="N745" s="235"/>
      <c r="O745" s="48"/>
      <c r="P745" s="42" t="e">
        <f t="shared" si="2562"/>
        <v>#DIV/0!</v>
      </c>
      <c r="Q745" s="236"/>
      <c r="R745" s="41"/>
      <c r="S745" s="42" t="e">
        <f t="shared" si="2563"/>
        <v>#DIV/0!</v>
      </c>
      <c r="T745" s="236"/>
      <c r="U745" s="41"/>
      <c r="V745" s="42" t="e">
        <f t="shared" si="2564"/>
        <v>#DIV/0!</v>
      </c>
      <c r="W745" s="236"/>
      <c r="X745" s="41"/>
      <c r="Y745" s="42" t="e">
        <f t="shared" si="2565"/>
        <v>#DIV/0!</v>
      </c>
      <c r="Z745" s="236"/>
      <c r="AA745" s="41"/>
      <c r="AB745" s="42" t="e">
        <f t="shared" si="2566"/>
        <v>#DIV/0!</v>
      </c>
      <c r="AC745" s="236"/>
      <c r="AD745" s="41"/>
      <c r="AE745" s="42" t="e">
        <f t="shared" si="2567"/>
        <v>#DIV/0!</v>
      </c>
      <c r="AF745" s="236"/>
      <c r="AG745" s="41"/>
      <c r="AH745" s="42" t="e">
        <f t="shared" si="2568"/>
        <v>#DIV/0!</v>
      </c>
      <c r="AI745" s="236"/>
      <c r="AJ745" s="41"/>
      <c r="AK745" s="42" t="e">
        <f t="shared" si="2569"/>
        <v>#DIV/0!</v>
      </c>
      <c r="AL745" s="236"/>
      <c r="AM745" s="41"/>
      <c r="AN745" s="42" t="e">
        <f t="shared" si="2570"/>
        <v>#DIV/0!</v>
      </c>
      <c r="AO745" s="236"/>
      <c r="AP745" s="41"/>
      <c r="AQ745" s="42" t="e">
        <f t="shared" si="2571"/>
        <v>#DIV/0!</v>
      </c>
      <c r="AR745" s="15"/>
      <c r="AS745" s="37"/>
      <c r="AT745" s="37"/>
    </row>
    <row r="746" spans="1:46" customFormat="1" ht="44.25" customHeight="1">
      <c r="A746" s="283"/>
      <c r="B746" s="279"/>
      <c r="C746" s="412"/>
      <c r="D746" s="110" t="s">
        <v>37</v>
      </c>
      <c r="E746" s="176">
        <f t="shared" si="2572"/>
        <v>0</v>
      </c>
      <c r="F746" s="47">
        <f t="shared" si="2573"/>
        <v>0</v>
      </c>
      <c r="G746" s="48" t="e">
        <f t="shared" si="2559"/>
        <v>#DIV/0!</v>
      </c>
      <c r="H746" s="235"/>
      <c r="I746" s="47"/>
      <c r="J746" s="48" t="e">
        <f t="shared" si="2560"/>
        <v>#DIV/0!</v>
      </c>
      <c r="K746" s="235"/>
      <c r="L746" s="47"/>
      <c r="M746" s="48" t="e">
        <f t="shared" si="2561"/>
        <v>#DIV/0!</v>
      </c>
      <c r="N746" s="235"/>
      <c r="O746" s="48"/>
      <c r="P746" s="42" t="e">
        <f t="shared" si="2562"/>
        <v>#DIV/0!</v>
      </c>
      <c r="Q746" s="236"/>
      <c r="R746" s="41"/>
      <c r="S746" s="42" t="e">
        <f t="shared" si="2563"/>
        <v>#DIV/0!</v>
      </c>
      <c r="T746" s="236"/>
      <c r="U746" s="41"/>
      <c r="V746" s="42" t="e">
        <f t="shared" si="2564"/>
        <v>#DIV/0!</v>
      </c>
      <c r="W746" s="236"/>
      <c r="X746" s="41"/>
      <c r="Y746" s="42" t="e">
        <f t="shared" si="2565"/>
        <v>#DIV/0!</v>
      </c>
      <c r="Z746" s="236"/>
      <c r="AA746" s="41"/>
      <c r="AB746" s="42" t="e">
        <f t="shared" si="2566"/>
        <v>#DIV/0!</v>
      </c>
      <c r="AC746" s="236"/>
      <c r="AD746" s="41"/>
      <c r="AE746" s="42" t="e">
        <f t="shared" si="2567"/>
        <v>#DIV/0!</v>
      </c>
      <c r="AF746" s="236"/>
      <c r="AG746" s="41"/>
      <c r="AH746" s="42" t="e">
        <f t="shared" si="2568"/>
        <v>#DIV/0!</v>
      </c>
      <c r="AI746" s="236"/>
      <c r="AJ746" s="41"/>
      <c r="AK746" s="42" t="e">
        <f t="shared" si="2569"/>
        <v>#DIV/0!</v>
      </c>
      <c r="AL746" s="236"/>
      <c r="AM746" s="41"/>
      <c r="AN746" s="42" t="e">
        <f t="shared" si="2570"/>
        <v>#DIV/0!</v>
      </c>
      <c r="AO746" s="236"/>
      <c r="AP746" s="41"/>
      <c r="AQ746" s="42" t="e">
        <f t="shared" si="2571"/>
        <v>#DIV/0!</v>
      </c>
      <c r="AR746" s="15"/>
      <c r="AS746" s="37"/>
      <c r="AT746" s="37"/>
    </row>
    <row r="747" spans="1:46" customFormat="1" ht="91.5" customHeight="1">
      <c r="A747" s="283"/>
      <c r="B747" s="280"/>
      <c r="C747" s="412"/>
      <c r="D747" s="110" t="s">
        <v>32</v>
      </c>
      <c r="E747" s="176">
        <f t="shared" si="2572"/>
        <v>0</v>
      </c>
      <c r="F747" s="47">
        <f t="shared" si="2573"/>
        <v>0</v>
      </c>
      <c r="G747" s="48" t="e">
        <f t="shared" si="2559"/>
        <v>#DIV/0!</v>
      </c>
      <c r="H747" s="235"/>
      <c r="I747" s="47"/>
      <c r="J747" s="48" t="e">
        <f t="shared" si="2560"/>
        <v>#DIV/0!</v>
      </c>
      <c r="K747" s="235"/>
      <c r="L747" s="47"/>
      <c r="M747" s="48" t="e">
        <f t="shared" si="2561"/>
        <v>#DIV/0!</v>
      </c>
      <c r="N747" s="235"/>
      <c r="O747" s="48"/>
      <c r="P747" s="42" t="e">
        <f t="shared" si="2562"/>
        <v>#DIV/0!</v>
      </c>
      <c r="Q747" s="236"/>
      <c r="R747" s="41"/>
      <c r="S747" s="42" t="e">
        <f t="shared" si="2563"/>
        <v>#DIV/0!</v>
      </c>
      <c r="T747" s="236"/>
      <c r="U747" s="41"/>
      <c r="V747" s="42" t="e">
        <f t="shared" si="2564"/>
        <v>#DIV/0!</v>
      </c>
      <c r="W747" s="236"/>
      <c r="X747" s="41"/>
      <c r="Y747" s="42" t="e">
        <f t="shared" si="2565"/>
        <v>#DIV/0!</v>
      </c>
      <c r="Z747" s="236"/>
      <c r="AA747" s="41"/>
      <c r="AB747" s="42" t="e">
        <f t="shared" si="2566"/>
        <v>#DIV/0!</v>
      </c>
      <c r="AC747" s="236"/>
      <c r="AD747" s="41"/>
      <c r="AE747" s="42" t="e">
        <f t="shared" si="2567"/>
        <v>#DIV/0!</v>
      </c>
      <c r="AF747" s="236"/>
      <c r="AG747" s="41"/>
      <c r="AH747" s="42" t="e">
        <f t="shared" si="2568"/>
        <v>#DIV/0!</v>
      </c>
      <c r="AI747" s="236"/>
      <c r="AJ747" s="41"/>
      <c r="AK747" s="42" t="e">
        <f t="shared" si="2569"/>
        <v>#DIV/0!</v>
      </c>
      <c r="AL747" s="236"/>
      <c r="AM747" s="41"/>
      <c r="AN747" s="42" t="e">
        <f t="shared" si="2570"/>
        <v>#DIV/0!</v>
      </c>
      <c r="AO747" s="236"/>
      <c r="AP747" s="41"/>
      <c r="AQ747" s="42" t="e">
        <f t="shared" si="2571"/>
        <v>#DIV/0!</v>
      </c>
      <c r="AR747" s="15"/>
      <c r="AS747" s="37"/>
      <c r="AT747" s="37"/>
    </row>
    <row r="748" spans="1:46" s="208" customFormat="1" ht="25.5" customHeight="1">
      <c r="A748" s="447" t="s">
        <v>224</v>
      </c>
      <c r="B748" s="282" t="s">
        <v>283</v>
      </c>
      <c r="C748" s="282" t="s">
        <v>115</v>
      </c>
      <c r="D748" s="217" t="s">
        <v>34</v>
      </c>
      <c r="E748" s="211">
        <f>E749+E750+E751+E753+E754</f>
        <v>15</v>
      </c>
      <c r="F748" s="212">
        <f>F749+F750+F751+F753+F754</f>
        <v>0</v>
      </c>
      <c r="G748" s="212">
        <f>(F748/E748)*100</f>
        <v>0</v>
      </c>
      <c r="H748" s="235">
        <f>H749+H750+H751+H753+H754</f>
        <v>0</v>
      </c>
      <c r="I748" s="212">
        <f>I749+I750+I751+I753+I754</f>
        <v>0</v>
      </c>
      <c r="J748" s="219" t="e">
        <f>(I748/H748)*100</f>
        <v>#DIV/0!</v>
      </c>
      <c r="K748" s="235">
        <f>K749+K750+K751+K753+K754</f>
        <v>0</v>
      </c>
      <c r="L748" s="212">
        <f>L749+L750+L751+L753+L754</f>
        <v>0</v>
      </c>
      <c r="M748" s="219" t="e">
        <f>(L748/K748)*100</f>
        <v>#DIV/0!</v>
      </c>
      <c r="N748" s="235">
        <f>N749+N750+N751+N753+N754</f>
        <v>0</v>
      </c>
      <c r="O748" s="212">
        <f>O749+O750+O751+O753+O754</f>
        <v>0</v>
      </c>
      <c r="P748" s="219" t="e">
        <f>(O748/N748)*100</f>
        <v>#DIV/0!</v>
      </c>
      <c r="Q748" s="235">
        <f>Q749+Q750+Q751+Q753+Q754</f>
        <v>0</v>
      </c>
      <c r="R748" s="212">
        <f>R749+R750+R751+R753+R754</f>
        <v>0</v>
      </c>
      <c r="S748" s="219" t="e">
        <f>(R748/Q748)*100</f>
        <v>#DIV/0!</v>
      </c>
      <c r="T748" s="235">
        <f>T749+T750+T751+T753+T754</f>
        <v>0</v>
      </c>
      <c r="U748" s="212">
        <f>U749+U750+U751+U753+U754</f>
        <v>0</v>
      </c>
      <c r="V748" s="219" t="e">
        <f>(U748/T748)*100</f>
        <v>#DIV/0!</v>
      </c>
      <c r="W748" s="235">
        <f>W749+W750+W751+W753+W754</f>
        <v>0</v>
      </c>
      <c r="X748" s="212">
        <f>X749+X750+X751+X753+X754</f>
        <v>0</v>
      </c>
      <c r="Y748" s="219" t="e">
        <f>(X748/W748)*100</f>
        <v>#DIV/0!</v>
      </c>
      <c r="Z748" s="235">
        <f>Z749+Z750+Z751+Z753+Z754</f>
        <v>0</v>
      </c>
      <c r="AA748" s="212">
        <f>AA749+AA750+AA751+AA753+AA754</f>
        <v>0</v>
      </c>
      <c r="AB748" s="219" t="e">
        <f>(AA748/Z748)*100</f>
        <v>#DIV/0!</v>
      </c>
      <c r="AC748" s="235">
        <f>AC749+AC750+AC751+AC753+AC754</f>
        <v>0</v>
      </c>
      <c r="AD748" s="212">
        <f>AD749+AD750+AD751+AD753+AD754</f>
        <v>0</v>
      </c>
      <c r="AE748" s="219" t="e">
        <f>(AD748/AC748)*100</f>
        <v>#DIV/0!</v>
      </c>
      <c r="AF748" s="235">
        <f>AF749+AF750+AF751+AF753+AF754</f>
        <v>0</v>
      </c>
      <c r="AG748" s="212">
        <f>AG749+AG750+AG751+AG753+AG754</f>
        <v>0</v>
      </c>
      <c r="AH748" s="219" t="e">
        <f>(AG748/AF748)*100</f>
        <v>#DIV/0!</v>
      </c>
      <c r="AI748" s="235">
        <f>AI749+AI750+AI751+AI753+AI754</f>
        <v>0</v>
      </c>
      <c r="AJ748" s="212">
        <f>AJ749+AJ750+AJ751+AJ753+AJ754</f>
        <v>0</v>
      </c>
      <c r="AK748" s="219" t="e">
        <f>(AJ748/AI748)*100</f>
        <v>#DIV/0!</v>
      </c>
      <c r="AL748" s="235">
        <f>AL749+AL750+AL751+AL753+AL754</f>
        <v>15</v>
      </c>
      <c r="AM748" s="212">
        <f>AM749+AM750+AM751+AM753+AM754</f>
        <v>0</v>
      </c>
      <c r="AN748" s="219">
        <f>(AM748/AL748)*100</f>
        <v>0</v>
      </c>
      <c r="AO748" s="235">
        <f>AO749+AO750+AO751+AO753+AO754</f>
        <v>0</v>
      </c>
      <c r="AP748" s="212">
        <f>AP749+AP750+AP751+AP753+AP754</f>
        <v>0</v>
      </c>
      <c r="AQ748" s="219" t="e">
        <f>(AP748/AO748)*100</f>
        <v>#DIV/0!</v>
      </c>
      <c r="AR748" s="216"/>
    </row>
    <row r="749" spans="1:46" customFormat="1" ht="30">
      <c r="A749" s="447"/>
      <c r="B749" s="282"/>
      <c r="C749" s="412"/>
      <c r="D749" s="110" t="s">
        <v>17</v>
      </c>
      <c r="E749" s="176">
        <f>H749+K749+N749+Q749+T749+W749+Z749+AC749+AF749+AI749+AL749+AO749</f>
        <v>0</v>
      </c>
      <c r="F749" s="47">
        <f>I749+L749+O749+R749+U749+X749+AA749+AD749+AG749+AJ749+AM749+AP749</f>
        <v>0</v>
      </c>
      <c r="G749" s="48" t="e">
        <f t="shared" ref="G749:G754" si="2574">(F749/E749)*100</f>
        <v>#DIV/0!</v>
      </c>
      <c r="H749" s="236"/>
      <c r="I749" s="41"/>
      <c r="J749" s="42" t="e">
        <f t="shared" ref="J749:J754" si="2575">(I749/H749)*100</f>
        <v>#DIV/0!</v>
      </c>
      <c r="K749" s="236"/>
      <c r="L749" s="47"/>
      <c r="M749" s="42" t="e">
        <f t="shared" ref="M749:M754" si="2576">(L749/K749)*100</f>
        <v>#DIV/0!</v>
      </c>
      <c r="N749" s="236"/>
      <c r="O749" s="48"/>
      <c r="P749" s="42" t="e">
        <f t="shared" ref="P749:P754" si="2577">(O749/N749)*100</f>
        <v>#DIV/0!</v>
      </c>
      <c r="Q749" s="236"/>
      <c r="R749" s="41"/>
      <c r="S749" s="42" t="e">
        <f t="shared" ref="S749:S754" si="2578">(R749/Q749)*100</f>
        <v>#DIV/0!</v>
      </c>
      <c r="T749" s="236"/>
      <c r="U749" s="41"/>
      <c r="V749" s="42" t="e">
        <f t="shared" ref="V749:V754" si="2579">(U749/T749)*100</f>
        <v>#DIV/0!</v>
      </c>
      <c r="W749" s="236"/>
      <c r="X749" s="41"/>
      <c r="Y749" s="42" t="e">
        <f t="shared" ref="Y749:Y754" si="2580">(X749/W749)*100</f>
        <v>#DIV/0!</v>
      </c>
      <c r="Z749" s="236"/>
      <c r="AA749" s="41"/>
      <c r="AB749" s="42" t="e">
        <f t="shared" ref="AB749:AB754" si="2581">(AA749/Z749)*100</f>
        <v>#DIV/0!</v>
      </c>
      <c r="AC749" s="236"/>
      <c r="AD749" s="41"/>
      <c r="AE749" s="42" t="e">
        <f t="shared" ref="AE749:AE754" si="2582">(AD749/AC749)*100</f>
        <v>#DIV/0!</v>
      </c>
      <c r="AF749" s="236"/>
      <c r="AG749" s="41"/>
      <c r="AH749" s="42" t="e">
        <f t="shared" ref="AH749:AH754" si="2583">(AG749/AF749)*100</f>
        <v>#DIV/0!</v>
      </c>
      <c r="AI749" s="236"/>
      <c r="AJ749" s="41"/>
      <c r="AK749" s="42" t="e">
        <f t="shared" ref="AK749:AK754" si="2584">(AJ749/AI749)*100</f>
        <v>#DIV/0!</v>
      </c>
      <c r="AL749" s="236"/>
      <c r="AM749" s="41"/>
      <c r="AN749" s="42" t="e">
        <f t="shared" ref="AN749:AN754" si="2585">(AM749/AL749)*100</f>
        <v>#DIV/0!</v>
      </c>
      <c r="AO749" s="236"/>
      <c r="AP749" s="41"/>
      <c r="AQ749" s="42" t="e">
        <f t="shared" ref="AQ749:AQ754" si="2586">(AP749/AO749)*100</f>
        <v>#DIV/0!</v>
      </c>
      <c r="AR749" s="12"/>
      <c r="AS749" s="37"/>
      <c r="AT749" s="37"/>
    </row>
    <row r="750" spans="1:46" customFormat="1" ht="44.25" customHeight="1">
      <c r="A750" s="447"/>
      <c r="B750" s="282"/>
      <c r="C750" s="412"/>
      <c r="D750" s="110" t="s">
        <v>18</v>
      </c>
      <c r="E750" s="176">
        <f t="shared" ref="E750:E754" si="2587">H750+K750+N750+Q750+T750+W750+Z750+AC750+AF750+AI750+AL750+AO750</f>
        <v>0</v>
      </c>
      <c r="F750" s="47">
        <f t="shared" ref="F750:F754" si="2588">I750+L750+O750+R750+U750+X750+AA750+AD750+AG750+AJ750+AM750+AP750</f>
        <v>0</v>
      </c>
      <c r="G750" s="48" t="e">
        <f t="shared" si="2574"/>
        <v>#DIV/0!</v>
      </c>
      <c r="H750" s="236"/>
      <c r="I750" s="41"/>
      <c r="J750" s="42" t="e">
        <f t="shared" si="2575"/>
        <v>#DIV/0!</v>
      </c>
      <c r="K750" s="236"/>
      <c r="L750" s="47"/>
      <c r="M750" s="42" t="e">
        <f t="shared" si="2576"/>
        <v>#DIV/0!</v>
      </c>
      <c r="N750" s="236"/>
      <c r="O750" s="48"/>
      <c r="P750" s="42" t="e">
        <f t="shared" si="2577"/>
        <v>#DIV/0!</v>
      </c>
      <c r="Q750" s="236"/>
      <c r="R750" s="41"/>
      <c r="S750" s="42" t="e">
        <f t="shared" si="2578"/>
        <v>#DIV/0!</v>
      </c>
      <c r="T750" s="236"/>
      <c r="U750" s="41"/>
      <c r="V750" s="42" t="e">
        <f t="shared" si="2579"/>
        <v>#DIV/0!</v>
      </c>
      <c r="W750" s="236"/>
      <c r="X750" s="41"/>
      <c r="Y750" s="42" t="e">
        <f t="shared" si="2580"/>
        <v>#DIV/0!</v>
      </c>
      <c r="Z750" s="236"/>
      <c r="AA750" s="41"/>
      <c r="AB750" s="42" t="e">
        <f t="shared" si="2581"/>
        <v>#DIV/0!</v>
      </c>
      <c r="AC750" s="236"/>
      <c r="AD750" s="41"/>
      <c r="AE750" s="42" t="e">
        <f t="shared" si="2582"/>
        <v>#DIV/0!</v>
      </c>
      <c r="AF750" s="236"/>
      <c r="AG750" s="41"/>
      <c r="AH750" s="42" t="e">
        <f t="shared" si="2583"/>
        <v>#DIV/0!</v>
      </c>
      <c r="AI750" s="236"/>
      <c r="AJ750" s="41"/>
      <c r="AK750" s="42" t="e">
        <f t="shared" si="2584"/>
        <v>#DIV/0!</v>
      </c>
      <c r="AL750" s="236"/>
      <c r="AM750" s="41"/>
      <c r="AN750" s="42" t="e">
        <f t="shared" si="2585"/>
        <v>#DIV/0!</v>
      </c>
      <c r="AO750" s="236"/>
      <c r="AP750" s="41"/>
      <c r="AQ750" s="42" t="e">
        <f t="shared" si="2586"/>
        <v>#DIV/0!</v>
      </c>
      <c r="AR750" s="12"/>
      <c r="AS750" s="37"/>
      <c r="AT750" s="37"/>
    </row>
    <row r="751" spans="1:46" customFormat="1" ht="32.25" customHeight="1">
      <c r="A751" s="447"/>
      <c r="B751" s="282"/>
      <c r="C751" s="412"/>
      <c r="D751" s="110" t="s">
        <v>26</v>
      </c>
      <c r="E751" s="176">
        <f t="shared" si="2587"/>
        <v>15</v>
      </c>
      <c r="F751" s="47">
        <f t="shared" si="2588"/>
        <v>0</v>
      </c>
      <c r="G751" s="48">
        <f t="shared" si="2574"/>
        <v>0</v>
      </c>
      <c r="H751" s="236"/>
      <c r="I751" s="41"/>
      <c r="J751" s="42" t="e">
        <f t="shared" si="2575"/>
        <v>#DIV/0!</v>
      </c>
      <c r="K751" s="236"/>
      <c r="L751" s="47"/>
      <c r="M751" s="42" t="e">
        <f t="shared" si="2576"/>
        <v>#DIV/0!</v>
      </c>
      <c r="N751" s="236"/>
      <c r="O751" s="48"/>
      <c r="P751" s="42" t="e">
        <f t="shared" si="2577"/>
        <v>#DIV/0!</v>
      </c>
      <c r="Q751" s="236"/>
      <c r="R751" s="41"/>
      <c r="S751" s="42" t="e">
        <f t="shared" si="2578"/>
        <v>#DIV/0!</v>
      </c>
      <c r="T751" s="236"/>
      <c r="U751" s="41"/>
      <c r="V751" s="42" t="e">
        <f t="shared" si="2579"/>
        <v>#DIV/0!</v>
      </c>
      <c r="W751" s="236"/>
      <c r="X751" s="41"/>
      <c r="Y751" s="42" t="e">
        <f t="shared" si="2580"/>
        <v>#DIV/0!</v>
      </c>
      <c r="Z751" s="236"/>
      <c r="AA751" s="41"/>
      <c r="AB751" s="42" t="e">
        <f t="shared" si="2581"/>
        <v>#DIV/0!</v>
      </c>
      <c r="AC751" s="236"/>
      <c r="AD751" s="41"/>
      <c r="AE751" s="42" t="e">
        <f t="shared" si="2582"/>
        <v>#DIV/0!</v>
      </c>
      <c r="AF751" s="236"/>
      <c r="AG751" s="41"/>
      <c r="AH751" s="42" t="e">
        <f t="shared" si="2583"/>
        <v>#DIV/0!</v>
      </c>
      <c r="AI751" s="236"/>
      <c r="AJ751" s="41"/>
      <c r="AK751" s="42" t="e">
        <f t="shared" si="2584"/>
        <v>#DIV/0!</v>
      </c>
      <c r="AL751" s="236">
        <v>15</v>
      </c>
      <c r="AM751" s="41"/>
      <c r="AN751" s="42">
        <f t="shared" si="2585"/>
        <v>0</v>
      </c>
      <c r="AO751" s="236"/>
      <c r="AP751" s="41"/>
      <c r="AQ751" s="42" t="e">
        <f t="shared" si="2586"/>
        <v>#DIV/0!</v>
      </c>
      <c r="AR751" s="12"/>
      <c r="AS751" s="37"/>
      <c r="AT751" s="37"/>
    </row>
    <row r="752" spans="1:46" customFormat="1" ht="84.75" customHeight="1">
      <c r="A752" s="447"/>
      <c r="B752" s="282"/>
      <c r="C752" s="412"/>
      <c r="D752" s="110" t="s">
        <v>154</v>
      </c>
      <c r="E752" s="176">
        <f t="shared" si="2587"/>
        <v>0</v>
      </c>
      <c r="F752" s="47">
        <f t="shared" si="2588"/>
        <v>0</v>
      </c>
      <c r="G752" s="48" t="e">
        <f t="shared" si="2574"/>
        <v>#DIV/0!</v>
      </c>
      <c r="H752" s="236"/>
      <c r="I752" s="41"/>
      <c r="J752" s="42" t="e">
        <f t="shared" si="2575"/>
        <v>#DIV/0!</v>
      </c>
      <c r="K752" s="236"/>
      <c r="L752" s="47"/>
      <c r="M752" s="42" t="e">
        <f t="shared" si="2576"/>
        <v>#DIV/0!</v>
      </c>
      <c r="N752" s="236"/>
      <c r="O752" s="48"/>
      <c r="P752" s="42" t="e">
        <f t="shared" si="2577"/>
        <v>#DIV/0!</v>
      </c>
      <c r="Q752" s="236"/>
      <c r="R752" s="41"/>
      <c r="S752" s="42" t="e">
        <f t="shared" si="2578"/>
        <v>#DIV/0!</v>
      </c>
      <c r="T752" s="236"/>
      <c r="U752" s="41"/>
      <c r="V752" s="42" t="e">
        <f t="shared" si="2579"/>
        <v>#DIV/0!</v>
      </c>
      <c r="W752" s="236"/>
      <c r="X752" s="41"/>
      <c r="Y752" s="42" t="e">
        <f t="shared" si="2580"/>
        <v>#DIV/0!</v>
      </c>
      <c r="Z752" s="236"/>
      <c r="AA752" s="41"/>
      <c r="AB752" s="42" t="e">
        <f t="shared" si="2581"/>
        <v>#DIV/0!</v>
      </c>
      <c r="AC752" s="236"/>
      <c r="AD752" s="41"/>
      <c r="AE752" s="42" t="e">
        <f t="shared" si="2582"/>
        <v>#DIV/0!</v>
      </c>
      <c r="AF752" s="236"/>
      <c r="AG752" s="41"/>
      <c r="AH752" s="42" t="e">
        <f t="shared" si="2583"/>
        <v>#DIV/0!</v>
      </c>
      <c r="AI752" s="236"/>
      <c r="AJ752" s="41"/>
      <c r="AK752" s="42" t="e">
        <f t="shared" si="2584"/>
        <v>#DIV/0!</v>
      </c>
      <c r="AL752" s="236"/>
      <c r="AM752" s="41"/>
      <c r="AN752" s="42" t="e">
        <f t="shared" si="2585"/>
        <v>#DIV/0!</v>
      </c>
      <c r="AO752" s="236"/>
      <c r="AP752" s="41"/>
      <c r="AQ752" s="42" t="e">
        <f t="shared" si="2586"/>
        <v>#DIV/0!</v>
      </c>
      <c r="AR752" s="12"/>
      <c r="AS752" s="37"/>
      <c r="AT752" s="37"/>
    </row>
    <row r="753" spans="1:46" customFormat="1" ht="29.25" customHeight="1">
      <c r="A753" s="447"/>
      <c r="B753" s="282"/>
      <c r="C753" s="412"/>
      <c r="D753" s="110" t="s">
        <v>37</v>
      </c>
      <c r="E753" s="176">
        <f t="shared" si="2587"/>
        <v>0</v>
      </c>
      <c r="F753" s="47">
        <f t="shared" si="2588"/>
        <v>0</v>
      </c>
      <c r="G753" s="48" t="e">
        <f t="shared" si="2574"/>
        <v>#DIV/0!</v>
      </c>
      <c r="H753" s="236"/>
      <c r="I753" s="41"/>
      <c r="J753" s="42" t="e">
        <f t="shared" si="2575"/>
        <v>#DIV/0!</v>
      </c>
      <c r="K753" s="236"/>
      <c r="L753" s="47"/>
      <c r="M753" s="42" t="e">
        <f t="shared" si="2576"/>
        <v>#DIV/0!</v>
      </c>
      <c r="N753" s="236"/>
      <c r="O753" s="48"/>
      <c r="P753" s="42" t="e">
        <f t="shared" si="2577"/>
        <v>#DIV/0!</v>
      </c>
      <c r="Q753" s="236"/>
      <c r="R753" s="41"/>
      <c r="S753" s="42" t="e">
        <f t="shared" si="2578"/>
        <v>#DIV/0!</v>
      </c>
      <c r="T753" s="236"/>
      <c r="U753" s="41"/>
      <c r="V753" s="42" t="e">
        <f t="shared" si="2579"/>
        <v>#DIV/0!</v>
      </c>
      <c r="W753" s="236"/>
      <c r="X753" s="41"/>
      <c r="Y753" s="42" t="e">
        <f t="shared" si="2580"/>
        <v>#DIV/0!</v>
      </c>
      <c r="Z753" s="236"/>
      <c r="AA753" s="41"/>
      <c r="AB753" s="42" t="e">
        <f t="shared" si="2581"/>
        <v>#DIV/0!</v>
      </c>
      <c r="AC753" s="236"/>
      <c r="AD753" s="41"/>
      <c r="AE753" s="42" t="e">
        <f t="shared" si="2582"/>
        <v>#DIV/0!</v>
      </c>
      <c r="AF753" s="236"/>
      <c r="AG753" s="41"/>
      <c r="AH753" s="42" t="e">
        <f t="shared" si="2583"/>
        <v>#DIV/0!</v>
      </c>
      <c r="AI753" s="236"/>
      <c r="AJ753" s="41"/>
      <c r="AK753" s="42" t="e">
        <f t="shared" si="2584"/>
        <v>#DIV/0!</v>
      </c>
      <c r="AL753" s="236"/>
      <c r="AM753" s="41"/>
      <c r="AN753" s="42" t="e">
        <f t="shared" si="2585"/>
        <v>#DIV/0!</v>
      </c>
      <c r="AO753" s="236"/>
      <c r="AP753" s="41"/>
      <c r="AQ753" s="42" t="e">
        <f t="shared" si="2586"/>
        <v>#DIV/0!</v>
      </c>
      <c r="AR753" s="12"/>
      <c r="AS753" s="37"/>
      <c r="AT753" s="37"/>
    </row>
    <row r="754" spans="1:46" customFormat="1" ht="45">
      <c r="A754" s="447"/>
      <c r="B754" s="282"/>
      <c r="C754" s="412"/>
      <c r="D754" s="110" t="s">
        <v>32</v>
      </c>
      <c r="E754" s="176">
        <f t="shared" si="2587"/>
        <v>0</v>
      </c>
      <c r="F754" s="47">
        <f t="shared" si="2588"/>
        <v>0</v>
      </c>
      <c r="G754" s="48" t="e">
        <f t="shared" si="2574"/>
        <v>#DIV/0!</v>
      </c>
      <c r="H754" s="236"/>
      <c r="I754" s="41"/>
      <c r="J754" s="42" t="e">
        <f t="shared" si="2575"/>
        <v>#DIV/0!</v>
      </c>
      <c r="K754" s="236"/>
      <c r="L754" s="47"/>
      <c r="M754" s="42" t="e">
        <f t="shared" si="2576"/>
        <v>#DIV/0!</v>
      </c>
      <c r="N754" s="236"/>
      <c r="O754" s="48"/>
      <c r="P754" s="42" t="e">
        <f t="shared" si="2577"/>
        <v>#DIV/0!</v>
      </c>
      <c r="Q754" s="236"/>
      <c r="R754" s="41"/>
      <c r="S754" s="42" t="e">
        <f t="shared" si="2578"/>
        <v>#DIV/0!</v>
      </c>
      <c r="T754" s="236"/>
      <c r="U754" s="41"/>
      <c r="V754" s="42" t="e">
        <f t="shared" si="2579"/>
        <v>#DIV/0!</v>
      </c>
      <c r="W754" s="236"/>
      <c r="X754" s="41"/>
      <c r="Y754" s="42" t="e">
        <f t="shared" si="2580"/>
        <v>#DIV/0!</v>
      </c>
      <c r="Z754" s="236"/>
      <c r="AA754" s="41"/>
      <c r="AB754" s="42" t="e">
        <f t="shared" si="2581"/>
        <v>#DIV/0!</v>
      </c>
      <c r="AC754" s="236"/>
      <c r="AD754" s="41"/>
      <c r="AE754" s="42" t="e">
        <f t="shared" si="2582"/>
        <v>#DIV/0!</v>
      </c>
      <c r="AF754" s="236"/>
      <c r="AG754" s="41"/>
      <c r="AH754" s="42" t="e">
        <f t="shared" si="2583"/>
        <v>#DIV/0!</v>
      </c>
      <c r="AI754" s="236"/>
      <c r="AJ754" s="41"/>
      <c r="AK754" s="42" t="e">
        <f t="shared" si="2584"/>
        <v>#DIV/0!</v>
      </c>
      <c r="AL754" s="236"/>
      <c r="AM754" s="41"/>
      <c r="AN754" s="42" t="e">
        <f t="shared" si="2585"/>
        <v>#DIV/0!</v>
      </c>
      <c r="AO754" s="236"/>
      <c r="AP754" s="41"/>
      <c r="AQ754" s="42" t="e">
        <f t="shared" si="2586"/>
        <v>#DIV/0!</v>
      </c>
      <c r="AR754" s="12"/>
      <c r="AS754" s="37"/>
      <c r="AT754" s="37"/>
    </row>
    <row r="755" spans="1:46" s="208" customFormat="1" ht="35.25" customHeight="1">
      <c r="A755" s="447" t="s">
        <v>225</v>
      </c>
      <c r="B755" s="282" t="s">
        <v>318</v>
      </c>
      <c r="C755" s="282" t="s">
        <v>166</v>
      </c>
      <c r="D755" s="217" t="s">
        <v>34</v>
      </c>
      <c r="E755" s="211">
        <f>E756+E757+E758+E760+E761</f>
        <v>15</v>
      </c>
      <c r="F755" s="212">
        <f>F756+F757+F758+F760+F761</f>
        <v>12</v>
      </c>
      <c r="G755" s="212">
        <f>(F755/E755)*100</f>
        <v>80</v>
      </c>
      <c r="H755" s="235">
        <f>H756+H757+H758+H760+H761</f>
        <v>0</v>
      </c>
      <c r="I755" s="212">
        <f>I756+I757+I758+I760+I761</f>
        <v>0</v>
      </c>
      <c r="J755" s="212" t="e">
        <f>(I755/H755)*100</f>
        <v>#DIV/0!</v>
      </c>
      <c r="K755" s="235">
        <f>K756+K757+K758+K760+K761</f>
        <v>0</v>
      </c>
      <c r="L755" s="212">
        <f>L756+L757+L758+L760+L761</f>
        <v>0</v>
      </c>
      <c r="M755" s="219" t="e">
        <f>(L755/K755)*100</f>
        <v>#DIV/0!</v>
      </c>
      <c r="N755" s="235">
        <f>N756+N757+N758+N760+N761</f>
        <v>0</v>
      </c>
      <c r="O755" s="212">
        <f>O756+O757+O758+O760+O761</f>
        <v>0</v>
      </c>
      <c r="P755" s="219" t="e">
        <f>(O755/N755)*100</f>
        <v>#DIV/0!</v>
      </c>
      <c r="Q755" s="235">
        <f>Q756+Q757+Q758+Q760+Q761</f>
        <v>0</v>
      </c>
      <c r="R755" s="212">
        <f>R756+R757+R758+R760+R761</f>
        <v>0</v>
      </c>
      <c r="S755" s="219" t="e">
        <f>(R755/Q755)*100</f>
        <v>#DIV/0!</v>
      </c>
      <c r="T755" s="235">
        <f>T756+T757+T758+T760+T761</f>
        <v>0</v>
      </c>
      <c r="U755" s="212">
        <f>U756+U757+U758+U760+U761</f>
        <v>0</v>
      </c>
      <c r="V755" s="219" t="e">
        <f>(U755/T755)*100</f>
        <v>#DIV/0!</v>
      </c>
      <c r="W755" s="235">
        <f>W756+W757+W758+W760+W761</f>
        <v>12</v>
      </c>
      <c r="X755" s="212">
        <f>X756+X757+X758+X760+X761</f>
        <v>12</v>
      </c>
      <c r="Y755" s="219">
        <f>(X755/W755)*100</f>
        <v>100</v>
      </c>
      <c r="Z755" s="235">
        <f>Z756+Z757+Z758+Z760+Z761</f>
        <v>3</v>
      </c>
      <c r="AA755" s="212">
        <f>AA756+AA757+AA758+AA760+AA761</f>
        <v>0</v>
      </c>
      <c r="AB755" s="219">
        <f>(AA755/Z755)*100</f>
        <v>0</v>
      </c>
      <c r="AC755" s="235">
        <f>AC756+AC757+AC758+AC760+AC761</f>
        <v>0</v>
      </c>
      <c r="AD755" s="212">
        <f>AD756+AD757+AD758+AD760+AD761</f>
        <v>0</v>
      </c>
      <c r="AE755" s="219" t="e">
        <f>(AD755/AC755)*100</f>
        <v>#DIV/0!</v>
      </c>
      <c r="AF755" s="235">
        <f>AF756+AF757+AF758+AF760+AF761</f>
        <v>0</v>
      </c>
      <c r="AG755" s="212">
        <f>AG756+AG757+AG758+AG760+AG761</f>
        <v>0</v>
      </c>
      <c r="AH755" s="219" t="e">
        <f>(AG755/AF755)*100</f>
        <v>#DIV/0!</v>
      </c>
      <c r="AI755" s="235">
        <f>AI756+AI757+AI758+AI760+AI761</f>
        <v>0</v>
      </c>
      <c r="AJ755" s="212">
        <f>AJ756+AJ757+AJ758+AJ760+AJ761</f>
        <v>0</v>
      </c>
      <c r="AK755" s="219" t="e">
        <f>(AJ755/AI755)*100</f>
        <v>#DIV/0!</v>
      </c>
      <c r="AL755" s="235">
        <f>AL756+AL757+AL758+AL760+AL761</f>
        <v>0</v>
      </c>
      <c r="AM755" s="212">
        <f>AM756+AM757+AM758+AM760+AM761</f>
        <v>0</v>
      </c>
      <c r="AN755" s="219" t="e">
        <f>(AM755/AL755)*100</f>
        <v>#DIV/0!</v>
      </c>
      <c r="AO755" s="235">
        <f>AO756+AO757+AO758+AO760+AO761</f>
        <v>0</v>
      </c>
      <c r="AP755" s="212">
        <f>AP756+AP757+AP758+AP760+AP761</f>
        <v>0</v>
      </c>
      <c r="AQ755" s="219" t="e">
        <f>(AP755/AO755)*100</f>
        <v>#DIV/0!</v>
      </c>
      <c r="AR755" s="224"/>
    </row>
    <row r="756" spans="1:46" customFormat="1" ht="43.5" customHeight="1">
      <c r="A756" s="447"/>
      <c r="B756" s="282"/>
      <c r="C756" s="282"/>
      <c r="D756" s="110" t="s">
        <v>17</v>
      </c>
      <c r="E756" s="176">
        <f>H756+K756+N756+Q756+T756+W756+Z756+AC756+AF756+AI756+AL756+AO756</f>
        <v>0</v>
      </c>
      <c r="F756" s="47">
        <f>I756+L756+O756+R756+U756+X756+AA756+AD756+AG756+AJ756+AM756+AP756</f>
        <v>0</v>
      </c>
      <c r="G756" s="48" t="e">
        <f t="shared" ref="G756:G761" si="2589">(F756/E756)*100</f>
        <v>#DIV/0!</v>
      </c>
      <c r="H756" s="235"/>
      <c r="I756" s="47"/>
      <c r="J756" s="48" t="e">
        <f t="shared" ref="J756:J761" si="2590">(I756/H756)*100</f>
        <v>#DIV/0!</v>
      </c>
      <c r="K756" s="236"/>
      <c r="L756" s="47"/>
      <c r="M756" s="42" t="e">
        <f t="shared" ref="M756:M761" si="2591">(L756/K756)*100</f>
        <v>#DIV/0!</v>
      </c>
      <c r="N756" s="236"/>
      <c r="O756" s="48"/>
      <c r="P756" s="42" t="e">
        <f t="shared" ref="P756:P761" si="2592">(O756/N756)*100</f>
        <v>#DIV/0!</v>
      </c>
      <c r="Q756" s="236"/>
      <c r="R756" s="41"/>
      <c r="S756" s="42" t="e">
        <f t="shared" ref="S756:S761" si="2593">(R756/Q756)*100</f>
        <v>#DIV/0!</v>
      </c>
      <c r="T756" s="236"/>
      <c r="U756" s="41"/>
      <c r="V756" s="42" t="e">
        <f t="shared" ref="V756:V761" si="2594">(U756/T756)*100</f>
        <v>#DIV/0!</v>
      </c>
      <c r="W756" s="236"/>
      <c r="X756" s="41"/>
      <c r="Y756" s="42" t="e">
        <f t="shared" ref="Y756:Y761" si="2595">(X756/W756)*100</f>
        <v>#DIV/0!</v>
      </c>
      <c r="Z756" s="236"/>
      <c r="AA756" s="41"/>
      <c r="AB756" s="42" t="e">
        <f t="shared" ref="AB756:AB761" si="2596">(AA756/Z756)*100</f>
        <v>#DIV/0!</v>
      </c>
      <c r="AC756" s="236"/>
      <c r="AD756" s="41"/>
      <c r="AE756" s="42" t="e">
        <f t="shared" ref="AE756:AE761" si="2597">(AD756/AC756)*100</f>
        <v>#DIV/0!</v>
      </c>
      <c r="AF756" s="236"/>
      <c r="AG756" s="41"/>
      <c r="AH756" s="42" t="e">
        <f t="shared" ref="AH756:AH761" si="2598">(AG756/AF756)*100</f>
        <v>#DIV/0!</v>
      </c>
      <c r="AI756" s="236"/>
      <c r="AJ756" s="41"/>
      <c r="AK756" s="42" t="e">
        <f t="shared" ref="AK756:AK761" si="2599">(AJ756/AI756)*100</f>
        <v>#DIV/0!</v>
      </c>
      <c r="AL756" s="236"/>
      <c r="AM756" s="41"/>
      <c r="AN756" s="42" t="e">
        <f t="shared" ref="AN756:AN761" si="2600">(AM756/AL756)*100</f>
        <v>#DIV/0!</v>
      </c>
      <c r="AO756" s="236"/>
      <c r="AP756" s="41"/>
      <c r="AQ756" s="42" t="e">
        <f t="shared" ref="AQ756:AQ761" si="2601">(AP756/AO756)*100</f>
        <v>#DIV/0!</v>
      </c>
      <c r="AR756" s="26"/>
      <c r="AS756" s="37"/>
      <c r="AT756" s="37"/>
    </row>
    <row r="757" spans="1:46" customFormat="1" ht="48.75" customHeight="1">
      <c r="A757" s="447"/>
      <c r="B757" s="282"/>
      <c r="C757" s="282"/>
      <c r="D757" s="110" t="s">
        <v>18</v>
      </c>
      <c r="E757" s="176">
        <f t="shared" ref="E757:E761" si="2602">H757+K757+N757+Q757+T757+W757+Z757+AC757+AF757+AI757+AL757+AO757</f>
        <v>0</v>
      </c>
      <c r="F757" s="47">
        <f t="shared" ref="F757:F761" si="2603">I757+L757+O757+R757+U757+X757+AA757+AD757+AG757+AJ757+AM757+AP757</f>
        <v>0</v>
      </c>
      <c r="G757" s="48" t="e">
        <f t="shared" si="2589"/>
        <v>#DIV/0!</v>
      </c>
      <c r="H757" s="235"/>
      <c r="I757" s="47"/>
      <c r="J757" s="48" t="e">
        <f t="shared" si="2590"/>
        <v>#DIV/0!</v>
      </c>
      <c r="K757" s="236"/>
      <c r="L757" s="47"/>
      <c r="M757" s="42" t="e">
        <f t="shared" si="2591"/>
        <v>#DIV/0!</v>
      </c>
      <c r="N757" s="236"/>
      <c r="O757" s="48"/>
      <c r="P757" s="42" t="e">
        <f t="shared" si="2592"/>
        <v>#DIV/0!</v>
      </c>
      <c r="Q757" s="236"/>
      <c r="R757" s="41"/>
      <c r="S757" s="42" t="e">
        <f t="shared" si="2593"/>
        <v>#DIV/0!</v>
      </c>
      <c r="T757" s="236"/>
      <c r="U757" s="41"/>
      <c r="V757" s="42" t="e">
        <f t="shared" si="2594"/>
        <v>#DIV/0!</v>
      </c>
      <c r="W757" s="236"/>
      <c r="X757" s="41"/>
      <c r="Y757" s="42" t="e">
        <f t="shared" si="2595"/>
        <v>#DIV/0!</v>
      </c>
      <c r="Z757" s="236"/>
      <c r="AA757" s="41"/>
      <c r="AB757" s="42" t="e">
        <f t="shared" si="2596"/>
        <v>#DIV/0!</v>
      </c>
      <c r="AC757" s="236"/>
      <c r="AD757" s="41"/>
      <c r="AE757" s="42" t="e">
        <f t="shared" si="2597"/>
        <v>#DIV/0!</v>
      </c>
      <c r="AF757" s="236"/>
      <c r="AG757" s="41"/>
      <c r="AH757" s="42" t="e">
        <f t="shared" si="2598"/>
        <v>#DIV/0!</v>
      </c>
      <c r="AI757" s="236"/>
      <c r="AJ757" s="41"/>
      <c r="AK757" s="42" t="e">
        <f t="shared" si="2599"/>
        <v>#DIV/0!</v>
      </c>
      <c r="AL757" s="236"/>
      <c r="AM757" s="41"/>
      <c r="AN757" s="42" t="e">
        <f t="shared" si="2600"/>
        <v>#DIV/0!</v>
      </c>
      <c r="AO757" s="236"/>
      <c r="AP757" s="41"/>
      <c r="AQ757" s="42" t="e">
        <f t="shared" si="2601"/>
        <v>#DIV/0!</v>
      </c>
      <c r="AR757" s="26"/>
      <c r="AS757" s="37"/>
      <c r="AT757" s="37"/>
    </row>
    <row r="758" spans="1:46" customFormat="1" ht="36" customHeight="1">
      <c r="A758" s="447"/>
      <c r="B758" s="282"/>
      <c r="C758" s="282"/>
      <c r="D758" s="110" t="s">
        <v>26</v>
      </c>
      <c r="E758" s="176">
        <f t="shared" si="2602"/>
        <v>3</v>
      </c>
      <c r="F758" s="47">
        <f t="shared" si="2603"/>
        <v>0</v>
      </c>
      <c r="G758" s="48">
        <f t="shared" si="2589"/>
        <v>0</v>
      </c>
      <c r="H758" s="235"/>
      <c r="I758" s="47"/>
      <c r="J758" s="48" t="e">
        <f t="shared" si="2590"/>
        <v>#DIV/0!</v>
      </c>
      <c r="K758" s="236"/>
      <c r="L758" s="47"/>
      <c r="M758" s="42" t="e">
        <f t="shared" si="2591"/>
        <v>#DIV/0!</v>
      </c>
      <c r="N758" s="236"/>
      <c r="O758" s="48"/>
      <c r="P758" s="42" t="e">
        <f t="shared" si="2592"/>
        <v>#DIV/0!</v>
      </c>
      <c r="Q758" s="236"/>
      <c r="R758" s="41"/>
      <c r="S758" s="42" t="e">
        <f t="shared" si="2593"/>
        <v>#DIV/0!</v>
      </c>
      <c r="T758" s="236"/>
      <c r="U758" s="41"/>
      <c r="V758" s="42" t="e">
        <f t="shared" si="2594"/>
        <v>#DIV/0!</v>
      </c>
      <c r="W758" s="236">
        <v>0</v>
      </c>
      <c r="X758" s="41"/>
      <c r="Y758" s="42" t="e">
        <f t="shared" si="2595"/>
        <v>#DIV/0!</v>
      </c>
      <c r="Z758" s="236">
        <v>3</v>
      </c>
      <c r="AA758" s="41"/>
      <c r="AB758" s="42">
        <f t="shared" si="2596"/>
        <v>0</v>
      </c>
      <c r="AC758" s="236"/>
      <c r="AD758" s="41"/>
      <c r="AE758" s="42" t="e">
        <f t="shared" si="2597"/>
        <v>#DIV/0!</v>
      </c>
      <c r="AF758" s="236"/>
      <c r="AG758" s="41"/>
      <c r="AH758" s="42" t="e">
        <f t="shared" si="2598"/>
        <v>#DIV/0!</v>
      </c>
      <c r="AI758" s="236"/>
      <c r="AJ758" s="41"/>
      <c r="AK758" s="42" t="e">
        <f t="shared" si="2599"/>
        <v>#DIV/0!</v>
      </c>
      <c r="AL758" s="236"/>
      <c r="AM758" s="41"/>
      <c r="AN758" s="42" t="e">
        <f t="shared" si="2600"/>
        <v>#DIV/0!</v>
      </c>
      <c r="AO758" s="236"/>
      <c r="AP758" s="41"/>
      <c r="AQ758" s="42" t="e">
        <f t="shared" si="2601"/>
        <v>#DIV/0!</v>
      </c>
      <c r="AR758" s="26"/>
      <c r="AS758" s="37"/>
      <c r="AT758" s="37"/>
    </row>
    <row r="759" spans="1:46" customFormat="1" ht="84.75" customHeight="1">
      <c r="A759" s="447"/>
      <c r="B759" s="282"/>
      <c r="C759" s="282"/>
      <c r="D759" s="110" t="s">
        <v>154</v>
      </c>
      <c r="E759" s="176">
        <f t="shared" si="2602"/>
        <v>0</v>
      </c>
      <c r="F759" s="47">
        <f t="shared" si="2603"/>
        <v>0</v>
      </c>
      <c r="G759" s="48" t="e">
        <f t="shared" si="2589"/>
        <v>#DIV/0!</v>
      </c>
      <c r="H759" s="235"/>
      <c r="I759" s="47"/>
      <c r="J759" s="48" t="e">
        <f t="shared" si="2590"/>
        <v>#DIV/0!</v>
      </c>
      <c r="K759" s="236"/>
      <c r="L759" s="47"/>
      <c r="M759" s="42" t="e">
        <f t="shared" si="2591"/>
        <v>#DIV/0!</v>
      </c>
      <c r="N759" s="236"/>
      <c r="O759" s="48"/>
      <c r="P759" s="42" t="e">
        <f t="shared" si="2592"/>
        <v>#DIV/0!</v>
      </c>
      <c r="Q759" s="236"/>
      <c r="R759" s="41"/>
      <c r="S759" s="42" t="e">
        <f t="shared" si="2593"/>
        <v>#DIV/0!</v>
      </c>
      <c r="T759" s="236"/>
      <c r="U759" s="41"/>
      <c r="V759" s="42" t="e">
        <f t="shared" si="2594"/>
        <v>#DIV/0!</v>
      </c>
      <c r="W759" s="236"/>
      <c r="X759" s="41"/>
      <c r="Y759" s="42" t="e">
        <f t="shared" si="2595"/>
        <v>#DIV/0!</v>
      </c>
      <c r="Z759" s="236"/>
      <c r="AA759" s="41"/>
      <c r="AB759" s="42" t="e">
        <f t="shared" si="2596"/>
        <v>#DIV/0!</v>
      </c>
      <c r="AC759" s="236"/>
      <c r="AD759" s="41"/>
      <c r="AE759" s="42" t="e">
        <f t="shared" si="2597"/>
        <v>#DIV/0!</v>
      </c>
      <c r="AF759" s="236"/>
      <c r="AG759" s="41"/>
      <c r="AH759" s="42" t="e">
        <f t="shared" si="2598"/>
        <v>#DIV/0!</v>
      </c>
      <c r="AI759" s="236"/>
      <c r="AJ759" s="41"/>
      <c r="AK759" s="42" t="e">
        <f t="shared" si="2599"/>
        <v>#DIV/0!</v>
      </c>
      <c r="AL759" s="236"/>
      <c r="AM759" s="41"/>
      <c r="AN759" s="42" t="e">
        <f t="shared" si="2600"/>
        <v>#DIV/0!</v>
      </c>
      <c r="AO759" s="236"/>
      <c r="AP759" s="41"/>
      <c r="AQ759" s="42" t="e">
        <f t="shared" si="2601"/>
        <v>#DIV/0!</v>
      </c>
      <c r="AR759" s="26"/>
      <c r="AS759" s="37"/>
      <c r="AT759" s="37"/>
    </row>
    <row r="760" spans="1:46" customFormat="1" ht="37.5" customHeight="1">
      <c r="A760" s="447"/>
      <c r="B760" s="282"/>
      <c r="C760" s="282"/>
      <c r="D760" s="110" t="s">
        <v>37</v>
      </c>
      <c r="E760" s="176">
        <f t="shared" si="2602"/>
        <v>12</v>
      </c>
      <c r="F760" s="47">
        <f t="shared" si="2603"/>
        <v>12</v>
      </c>
      <c r="G760" s="48">
        <f t="shared" si="2589"/>
        <v>100</v>
      </c>
      <c r="H760" s="235"/>
      <c r="I760" s="47"/>
      <c r="J760" s="48" t="e">
        <f t="shared" si="2590"/>
        <v>#DIV/0!</v>
      </c>
      <c r="K760" s="236"/>
      <c r="L760" s="47"/>
      <c r="M760" s="42" t="e">
        <f t="shared" si="2591"/>
        <v>#DIV/0!</v>
      </c>
      <c r="N760" s="236"/>
      <c r="O760" s="48"/>
      <c r="P760" s="42" t="e">
        <f t="shared" si="2592"/>
        <v>#DIV/0!</v>
      </c>
      <c r="Q760" s="236"/>
      <c r="R760" s="41"/>
      <c r="S760" s="42" t="e">
        <f t="shared" si="2593"/>
        <v>#DIV/0!</v>
      </c>
      <c r="T760" s="236"/>
      <c r="U760" s="41"/>
      <c r="V760" s="42" t="e">
        <f t="shared" si="2594"/>
        <v>#DIV/0!</v>
      </c>
      <c r="W760" s="236">
        <v>12</v>
      </c>
      <c r="X760" s="41">
        <v>12</v>
      </c>
      <c r="Y760" s="42">
        <f t="shared" si="2595"/>
        <v>100</v>
      </c>
      <c r="Z760" s="236">
        <v>0</v>
      </c>
      <c r="AA760" s="41"/>
      <c r="AB760" s="42" t="e">
        <f t="shared" si="2596"/>
        <v>#DIV/0!</v>
      </c>
      <c r="AC760" s="236"/>
      <c r="AD760" s="41"/>
      <c r="AE760" s="42" t="e">
        <f t="shared" si="2597"/>
        <v>#DIV/0!</v>
      </c>
      <c r="AF760" s="236"/>
      <c r="AG760" s="41"/>
      <c r="AH760" s="42" t="e">
        <f t="shared" si="2598"/>
        <v>#DIV/0!</v>
      </c>
      <c r="AI760" s="236"/>
      <c r="AJ760" s="41"/>
      <c r="AK760" s="42" t="e">
        <f t="shared" si="2599"/>
        <v>#DIV/0!</v>
      </c>
      <c r="AL760" s="236"/>
      <c r="AM760" s="41"/>
      <c r="AN760" s="42" t="e">
        <f t="shared" si="2600"/>
        <v>#DIV/0!</v>
      </c>
      <c r="AO760" s="236"/>
      <c r="AP760" s="41"/>
      <c r="AQ760" s="42" t="e">
        <f t="shared" si="2601"/>
        <v>#DIV/0!</v>
      </c>
      <c r="AR760" s="26"/>
      <c r="AS760" s="37"/>
      <c r="AT760" s="37"/>
    </row>
    <row r="761" spans="1:46" customFormat="1" ht="65.25" customHeight="1">
      <c r="A761" s="447"/>
      <c r="B761" s="282"/>
      <c r="C761" s="282"/>
      <c r="D761" s="110" t="s">
        <v>32</v>
      </c>
      <c r="E761" s="176">
        <f t="shared" si="2602"/>
        <v>0</v>
      </c>
      <c r="F761" s="47">
        <f t="shared" si="2603"/>
        <v>0</v>
      </c>
      <c r="G761" s="48" t="e">
        <f t="shared" si="2589"/>
        <v>#DIV/0!</v>
      </c>
      <c r="H761" s="235"/>
      <c r="I761" s="47"/>
      <c r="J761" s="48" t="e">
        <f t="shared" si="2590"/>
        <v>#DIV/0!</v>
      </c>
      <c r="K761" s="236"/>
      <c r="L761" s="47"/>
      <c r="M761" s="42" t="e">
        <f t="shared" si="2591"/>
        <v>#DIV/0!</v>
      </c>
      <c r="N761" s="236"/>
      <c r="O761" s="48"/>
      <c r="P761" s="42" t="e">
        <f t="shared" si="2592"/>
        <v>#DIV/0!</v>
      </c>
      <c r="Q761" s="236"/>
      <c r="R761" s="41"/>
      <c r="S761" s="42" t="e">
        <f t="shared" si="2593"/>
        <v>#DIV/0!</v>
      </c>
      <c r="T761" s="236"/>
      <c r="U761" s="41"/>
      <c r="V761" s="42" t="e">
        <f t="shared" si="2594"/>
        <v>#DIV/0!</v>
      </c>
      <c r="W761" s="236"/>
      <c r="X761" s="41"/>
      <c r="Y761" s="42" t="e">
        <f t="shared" si="2595"/>
        <v>#DIV/0!</v>
      </c>
      <c r="Z761" s="236"/>
      <c r="AA761" s="41"/>
      <c r="AB761" s="42" t="e">
        <f t="shared" si="2596"/>
        <v>#DIV/0!</v>
      </c>
      <c r="AC761" s="236"/>
      <c r="AD761" s="41"/>
      <c r="AE761" s="42" t="e">
        <f t="shared" si="2597"/>
        <v>#DIV/0!</v>
      </c>
      <c r="AF761" s="236"/>
      <c r="AG761" s="41"/>
      <c r="AH761" s="42" t="e">
        <f t="shared" si="2598"/>
        <v>#DIV/0!</v>
      </c>
      <c r="AI761" s="236"/>
      <c r="AJ761" s="41"/>
      <c r="AK761" s="42" t="e">
        <f t="shared" si="2599"/>
        <v>#DIV/0!</v>
      </c>
      <c r="AL761" s="236"/>
      <c r="AM761" s="41"/>
      <c r="AN761" s="42" t="e">
        <f t="shared" si="2600"/>
        <v>#DIV/0!</v>
      </c>
      <c r="AO761" s="236"/>
      <c r="AP761" s="41"/>
      <c r="AQ761" s="42" t="e">
        <f t="shared" si="2601"/>
        <v>#DIV/0!</v>
      </c>
      <c r="AR761" s="26"/>
      <c r="AS761" s="37"/>
      <c r="AT761" s="37"/>
    </row>
    <row r="762" spans="1:46" s="208" customFormat="1" ht="29.25" customHeight="1">
      <c r="A762" s="283" t="s">
        <v>226</v>
      </c>
      <c r="B762" s="278" t="s">
        <v>90</v>
      </c>
      <c r="C762" s="282" t="s">
        <v>88</v>
      </c>
      <c r="D762" s="217" t="s">
        <v>34</v>
      </c>
      <c r="E762" s="211">
        <f>E763+E764+E765+E767+E768</f>
        <v>45</v>
      </c>
      <c r="F762" s="212">
        <f>F763+F764+F765+F767+F768</f>
        <v>10</v>
      </c>
      <c r="G762" s="212">
        <f>(F762/E762)*100</f>
        <v>22.222222222222221</v>
      </c>
      <c r="H762" s="235">
        <f>H763+H764+H765+H767+H768</f>
        <v>0</v>
      </c>
      <c r="I762" s="212">
        <f>I763+I764+I765+I767+I768</f>
        <v>0</v>
      </c>
      <c r="J762" s="219" t="e">
        <f>(I762/H762)*100</f>
        <v>#DIV/0!</v>
      </c>
      <c r="K762" s="235">
        <f>K763+K764+K765+K767+K768</f>
        <v>0</v>
      </c>
      <c r="L762" s="212">
        <f>L763+L764+L765+L767+L768</f>
        <v>0</v>
      </c>
      <c r="M762" s="219" t="e">
        <f>(L762/K762)*100</f>
        <v>#DIV/0!</v>
      </c>
      <c r="N762" s="235">
        <f>N763+N764+N765+N767+N768</f>
        <v>0</v>
      </c>
      <c r="O762" s="212">
        <f>O763+O764+O765+O767+O768</f>
        <v>0</v>
      </c>
      <c r="P762" s="219" t="e">
        <f>(O762/N762)*100</f>
        <v>#DIV/0!</v>
      </c>
      <c r="Q762" s="235">
        <f>Q763+Q764+Q765+Q767+Q768</f>
        <v>0</v>
      </c>
      <c r="R762" s="212">
        <f>R763+R764+R765+R767+R768</f>
        <v>0</v>
      </c>
      <c r="S762" s="219" t="e">
        <f>(R762/Q762)*100</f>
        <v>#DIV/0!</v>
      </c>
      <c r="T762" s="235">
        <f>T763+T764+T765+T767+T768</f>
        <v>10</v>
      </c>
      <c r="U762" s="212">
        <f>U763+U764+U765+U767+U768</f>
        <v>10</v>
      </c>
      <c r="V762" s="219">
        <f>(U762/T762)*100</f>
        <v>100</v>
      </c>
      <c r="W762" s="235">
        <f>W763+W764+W765+W767+W768</f>
        <v>0</v>
      </c>
      <c r="X762" s="212">
        <f>X763+X764+X765+X767+X768</f>
        <v>0</v>
      </c>
      <c r="Y762" s="219" t="e">
        <f>(X762/W762)*100</f>
        <v>#DIV/0!</v>
      </c>
      <c r="Z762" s="235">
        <f>Z763+Z764+Z765+Z767+Z768</f>
        <v>0</v>
      </c>
      <c r="AA762" s="212">
        <f>AA763+AA764+AA765+AA767+AA768</f>
        <v>0</v>
      </c>
      <c r="AB762" s="219" t="e">
        <f>(AA762/Z762)*100</f>
        <v>#DIV/0!</v>
      </c>
      <c r="AC762" s="235">
        <f>AC763+AC764+AC765+AC767+AC768</f>
        <v>0</v>
      </c>
      <c r="AD762" s="212">
        <f>AD763+AD764+AD765+AD767+AD768</f>
        <v>0</v>
      </c>
      <c r="AE762" s="219" t="e">
        <f>(AD762/AC762)*100</f>
        <v>#DIV/0!</v>
      </c>
      <c r="AF762" s="235">
        <f>AF763+AF764+AF765+AF767+AF768</f>
        <v>0</v>
      </c>
      <c r="AG762" s="212">
        <f>AG763+AG764+AG765+AG767+AG768</f>
        <v>0</v>
      </c>
      <c r="AH762" s="219" t="e">
        <f>(AG762/AF762)*100</f>
        <v>#DIV/0!</v>
      </c>
      <c r="AI762" s="235">
        <f>AI763+AI764+AI765+AI767+AI768</f>
        <v>0</v>
      </c>
      <c r="AJ762" s="212">
        <f>AJ763+AJ764+AJ765+AJ767+AJ768</f>
        <v>0</v>
      </c>
      <c r="AK762" s="219" t="e">
        <f>(AJ762/AI762)*100</f>
        <v>#DIV/0!</v>
      </c>
      <c r="AL762" s="235">
        <f>AL763+AL764+AL765+AL767+AL768</f>
        <v>0</v>
      </c>
      <c r="AM762" s="212">
        <f>AM763+AM764+AM765+AM767+AM768</f>
        <v>0</v>
      </c>
      <c r="AN762" s="219" t="e">
        <f>(AM762/AL762)*100</f>
        <v>#DIV/0!</v>
      </c>
      <c r="AO762" s="235">
        <f>AO763+AO764+AO765+AO767+AO768</f>
        <v>35</v>
      </c>
      <c r="AP762" s="212">
        <f>AP763+AP764+AP765+AP767+AP768</f>
        <v>0</v>
      </c>
      <c r="AQ762" s="219">
        <f>(AP762/AO762)*100</f>
        <v>0</v>
      </c>
      <c r="AR762" s="224"/>
    </row>
    <row r="763" spans="1:46" customFormat="1" ht="30">
      <c r="A763" s="283"/>
      <c r="B763" s="279"/>
      <c r="C763" s="282"/>
      <c r="D763" s="105" t="s">
        <v>17</v>
      </c>
      <c r="E763" s="176">
        <f>H763+K763+N763+Q763+T763+W763+Z763+AC763+AF763+AI763+AL763+AO763</f>
        <v>0</v>
      </c>
      <c r="F763" s="47">
        <f>I763+L763+O763+R763+U763+X763+AA763+AD763+AG763+AJ763+AM763+AP763</f>
        <v>0</v>
      </c>
      <c r="G763" s="48" t="e">
        <f t="shared" ref="G763:G768" si="2604">(F763/E763)*100</f>
        <v>#DIV/0!</v>
      </c>
      <c r="H763" s="235"/>
      <c r="I763" s="41"/>
      <c r="J763" s="42" t="e">
        <f t="shared" ref="J763:J768" si="2605">(I763/H763)*100</f>
        <v>#DIV/0!</v>
      </c>
      <c r="K763" s="236"/>
      <c r="L763" s="47"/>
      <c r="M763" s="42" t="e">
        <f t="shared" ref="M763:M768" si="2606">(L763/K763)*100</f>
        <v>#DIV/0!</v>
      </c>
      <c r="N763" s="236"/>
      <c r="O763" s="48"/>
      <c r="P763" s="42" t="e">
        <f t="shared" ref="P763:P768" si="2607">(O763/N763)*100</f>
        <v>#DIV/0!</v>
      </c>
      <c r="Q763" s="236"/>
      <c r="R763" s="41"/>
      <c r="S763" s="42" t="e">
        <f t="shared" ref="S763:S768" si="2608">(R763/Q763)*100</f>
        <v>#DIV/0!</v>
      </c>
      <c r="T763" s="236"/>
      <c r="U763" s="41"/>
      <c r="V763" s="42" t="e">
        <f t="shared" ref="V763:V768" si="2609">(U763/T763)*100</f>
        <v>#DIV/0!</v>
      </c>
      <c r="W763" s="236"/>
      <c r="X763" s="41"/>
      <c r="Y763" s="42" t="e">
        <f t="shared" ref="Y763:Y768" si="2610">(X763/W763)*100</f>
        <v>#DIV/0!</v>
      </c>
      <c r="Z763" s="236"/>
      <c r="AA763" s="41"/>
      <c r="AB763" s="42" t="e">
        <f t="shared" ref="AB763:AB768" si="2611">(AA763/Z763)*100</f>
        <v>#DIV/0!</v>
      </c>
      <c r="AC763" s="236"/>
      <c r="AD763" s="41"/>
      <c r="AE763" s="42" t="e">
        <f t="shared" ref="AE763:AE768" si="2612">(AD763/AC763)*100</f>
        <v>#DIV/0!</v>
      </c>
      <c r="AF763" s="236"/>
      <c r="AG763" s="41"/>
      <c r="AH763" s="42" t="e">
        <f t="shared" ref="AH763:AH768" si="2613">(AG763/AF763)*100</f>
        <v>#DIV/0!</v>
      </c>
      <c r="AI763" s="236"/>
      <c r="AJ763" s="41"/>
      <c r="AK763" s="42" t="e">
        <f t="shared" ref="AK763:AK768" si="2614">(AJ763/AI763)*100</f>
        <v>#DIV/0!</v>
      </c>
      <c r="AL763" s="236"/>
      <c r="AM763" s="41"/>
      <c r="AN763" s="42" t="e">
        <f t="shared" ref="AN763:AN768" si="2615">(AM763/AL763)*100</f>
        <v>#DIV/0!</v>
      </c>
      <c r="AO763" s="236"/>
      <c r="AP763" s="41"/>
      <c r="AQ763" s="42" t="e">
        <f t="shared" ref="AQ763:AQ768" si="2616">(AP763/AO763)*100</f>
        <v>#DIV/0!</v>
      </c>
      <c r="AR763" s="26"/>
      <c r="AS763" s="37"/>
      <c r="AT763" s="37"/>
    </row>
    <row r="764" spans="1:46" customFormat="1" ht="43.5" customHeight="1">
      <c r="A764" s="283"/>
      <c r="B764" s="279"/>
      <c r="C764" s="282"/>
      <c r="D764" s="105" t="s">
        <v>18</v>
      </c>
      <c r="E764" s="176">
        <f t="shared" ref="E764:E768" si="2617">H764+K764+N764+Q764+T764+W764+Z764+AC764+AF764+AI764+AL764+AO764</f>
        <v>35</v>
      </c>
      <c r="F764" s="47">
        <f t="shared" ref="F764:F768" si="2618">I764+L764+O764+R764+U764+X764+AA764+AD764+AG764+AJ764+AM764+AP764</f>
        <v>0</v>
      </c>
      <c r="G764" s="48">
        <f t="shared" si="2604"/>
        <v>0</v>
      </c>
      <c r="H764" s="235"/>
      <c r="I764" s="41"/>
      <c r="J764" s="42" t="e">
        <f t="shared" si="2605"/>
        <v>#DIV/0!</v>
      </c>
      <c r="K764" s="236"/>
      <c r="L764" s="47"/>
      <c r="M764" s="42" t="e">
        <f t="shared" si="2606"/>
        <v>#DIV/0!</v>
      </c>
      <c r="N764" s="236"/>
      <c r="O764" s="48"/>
      <c r="P764" s="42" t="e">
        <f t="shared" si="2607"/>
        <v>#DIV/0!</v>
      </c>
      <c r="Q764" s="236"/>
      <c r="R764" s="41"/>
      <c r="S764" s="42" t="e">
        <f t="shared" si="2608"/>
        <v>#DIV/0!</v>
      </c>
      <c r="T764" s="236"/>
      <c r="U764" s="41"/>
      <c r="V764" s="42" t="e">
        <f t="shared" si="2609"/>
        <v>#DIV/0!</v>
      </c>
      <c r="W764" s="236"/>
      <c r="X764" s="41"/>
      <c r="Y764" s="42" t="e">
        <f t="shared" si="2610"/>
        <v>#DIV/0!</v>
      </c>
      <c r="Z764" s="236"/>
      <c r="AA764" s="41"/>
      <c r="AB764" s="42" t="e">
        <f t="shared" si="2611"/>
        <v>#DIV/0!</v>
      </c>
      <c r="AC764" s="236"/>
      <c r="AD764" s="41"/>
      <c r="AE764" s="42" t="e">
        <f t="shared" si="2612"/>
        <v>#DIV/0!</v>
      </c>
      <c r="AF764" s="236"/>
      <c r="AG764" s="41"/>
      <c r="AH764" s="42" t="e">
        <f t="shared" si="2613"/>
        <v>#DIV/0!</v>
      </c>
      <c r="AI764" s="236"/>
      <c r="AJ764" s="41"/>
      <c r="AK764" s="42" t="e">
        <f t="shared" si="2614"/>
        <v>#DIV/0!</v>
      </c>
      <c r="AL764" s="236"/>
      <c r="AM764" s="41"/>
      <c r="AN764" s="42" t="e">
        <f t="shared" si="2615"/>
        <v>#DIV/0!</v>
      </c>
      <c r="AO764" s="236">
        <v>35</v>
      </c>
      <c r="AP764" s="41"/>
      <c r="AQ764" s="42">
        <f t="shared" si="2616"/>
        <v>0</v>
      </c>
      <c r="AR764" s="26"/>
      <c r="AS764" s="37"/>
      <c r="AT764" s="37"/>
    </row>
    <row r="765" spans="1:46" customFormat="1" ht="32.25" customHeight="1">
      <c r="A765" s="283"/>
      <c r="B765" s="279"/>
      <c r="C765" s="282"/>
      <c r="D765" s="105" t="s">
        <v>26</v>
      </c>
      <c r="E765" s="176">
        <f t="shared" si="2617"/>
        <v>10</v>
      </c>
      <c r="F765" s="47">
        <f t="shared" si="2618"/>
        <v>10</v>
      </c>
      <c r="G765" s="48">
        <f t="shared" si="2604"/>
        <v>100</v>
      </c>
      <c r="H765" s="235"/>
      <c r="I765" s="41"/>
      <c r="J765" s="42" t="e">
        <f t="shared" si="2605"/>
        <v>#DIV/0!</v>
      </c>
      <c r="K765" s="236"/>
      <c r="L765" s="47"/>
      <c r="M765" s="42" t="e">
        <f t="shared" si="2606"/>
        <v>#DIV/0!</v>
      </c>
      <c r="N765" s="236"/>
      <c r="O765" s="48"/>
      <c r="P765" s="42" t="e">
        <f t="shared" si="2607"/>
        <v>#DIV/0!</v>
      </c>
      <c r="Q765" s="236"/>
      <c r="R765" s="41"/>
      <c r="S765" s="42" t="e">
        <f t="shared" si="2608"/>
        <v>#DIV/0!</v>
      </c>
      <c r="T765" s="236">
        <v>10</v>
      </c>
      <c r="U765" s="41">
        <v>10</v>
      </c>
      <c r="V765" s="42">
        <f t="shared" si="2609"/>
        <v>100</v>
      </c>
      <c r="W765" s="236">
        <v>0</v>
      </c>
      <c r="X765" s="41"/>
      <c r="Y765" s="42" t="e">
        <f t="shared" si="2610"/>
        <v>#DIV/0!</v>
      </c>
      <c r="Z765" s="236"/>
      <c r="AA765" s="41"/>
      <c r="AB765" s="42" t="e">
        <f t="shared" si="2611"/>
        <v>#DIV/0!</v>
      </c>
      <c r="AC765" s="236"/>
      <c r="AD765" s="41"/>
      <c r="AE765" s="42" t="e">
        <f t="shared" si="2612"/>
        <v>#DIV/0!</v>
      </c>
      <c r="AF765" s="236"/>
      <c r="AG765" s="41"/>
      <c r="AH765" s="42" t="e">
        <f t="shared" si="2613"/>
        <v>#DIV/0!</v>
      </c>
      <c r="AI765" s="236"/>
      <c r="AJ765" s="41"/>
      <c r="AK765" s="42" t="e">
        <f t="shared" si="2614"/>
        <v>#DIV/0!</v>
      </c>
      <c r="AL765" s="236"/>
      <c r="AM765" s="41"/>
      <c r="AN765" s="42" t="e">
        <f t="shared" si="2615"/>
        <v>#DIV/0!</v>
      </c>
      <c r="AO765" s="236"/>
      <c r="AP765" s="41"/>
      <c r="AQ765" s="42" t="e">
        <f t="shared" si="2616"/>
        <v>#DIV/0!</v>
      </c>
      <c r="AR765" s="26"/>
      <c r="AS765" s="37"/>
      <c r="AT765" s="37"/>
    </row>
    <row r="766" spans="1:46" customFormat="1" ht="88.5" customHeight="1">
      <c r="A766" s="283"/>
      <c r="B766" s="279"/>
      <c r="C766" s="282"/>
      <c r="D766" s="105" t="s">
        <v>154</v>
      </c>
      <c r="E766" s="176">
        <f t="shared" si="2617"/>
        <v>0</v>
      </c>
      <c r="F766" s="47">
        <f t="shared" si="2618"/>
        <v>0</v>
      </c>
      <c r="G766" s="48" t="e">
        <f t="shared" si="2604"/>
        <v>#DIV/0!</v>
      </c>
      <c r="H766" s="235"/>
      <c r="I766" s="41"/>
      <c r="J766" s="42" t="e">
        <f t="shared" si="2605"/>
        <v>#DIV/0!</v>
      </c>
      <c r="K766" s="236"/>
      <c r="L766" s="47"/>
      <c r="M766" s="42" t="e">
        <f t="shared" si="2606"/>
        <v>#DIV/0!</v>
      </c>
      <c r="N766" s="236"/>
      <c r="O766" s="48"/>
      <c r="P766" s="42" t="e">
        <f t="shared" si="2607"/>
        <v>#DIV/0!</v>
      </c>
      <c r="Q766" s="236"/>
      <c r="R766" s="41"/>
      <c r="S766" s="42" t="e">
        <f t="shared" si="2608"/>
        <v>#DIV/0!</v>
      </c>
      <c r="T766" s="236"/>
      <c r="U766" s="41"/>
      <c r="V766" s="42" t="e">
        <f t="shared" si="2609"/>
        <v>#DIV/0!</v>
      </c>
      <c r="W766" s="236"/>
      <c r="X766" s="41"/>
      <c r="Y766" s="42" t="e">
        <f t="shared" si="2610"/>
        <v>#DIV/0!</v>
      </c>
      <c r="Z766" s="236"/>
      <c r="AA766" s="41"/>
      <c r="AB766" s="42" t="e">
        <f t="shared" si="2611"/>
        <v>#DIV/0!</v>
      </c>
      <c r="AC766" s="236"/>
      <c r="AD766" s="41"/>
      <c r="AE766" s="42" t="e">
        <f t="shared" si="2612"/>
        <v>#DIV/0!</v>
      </c>
      <c r="AF766" s="236"/>
      <c r="AG766" s="41"/>
      <c r="AH766" s="42" t="e">
        <f t="shared" si="2613"/>
        <v>#DIV/0!</v>
      </c>
      <c r="AI766" s="236"/>
      <c r="AJ766" s="41"/>
      <c r="AK766" s="42" t="e">
        <f t="shared" si="2614"/>
        <v>#DIV/0!</v>
      </c>
      <c r="AL766" s="236"/>
      <c r="AM766" s="41"/>
      <c r="AN766" s="42" t="e">
        <f t="shared" si="2615"/>
        <v>#DIV/0!</v>
      </c>
      <c r="AO766" s="236"/>
      <c r="AP766" s="41"/>
      <c r="AQ766" s="42" t="e">
        <f t="shared" si="2616"/>
        <v>#DIV/0!</v>
      </c>
      <c r="AR766" s="26"/>
      <c r="AS766" s="37"/>
      <c r="AT766" s="37"/>
    </row>
    <row r="767" spans="1:46" customFormat="1" ht="32.25" customHeight="1">
      <c r="A767" s="283"/>
      <c r="B767" s="279"/>
      <c r="C767" s="282"/>
      <c r="D767" s="105" t="s">
        <v>37</v>
      </c>
      <c r="E767" s="176">
        <f t="shared" si="2617"/>
        <v>0</v>
      </c>
      <c r="F767" s="47">
        <f t="shared" si="2618"/>
        <v>0</v>
      </c>
      <c r="G767" s="48" t="e">
        <f t="shared" si="2604"/>
        <v>#DIV/0!</v>
      </c>
      <c r="H767" s="235"/>
      <c r="I767" s="41"/>
      <c r="J767" s="42" t="e">
        <f t="shared" si="2605"/>
        <v>#DIV/0!</v>
      </c>
      <c r="K767" s="236"/>
      <c r="L767" s="47"/>
      <c r="M767" s="42" t="e">
        <f t="shared" si="2606"/>
        <v>#DIV/0!</v>
      </c>
      <c r="N767" s="236"/>
      <c r="O767" s="48"/>
      <c r="P767" s="42" t="e">
        <f t="shared" si="2607"/>
        <v>#DIV/0!</v>
      </c>
      <c r="Q767" s="236"/>
      <c r="R767" s="41"/>
      <c r="S767" s="42" t="e">
        <f t="shared" si="2608"/>
        <v>#DIV/0!</v>
      </c>
      <c r="T767" s="236"/>
      <c r="U767" s="41"/>
      <c r="V767" s="42" t="e">
        <f t="shared" si="2609"/>
        <v>#DIV/0!</v>
      </c>
      <c r="W767" s="236"/>
      <c r="X767" s="41"/>
      <c r="Y767" s="42" t="e">
        <f t="shared" si="2610"/>
        <v>#DIV/0!</v>
      </c>
      <c r="Z767" s="236"/>
      <c r="AA767" s="41"/>
      <c r="AB767" s="42" t="e">
        <f t="shared" si="2611"/>
        <v>#DIV/0!</v>
      </c>
      <c r="AC767" s="236"/>
      <c r="AD767" s="41"/>
      <c r="AE767" s="42" t="e">
        <f t="shared" si="2612"/>
        <v>#DIV/0!</v>
      </c>
      <c r="AF767" s="236"/>
      <c r="AG767" s="41"/>
      <c r="AH767" s="42" t="e">
        <f t="shared" si="2613"/>
        <v>#DIV/0!</v>
      </c>
      <c r="AI767" s="236"/>
      <c r="AJ767" s="41"/>
      <c r="AK767" s="42" t="e">
        <f t="shared" si="2614"/>
        <v>#DIV/0!</v>
      </c>
      <c r="AL767" s="236"/>
      <c r="AM767" s="41"/>
      <c r="AN767" s="42" t="e">
        <f t="shared" si="2615"/>
        <v>#DIV/0!</v>
      </c>
      <c r="AO767" s="236"/>
      <c r="AP767" s="41"/>
      <c r="AQ767" s="42" t="e">
        <f t="shared" si="2616"/>
        <v>#DIV/0!</v>
      </c>
      <c r="AR767" s="26"/>
      <c r="AS767" s="37"/>
      <c r="AT767" s="37"/>
    </row>
    <row r="768" spans="1:46" customFormat="1" ht="45">
      <c r="A768" s="283"/>
      <c r="B768" s="280"/>
      <c r="C768" s="282"/>
      <c r="D768" s="105" t="s">
        <v>32</v>
      </c>
      <c r="E768" s="176">
        <f t="shared" si="2617"/>
        <v>0</v>
      </c>
      <c r="F768" s="47">
        <f t="shared" si="2618"/>
        <v>0</v>
      </c>
      <c r="G768" s="48" t="e">
        <f t="shared" si="2604"/>
        <v>#DIV/0!</v>
      </c>
      <c r="H768" s="235"/>
      <c r="I768" s="41"/>
      <c r="J768" s="42" t="e">
        <f t="shared" si="2605"/>
        <v>#DIV/0!</v>
      </c>
      <c r="K768" s="236"/>
      <c r="L768" s="47"/>
      <c r="M768" s="42" t="e">
        <f t="shared" si="2606"/>
        <v>#DIV/0!</v>
      </c>
      <c r="N768" s="236"/>
      <c r="O768" s="48"/>
      <c r="P768" s="42" t="e">
        <f t="shared" si="2607"/>
        <v>#DIV/0!</v>
      </c>
      <c r="Q768" s="236"/>
      <c r="R768" s="41"/>
      <c r="S768" s="42" t="e">
        <f t="shared" si="2608"/>
        <v>#DIV/0!</v>
      </c>
      <c r="T768" s="236"/>
      <c r="U768" s="41"/>
      <c r="V768" s="42" t="e">
        <f t="shared" si="2609"/>
        <v>#DIV/0!</v>
      </c>
      <c r="W768" s="236"/>
      <c r="X768" s="41"/>
      <c r="Y768" s="42" t="e">
        <f t="shared" si="2610"/>
        <v>#DIV/0!</v>
      </c>
      <c r="Z768" s="236"/>
      <c r="AA768" s="41"/>
      <c r="AB768" s="42" t="e">
        <f t="shared" si="2611"/>
        <v>#DIV/0!</v>
      </c>
      <c r="AC768" s="236"/>
      <c r="AD768" s="41"/>
      <c r="AE768" s="42" t="e">
        <f t="shared" si="2612"/>
        <v>#DIV/0!</v>
      </c>
      <c r="AF768" s="236"/>
      <c r="AG768" s="41"/>
      <c r="AH768" s="42" t="e">
        <f t="shared" si="2613"/>
        <v>#DIV/0!</v>
      </c>
      <c r="AI768" s="236"/>
      <c r="AJ768" s="41"/>
      <c r="AK768" s="42" t="e">
        <f t="shared" si="2614"/>
        <v>#DIV/0!</v>
      </c>
      <c r="AL768" s="236"/>
      <c r="AM768" s="41"/>
      <c r="AN768" s="42" t="e">
        <f t="shared" si="2615"/>
        <v>#DIV/0!</v>
      </c>
      <c r="AO768" s="236"/>
      <c r="AP768" s="41"/>
      <c r="AQ768" s="42" t="e">
        <f t="shared" si="2616"/>
        <v>#DIV/0!</v>
      </c>
      <c r="AR768" s="26"/>
      <c r="AS768" s="37"/>
      <c r="AT768" s="37"/>
    </row>
    <row r="769" spans="1:46" s="208" customFormat="1" ht="28.5" customHeight="1">
      <c r="A769" s="283" t="s">
        <v>227</v>
      </c>
      <c r="B769" s="278" t="s">
        <v>200</v>
      </c>
      <c r="C769" s="341" t="s">
        <v>214</v>
      </c>
      <c r="D769" s="217" t="s">
        <v>34</v>
      </c>
      <c r="E769" s="211">
        <f>E770+E771+E772+E774+E775</f>
        <v>10</v>
      </c>
      <c r="F769" s="212">
        <f>F770+F771+F772+F774+F775</f>
        <v>0</v>
      </c>
      <c r="G769" s="212">
        <f>(F769/E769)*100</f>
        <v>0</v>
      </c>
      <c r="H769" s="235">
        <f>H770+H771+H772+H774+H775</f>
        <v>0</v>
      </c>
      <c r="I769" s="212">
        <f>I770+I771+I772+I774+I775</f>
        <v>0</v>
      </c>
      <c r="J769" s="219" t="e">
        <f>(I769/H769)*100</f>
        <v>#DIV/0!</v>
      </c>
      <c r="K769" s="235">
        <f>K770+K771+K772+K774+K775</f>
        <v>0</v>
      </c>
      <c r="L769" s="212">
        <f>L770+L771+L772+L774+L775</f>
        <v>0</v>
      </c>
      <c r="M769" s="219" t="e">
        <f>(L769/K769)*100</f>
        <v>#DIV/0!</v>
      </c>
      <c r="N769" s="235">
        <f>N770+N771+N772+N774+N775</f>
        <v>0</v>
      </c>
      <c r="O769" s="212">
        <f>O770+O771+O772+O774+O775</f>
        <v>0</v>
      </c>
      <c r="P769" s="219" t="e">
        <f>(O769/N769)*100</f>
        <v>#DIV/0!</v>
      </c>
      <c r="Q769" s="235">
        <f>Q770+Q771+Q772+Q774+Q775</f>
        <v>0</v>
      </c>
      <c r="R769" s="212">
        <f>R770+R771+R772+R774+R775</f>
        <v>0</v>
      </c>
      <c r="S769" s="219" t="e">
        <f>(R769/Q769)*100</f>
        <v>#DIV/0!</v>
      </c>
      <c r="T769" s="235">
        <f>T770+T771+T772+T774+T775</f>
        <v>0</v>
      </c>
      <c r="U769" s="212">
        <f>U770+U771+U772+U774+U775</f>
        <v>0</v>
      </c>
      <c r="V769" s="219" t="e">
        <f>(U769/T769)*100</f>
        <v>#DIV/0!</v>
      </c>
      <c r="W769" s="235">
        <f>W770+W771+W772+W774+W775</f>
        <v>0</v>
      </c>
      <c r="X769" s="212">
        <f>X770+X771+X772+X774+X775</f>
        <v>0</v>
      </c>
      <c r="Y769" s="219" t="e">
        <f>(X769/W769)*100</f>
        <v>#DIV/0!</v>
      </c>
      <c r="Z769" s="235">
        <f>Z770+Z771+Z772+Z774+Z775</f>
        <v>10</v>
      </c>
      <c r="AA769" s="212">
        <f>AA770+AA771+AA772+AA774+AA775</f>
        <v>0</v>
      </c>
      <c r="AB769" s="219">
        <f>(AA769/Z769)*100</f>
        <v>0</v>
      </c>
      <c r="AC769" s="235">
        <f>AC770+AC771+AC772+AC774+AC775</f>
        <v>0</v>
      </c>
      <c r="AD769" s="212">
        <f>AD770+AD771+AD772+AD774+AD775</f>
        <v>0</v>
      </c>
      <c r="AE769" s="219" t="e">
        <f>(AD769/AC769)*100</f>
        <v>#DIV/0!</v>
      </c>
      <c r="AF769" s="235">
        <f>AF770+AF771+AF772+AF774+AF775</f>
        <v>0</v>
      </c>
      <c r="AG769" s="212">
        <f>AG770+AG771+AG772+AG774+AG775</f>
        <v>0</v>
      </c>
      <c r="AH769" s="219" t="e">
        <f>(AG769/AF769)*100</f>
        <v>#DIV/0!</v>
      </c>
      <c r="AI769" s="235">
        <f>AI770+AI771+AI772+AI774+AI775</f>
        <v>0</v>
      </c>
      <c r="AJ769" s="212">
        <f>AJ770+AJ771+AJ772+AJ774+AJ775</f>
        <v>0</v>
      </c>
      <c r="AK769" s="219" t="e">
        <f>(AJ769/AI769)*100</f>
        <v>#DIV/0!</v>
      </c>
      <c r="AL769" s="235">
        <f>AL770+AL771+AL772+AL774+AL775</f>
        <v>0</v>
      </c>
      <c r="AM769" s="212">
        <f>AM770+AM771+AM772+AM774+AM775</f>
        <v>0</v>
      </c>
      <c r="AN769" s="219" t="e">
        <f>(AM769/AL769)*100</f>
        <v>#DIV/0!</v>
      </c>
      <c r="AO769" s="235">
        <f>AO770+AO771+AO772+AO774+AO775</f>
        <v>0</v>
      </c>
      <c r="AP769" s="212">
        <f>AP770+AP771+AP772+AP774+AP775</f>
        <v>0</v>
      </c>
      <c r="AQ769" s="219" t="e">
        <f>(AP769/AO769)*100</f>
        <v>#DIV/0!</v>
      </c>
      <c r="AR769" s="224"/>
    </row>
    <row r="770" spans="1:46" customFormat="1" ht="30">
      <c r="A770" s="283"/>
      <c r="B770" s="279"/>
      <c r="C770" s="342"/>
      <c r="D770" s="29" t="s">
        <v>17</v>
      </c>
      <c r="E770" s="177">
        <f>H770+K770+N770+Q770+T770+W770+Z770+AC770+AF770+AI770+AL770+AO770</f>
        <v>0</v>
      </c>
      <c r="F770" s="41">
        <f>I770+L770+O770+R770+U770+X770+AA770+AD770+AG770+AJ770+AM770+AP770</f>
        <v>0</v>
      </c>
      <c r="G770" s="42" t="e">
        <f t="shared" ref="G770:G775" si="2619">(F770/E770)*100</f>
        <v>#DIV/0!</v>
      </c>
      <c r="H770" s="236"/>
      <c r="I770" s="41"/>
      <c r="J770" s="42" t="e">
        <f t="shared" ref="J770:J775" si="2620">(I770/H770)*100</f>
        <v>#DIV/0!</v>
      </c>
      <c r="K770" s="236"/>
      <c r="L770" s="47"/>
      <c r="M770" s="42" t="e">
        <f t="shared" ref="M770:M775" si="2621">(L770/K770)*100</f>
        <v>#DIV/0!</v>
      </c>
      <c r="N770" s="236"/>
      <c r="O770" s="48"/>
      <c r="P770" s="42" t="e">
        <f t="shared" ref="P770:P775" si="2622">(O770/N770)*100</f>
        <v>#DIV/0!</v>
      </c>
      <c r="Q770" s="236"/>
      <c r="R770" s="41"/>
      <c r="S770" s="42" t="e">
        <f t="shared" ref="S770:S775" si="2623">(R770/Q770)*100</f>
        <v>#DIV/0!</v>
      </c>
      <c r="T770" s="236"/>
      <c r="U770" s="41"/>
      <c r="V770" s="42" t="e">
        <f t="shared" ref="V770:V775" si="2624">(U770/T770)*100</f>
        <v>#DIV/0!</v>
      </c>
      <c r="W770" s="236"/>
      <c r="X770" s="41"/>
      <c r="Y770" s="42" t="e">
        <f t="shared" ref="Y770:Y775" si="2625">(X770/W770)*100</f>
        <v>#DIV/0!</v>
      </c>
      <c r="Z770" s="236"/>
      <c r="AA770" s="41"/>
      <c r="AB770" s="42" t="e">
        <f t="shared" ref="AB770:AB775" si="2626">(AA770/Z770)*100</f>
        <v>#DIV/0!</v>
      </c>
      <c r="AC770" s="236"/>
      <c r="AD770" s="41"/>
      <c r="AE770" s="42" t="e">
        <f t="shared" ref="AE770:AE775" si="2627">(AD770/AC770)*100</f>
        <v>#DIV/0!</v>
      </c>
      <c r="AF770" s="236"/>
      <c r="AG770" s="41"/>
      <c r="AH770" s="42" t="e">
        <f t="shared" ref="AH770:AH775" si="2628">(AG770/AF770)*100</f>
        <v>#DIV/0!</v>
      </c>
      <c r="AI770" s="236"/>
      <c r="AJ770" s="41"/>
      <c r="AK770" s="42" t="e">
        <f t="shared" ref="AK770:AK775" si="2629">(AJ770/AI770)*100</f>
        <v>#DIV/0!</v>
      </c>
      <c r="AL770" s="236"/>
      <c r="AM770" s="41"/>
      <c r="AN770" s="42" t="e">
        <f t="shared" ref="AN770:AN775" si="2630">(AM770/AL770)*100</f>
        <v>#DIV/0!</v>
      </c>
      <c r="AO770" s="236"/>
      <c r="AP770" s="41"/>
      <c r="AQ770" s="42" t="e">
        <f t="shared" ref="AQ770:AQ775" si="2631">(AP770/AO770)*100</f>
        <v>#DIV/0!</v>
      </c>
      <c r="AR770" s="26"/>
      <c r="AS770" s="37"/>
      <c r="AT770" s="37"/>
    </row>
    <row r="771" spans="1:46" customFormat="1" ht="54.75" customHeight="1">
      <c r="A771" s="283"/>
      <c r="B771" s="279"/>
      <c r="C771" s="342"/>
      <c r="D771" s="29" t="s">
        <v>18</v>
      </c>
      <c r="E771" s="177">
        <f t="shared" ref="E771:E775" si="2632">H771+K771+N771+Q771+T771+W771+Z771+AC771+AF771+AI771+AL771+AO771</f>
        <v>0</v>
      </c>
      <c r="F771" s="41">
        <f t="shared" ref="F771:F775" si="2633">I771+L771+O771+R771+U771+X771+AA771+AD771+AG771+AJ771+AM771+AP771</f>
        <v>0</v>
      </c>
      <c r="G771" s="42" t="e">
        <f t="shared" si="2619"/>
        <v>#DIV/0!</v>
      </c>
      <c r="H771" s="236"/>
      <c r="I771" s="41"/>
      <c r="J771" s="42" t="e">
        <f t="shared" si="2620"/>
        <v>#DIV/0!</v>
      </c>
      <c r="K771" s="236"/>
      <c r="L771" s="47"/>
      <c r="M771" s="42" t="e">
        <f t="shared" si="2621"/>
        <v>#DIV/0!</v>
      </c>
      <c r="N771" s="236"/>
      <c r="O771" s="48"/>
      <c r="P771" s="42" t="e">
        <f t="shared" si="2622"/>
        <v>#DIV/0!</v>
      </c>
      <c r="Q771" s="236"/>
      <c r="R771" s="41"/>
      <c r="S771" s="42" t="e">
        <f t="shared" si="2623"/>
        <v>#DIV/0!</v>
      </c>
      <c r="T771" s="236"/>
      <c r="U771" s="41"/>
      <c r="V771" s="42" t="e">
        <f t="shared" si="2624"/>
        <v>#DIV/0!</v>
      </c>
      <c r="W771" s="236"/>
      <c r="X771" s="41"/>
      <c r="Y771" s="42" t="e">
        <f t="shared" si="2625"/>
        <v>#DIV/0!</v>
      </c>
      <c r="Z771" s="236"/>
      <c r="AA771" s="41"/>
      <c r="AB771" s="42" t="e">
        <f t="shared" si="2626"/>
        <v>#DIV/0!</v>
      </c>
      <c r="AC771" s="236"/>
      <c r="AD771" s="41"/>
      <c r="AE771" s="42" t="e">
        <f t="shared" si="2627"/>
        <v>#DIV/0!</v>
      </c>
      <c r="AF771" s="236"/>
      <c r="AG771" s="41"/>
      <c r="AH771" s="42" t="e">
        <f t="shared" si="2628"/>
        <v>#DIV/0!</v>
      </c>
      <c r="AI771" s="236"/>
      <c r="AJ771" s="41"/>
      <c r="AK771" s="42" t="e">
        <f t="shared" si="2629"/>
        <v>#DIV/0!</v>
      </c>
      <c r="AL771" s="236"/>
      <c r="AM771" s="41"/>
      <c r="AN771" s="42" t="e">
        <f t="shared" si="2630"/>
        <v>#DIV/0!</v>
      </c>
      <c r="AO771" s="236"/>
      <c r="AP771" s="41"/>
      <c r="AQ771" s="42" t="e">
        <f t="shared" si="2631"/>
        <v>#DIV/0!</v>
      </c>
      <c r="AR771" s="26"/>
      <c r="AS771" s="37"/>
      <c r="AT771" s="37"/>
    </row>
    <row r="772" spans="1:46" customFormat="1" ht="32.25" customHeight="1">
      <c r="A772" s="283"/>
      <c r="B772" s="279"/>
      <c r="C772" s="342"/>
      <c r="D772" s="29" t="s">
        <v>26</v>
      </c>
      <c r="E772" s="177">
        <f t="shared" si="2632"/>
        <v>10</v>
      </c>
      <c r="F772" s="41">
        <f t="shared" si="2633"/>
        <v>0</v>
      </c>
      <c r="G772" s="42">
        <f t="shared" si="2619"/>
        <v>0</v>
      </c>
      <c r="H772" s="236"/>
      <c r="I772" s="41"/>
      <c r="J772" s="42" t="e">
        <f t="shared" si="2620"/>
        <v>#DIV/0!</v>
      </c>
      <c r="K772" s="236"/>
      <c r="L772" s="47"/>
      <c r="M772" s="42" t="e">
        <f t="shared" si="2621"/>
        <v>#DIV/0!</v>
      </c>
      <c r="N772" s="236"/>
      <c r="O772" s="48"/>
      <c r="P772" s="42" t="e">
        <f t="shared" si="2622"/>
        <v>#DIV/0!</v>
      </c>
      <c r="Q772" s="236">
        <v>0</v>
      </c>
      <c r="R772" s="41">
        <v>0</v>
      </c>
      <c r="S772" s="42" t="e">
        <f t="shared" si="2623"/>
        <v>#DIV/0!</v>
      </c>
      <c r="T772" s="236">
        <v>0</v>
      </c>
      <c r="U772" s="41"/>
      <c r="V772" s="42" t="e">
        <f t="shared" si="2624"/>
        <v>#DIV/0!</v>
      </c>
      <c r="W772" s="236">
        <v>0</v>
      </c>
      <c r="X772" s="41"/>
      <c r="Y772" s="42" t="e">
        <f t="shared" si="2625"/>
        <v>#DIV/0!</v>
      </c>
      <c r="Z772" s="236">
        <v>10</v>
      </c>
      <c r="AA772" s="41"/>
      <c r="AB772" s="42">
        <f t="shared" si="2626"/>
        <v>0</v>
      </c>
      <c r="AC772" s="236"/>
      <c r="AD772" s="41"/>
      <c r="AE772" s="42" t="e">
        <f t="shared" si="2627"/>
        <v>#DIV/0!</v>
      </c>
      <c r="AF772" s="236"/>
      <c r="AG772" s="41"/>
      <c r="AH772" s="42" t="e">
        <f t="shared" si="2628"/>
        <v>#DIV/0!</v>
      </c>
      <c r="AI772" s="236"/>
      <c r="AJ772" s="41"/>
      <c r="AK772" s="42" t="e">
        <f t="shared" si="2629"/>
        <v>#DIV/0!</v>
      </c>
      <c r="AL772" s="236"/>
      <c r="AM772" s="41"/>
      <c r="AN772" s="42" t="e">
        <f t="shared" si="2630"/>
        <v>#DIV/0!</v>
      </c>
      <c r="AO772" s="236"/>
      <c r="AP772" s="41"/>
      <c r="AQ772" s="42" t="e">
        <f t="shared" si="2631"/>
        <v>#DIV/0!</v>
      </c>
      <c r="AR772" s="26"/>
      <c r="AS772" s="37"/>
      <c r="AT772" s="37"/>
    </row>
    <row r="773" spans="1:46" customFormat="1" ht="88.5" customHeight="1">
      <c r="A773" s="283"/>
      <c r="B773" s="279"/>
      <c r="C773" s="342"/>
      <c r="D773" s="38" t="s">
        <v>154</v>
      </c>
      <c r="E773" s="177">
        <f t="shared" si="2632"/>
        <v>0</v>
      </c>
      <c r="F773" s="41">
        <f t="shared" si="2633"/>
        <v>0</v>
      </c>
      <c r="G773" s="42" t="e">
        <f t="shared" si="2619"/>
        <v>#DIV/0!</v>
      </c>
      <c r="H773" s="236"/>
      <c r="I773" s="41"/>
      <c r="J773" s="42" t="e">
        <f t="shared" si="2620"/>
        <v>#DIV/0!</v>
      </c>
      <c r="K773" s="236"/>
      <c r="L773" s="47"/>
      <c r="M773" s="42" t="e">
        <f t="shared" si="2621"/>
        <v>#DIV/0!</v>
      </c>
      <c r="N773" s="236"/>
      <c r="O773" s="48"/>
      <c r="P773" s="42" t="e">
        <f t="shared" si="2622"/>
        <v>#DIV/0!</v>
      </c>
      <c r="Q773" s="236"/>
      <c r="R773" s="41"/>
      <c r="S773" s="42" t="e">
        <f t="shared" si="2623"/>
        <v>#DIV/0!</v>
      </c>
      <c r="T773" s="236"/>
      <c r="U773" s="41"/>
      <c r="V773" s="42" t="e">
        <f t="shared" si="2624"/>
        <v>#DIV/0!</v>
      </c>
      <c r="W773" s="236"/>
      <c r="X773" s="41"/>
      <c r="Y773" s="42" t="e">
        <f t="shared" si="2625"/>
        <v>#DIV/0!</v>
      </c>
      <c r="Z773" s="236"/>
      <c r="AA773" s="41"/>
      <c r="AB773" s="42" t="e">
        <f t="shared" si="2626"/>
        <v>#DIV/0!</v>
      </c>
      <c r="AC773" s="236"/>
      <c r="AD773" s="41"/>
      <c r="AE773" s="42" t="e">
        <f t="shared" si="2627"/>
        <v>#DIV/0!</v>
      </c>
      <c r="AF773" s="236"/>
      <c r="AG773" s="41"/>
      <c r="AH773" s="42" t="e">
        <f t="shared" si="2628"/>
        <v>#DIV/0!</v>
      </c>
      <c r="AI773" s="236"/>
      <c r="AJ773" s="41"/>
      <c r="AK773" s="42" t="e">
        <f t="shared" si="2629"/>
        <v>#DIV/0!</v>
      </c>
      <c r="AL773" s="236"/>
      <c r="AM773" s="41"/>
      <c r="AN773" s="42" t="e">
        <f t="shared" si="2630"/>
        <v>#DIV/0!</v>
      </c>
      <c r="AO773" s="236"/>
      <c r="AP773" s="41"/>
      <c r="AQ773" s="42" t="e">
        <f t="shared" si="2631"/>
        <v>#DIV/0!</v>
      </c>
      <c r="AR773" s="26"/>
      <c r="AS773" s="37"/>
      <c r="AT773" s="37"/>
    </row>
    <row r="774" spans="1:46" customFormat="1" ht="39.75" customHeight="1">
      <c r="A774" s="283"/>
      <c r="B774" s="279"/>
      <c r="C774" s="342"/>
      <c r="D774" s="29" t="s">
        <v>37</v>
      </c>
      <c r="E774" s="177">
        <f t="shared" si="2632"/>
        <v>0</v>
      </c>
      <c r="F774" s="41">
        <f t="shared" si="2633"/>
        <v>0</v>
      </c>
      <c r="G774" s="42" t="e">
        <f t="shared" si="2619"/>
        <v>#DIV/0!</v>
      </c>
      <c r="H774" s="236"/>
      <c r="I774" s="41"/>
      <c r="J774" s="42" t="e">
        <f t="shared" si="2620"/>
        <v>#DIV/0!</v>
      </c>
      <c r="K774" s="236"/>
      <c r="L774" s="47"/>
      <c r="M774" s="42" t="e">
        <f t="shared" si="2621"/>
        <v>#DIV/0!</v>
      </c>
      <c r="N774" s="236"/>
      <c r="O774" s="48"/>
      <c r="P774" s="42" t="e">
        <f t="shared" si="2622"/>
        <v>#DIV/0!</v>
      </c>
      <c r="Q774" s="236"/>
      <c r="R774" s="41"/>
      <c r="S774" s="42" t="e">
        <f t="shared" si="2623"/>
        <v>#DIV/0!</v>
      </c>
      <c r="T774" s="236"/>
      <c r="U774" s="41"/>
      <c r="V774" s="42" t="e">
        <f t="shared" si="2624"/>
        <v>#DIV/0!</v>
      </c>
      <c r="W774" s="236"/>
      <c r="X774" s="41"/>
      <c r="Y774" s="42" t="e">
        <f t="shared" si="2625"/>
        <v>#DIV/0!</v>
      </c>
      <c r="Z774" s="236"/>
      <c r="AA774" s="41"/>
      <c r="AB774" s="42" t="e">
        <f t="shared" si="2626"/>
        <v>#DIV/0!</v>
      </c>
      <c r="AC774" s="236"/>
      <c r="AD774" s="41"/>
      <c r="AE774" s="42" t="e">
        <f t="shared" si="2627"/>
        <v>#DIV/0!</v>
      </c>
      <c r="AF774" s="236"/>
      <c r="AG774" s="41"/>
      <c r="AH774" s="42" t="e">
        <f t="shared" si="2628"/>
        <v>#DIV/0!</v>
      </c>
      <c r="AI774" s="236"/>
      <c r="AJ774" s="41"/>
      <c r="AK774" s="42" t="e">
        <f t="shared" si="2629"/>
        <v>#DIV/0!</v>
      </c>
      <c r="AL774" s="236"/>
      <c r="AM774" s="41"/>
      <c r="AN774" s="42" t="e">
        <f t="shared" si="2630"/>
        <v>#DIV/0!</v>
      </c>
      <c r="AO774" s="236"/>
      <c r="AP774" s="41"/>
      <c r="AQ774" s="42" t="e">
        <f t="shared" si="2631"/>
        <v>#DIV/0!</v>
      </c>
      <c r="AR774" s="26"/>
      <c r="AS774" s="37"/>
      <c r="AT774" s="37"/>
    </row>
    <row r="775" spans="1:46" customFormat="1" ht="45">
      <c r="A775" s="283"/>
      <c r="B775" s="280"/>
      <c r="C775" s="343"/>
      <c r="D775" s="29" t="s">
        <v>32</v>
      </c>
      <c r="E775" s="177">
        <f t="shared" si="2632"/>
        <v>0</v>
      </c>
      <c r="F775" s="41">
        <f t="shared" si="2633"/>
        <v>0</v>
      </c>
      <c r="G775" s="42" t="e">
        <f t="shared" si="2619"/>
        <v>#DIV/0!</v>
      </c>
      <c r="H775" s="236"/>
      <c r="I775" s="41"/>
      <c r="J775" s="42" t="e">
        <f t="shared" si="2620"/>
        <v>#DIV/0!</v>
      </c>
      <c r="K775" s="236"/>
      <c r="L775" s="47"/>
      <c r="M775" s="42" t="e">
        <f t="shared" si="2621"/>
        <v>#DIV/0!</v>
      </c>
      <c r="N775" s="236"/>
      <c r="O775" s="48"/>
      <c r="P775" s="42" t="e">
        <f t="shared" si="2622"/>
        <v>#DIV/0!</v>
      </c>
      <c r="Q775" s="236"/>
      <c r="R775" s="41"/>
      <c r="S775" s="42" t="e">
        <f t="shared" si="2623"/>
        <v>#DIV/0!</v>
      </c>
      <c r="T775" s="236"/>
      <c r="U775" s="41"/>
      <c r="V775" s="42" t="e">
        <f t="shared" si="2624"/>
        <v>#DIV/0!</v>
      </c>
      <c r="W775" s="236"/>
      <c r="X775" s="41"/>
      <c r="Y775" s="42" t="e">
        <f t="shared" si="2625"/>
        <v>#DIV/0!</v>
      </c>
      <c r="Z775" s="236"/>
      <c r="AA775" s="41"/>
      <c r="AB775" s="42" t="e">
        <f t="shared" si="2626"/>
        <v>#DIV/0!</v>
      </c>
      <c r="AC775" s="236"/>
      <c r="AD775" s="41"/>
      <c r="AE775" s="42" t="e">
        <f t="shared" si="2627"/>
        <v>#DIV/0!</v>
      </c>
      <c r="AF775" s="236"/>
      <c r="AG775" s="41"/>
      <c r="AH775" s="42" t="e">
        <f t="shared" si="2628"/>
        <v>#DIV/0!</v>
      </c>
      <c r="AI775" s="236"/>
      <c r="AJ775" s="41"/>
      <c r="AK775" s="42" t="e">
        <f t="shared" si="2629"/>
        <v>#DIV/0!</v>
      </c>
      <c r="AL775" s="236"/>
      <c r="AM775" s="41"/>
      <c r="AN775" s="42" t="e">
        <f t="shared" si="2630"/>
        <v>#DIV/0!</v>
      </c>
      <c r="AO775" s="236"/>
      <c r="AP775" s="41"/>
      <c r="AQ775" s="42" t="e">
        <f t="shared" si="2631"/>
        <v>#DIV/0!</v>
      </c>
      <c r="AR775" s="26"/>
      <c r="AS775" s="37"/>
      <c r="AT775" s="37"/>
    </row>
    <row r="776" spans="1:46" s="208" customFormat="1" ht="36" customHeight="1">
      <c r="A776" s="283" t="s">
        <v>228</v>
      </c>
      <c r="B776" s="282" t="s">
        <v>319</v>
      </c>
      <c r="C776" s="341" t="s">
        <v>114</v>
      </c>
      <c r="D776" s="217" t="s">
        <v>34</v>
      </c>
      <c r="E776" s="211">
        <f>E777+E778+E779+E781+E782</f>
        <v>10</v>
      </c>
      <c r="F776" s="212">
        <f>F777+F778+F779+F781+F782</f>
        <v>0</v>
      </c>
      <c r="G776" s="212">
        <f>(F776/E776)*100</f>
        <v>0</v>
      </c>
      <c r="H776" s="235">
        <f>H777+H778+H779+H781+H782</f>
        <v>0</v>
      </c>
      <c r="I776" s="212">
        <f>I777+I778+I779+I781+I782</f>
        <v>0</v>
      </c>
      <c r="J776" s="212" t="e">
        <f>(I776/H776)*100</f>
        <v>#DIV/0!</v>
      </c>
      <c r="K776" s="235">
        <f>K777+K778+K779+K781+K782</f>
        <v>0</v>
      </c>
      <c r="L776" s="212">
        <f>L777+L778+L779+L781+L782</f>
        <v>0</v>
      </c>
      <c r="M776" s="219" t="e">
        <f>(L776/K776)*100</f>
        <v>#DIV/0!</v>
      </c>
      <c r="N776" s="235">
        <f>N777+N778+N779+N781+N782</f>
        <v>0</v>
      </c>
      <c r="O776" s="212">
        <f>O777+O778+O779+O781+O782</f>
        <v>0</v>
      </c>
      <c r="P776" s="219" t="e">
        <f>(O776/N776)*100</f>
        <v>#DIV/0!</v>
      </c>
      <c r="Q776" s="235">
        <f>Q777+Q778+Q779+Q781+Q782</f>
        <v>0</v>
      </c>
      <c r="R776" s="212">
        <f>R777+R778+R779+R781+R782</f>
        <v>0</v>
      </c>
      <c r="S776" s="219" t="e">
        <f>(R776/Q776)*100</f>
        <v>#DIV/0!</v>
      </c>
      <c r="T776" s="235">
        <f>T777+T778+T779+T781+T782</f>
        <v>0</v>
      </c>
      <c r="U776" s="212">
        <f>U777+U778+U779+U781+U782</f>
        <v>0</v>
      </c>
      <c r="V776" s="219" t="e">
        <f>(U776/T776)*100</f>
        <v>#DIV/0!</v>
      </c>
      <c r="W776" s="235">
        <f>W777+W778+W779+W781+W782</f>
        <v>0</v>
      </c>
      <c r="X776" s="212">
        <f>X777+X778+X779+X781+X782</f>
        <v>0</v>
      </c>
      <c r="Y776" s="219" t="e">
        <f>(X776/W776)*100</f>
        <v>#DIV/0!</v>
      </c>
      <c r="Z776" s="235">
        <f>Z777+Z778+Z779+Z781+Z782</f>
        <v>0</v>
      </c>
      <c r="AA776" s="212">
        <f>AA777+AA778+AA779+AA781+AA782</f>
        <v>0</v>
      </c>
      <c r="AB776" s="219" t="e">
        <f>(AA776/Z776)*100</f>
        <v>#DIV/0!</v>
      </c>
      <c r="AC776" s="235">
        <f>AC777+AC778+AC779+AC781+AC782</f>
        <v>0</v>
      </c>
      <c r="AD776" s="212">
        <f>AD777+AD778+AD779+AD781+AD782</f>
        <v>0</v>
      </c>
      <c r="AE776" s="219" t="e">
        <f>(AD776/AC776)*100</f>
        <v>#DIV/0!</v>
      </c>
      <c r="AF776" s="235">
        <f>AF777+AF778+AF779+AF781+AF782</f>
        <v>0</v>
      </c>
      <c r="AG776" s="212">
        <f>AG777+AG778+AG779+AG781+AG782</f>
        <v>0</v>
      </c>
      <c r="AH776" s="219" t="e">
        <f>(AG776/AF776)*100</f>
        <v>#DIV/0!</v>
      </c>
      <c r="AI776" s="235">
        <f>AI777+AI778+AI779+AI781+AI782</f>
        <v>0</v>
      </c>
      <c r="AJ776" s="212">
        <f>AJ777+AJ778+AJ779+AJ781+AJ782</f>
        <v>0</v>
      </c>
      <c r="AK776" s="219" t="e">
        <f>(AJ776/AI776)*100</f>
        <v>#DIV/0!</v>
      </c>
      <c r="AL776" s="235">
        <f>AL777+AL778+AL779+AL781+AL782</f>
        <v>10</v>
      </c>
      <c r="AM776" s="212">
        <f>AM777+AM778+AM779+AM781+AM782</f>
        <v>0</v>
      </c>
      <c r="AN776" s="219">
        <f>(AM776/AL776)*100</f>
        <v>0</v>
      </c>
      <c r="AO776" s="235">
        <f>AO777+AO778+AO779+AO781+AO782</f>
        <v>0</v>
      </c>
      <c r="AP776" s="212">
        <f>AP777+AP778+AP779+AP781+AP782</f>
        <v>0</v>
      </c>
      <c r="AQ776" s="219" t="e">
        <f>(AP776/AO776)*100</f>
        <v>#DIV/0!</v>
      </c>
      <c r="AR776" s="216"/>
    </row>
    <row r="777" spans="1:46" customFormat="1" ht="35.25" customHeight="1">
      <c r="A777" s="283"/>
      <c r="B777" s="282"/>
      <c r="C777" s="342"/>
      <c r="D777" s="110" t="s">
        <v>17</v>
      </c>
      <c r="E777" s="176">
        <f>H777+K777+N777+Q777+T777+W777+Z777+AC777+AF777+AI777+AL777+AO777</f>
        <v>0</v>
      </c>
      <c r="F777" s="47">
        <f>I777+L777+O777+R777+U777+X777+AA777+AD777+AG777+AJ777+AM777+AP777</f>
        <v>0</v>
      </c>
      <c r="G777" s="48" t="e">
        <f t="shared" ref="G777:G782" si="2634">(F777/E777)*100</f>
        <v>#DIV/0!</v>
      </c>
      <c r="H777" s="235"/>
      <c r="I777" s="47"/>
      <c r="J777" s="48" t="e">
        <f t="shared" ref="J777:J782" si="2635">(I777/H777)*100</f>
        <v>#DIV/0!</v>
      </c>
      <c r="K777" s="235"/>
      <c r="L777" s="47"/>
      <c r="M777" s="42" t="e">
        <f t="shared" ref="M777:M782" si="2636">(L777/K777)*100</f>
        <v>#DIV/0!</v>
      </c>
      <c r="N777" s="236"/>
      <c r="O777" s="48"/>
      <c r="P777" s="42" t="e">
        <f t="shared" ref="P777:P782" si="2637">(O777/N777)*100</f>
        <v>#DIV/0!</v>
      </c>
      <c r="Q777" s="236"/>
      <c r="R777" s="41"/>
      <c r="S777" s="42" t="e">
        <f t="shared" ref="S777:S782" si="2638">(R777/Q777)*100</f>
        <v>#DIV/0!</v>
      </c>
      <c r="T777" s="236"/>
      <c r="U777" s="41"/>
      <c r="V777" s="42" t="e">
        <f t="shared" ref="V777:V782" si="2639">(U777/T777)*100</f>
        <v>#DIV/0!</v>
      </c>
      <c r="W777" s="236"/>
      <c r="X777" s="41"/>
      <c r="Y777" s="42" t="e">
        <f t="shared" ref="Y777:Y782" si="2640">(X777/W777)*100</f>
        <v>#DIV/0!</v>
      </c>
      <c r="Z777" s="236"/>
      <c r="AA777" s="41"/>
      <c r="AB777" s="42" t="e">
        <f t="shared" ref="AB777:AB782" si="2641">(AA777/Z777)*100</f>
        <v>#DIV/0!</v>
      </c>
      <c r="AC777" s="236"/>
      <c r="AD777" s="41"/>
      <c r="AE777" s="42" t="e">
        <f t="shared" ref="AE777:AE782" si="2642">(AD777/AC777)*100</f>
        <v>#DIV/0!</v>
      </c>
      <c r="AF777" s="236"/>
      <c r="AG777" s="41"/>
      <c r="AH777" s="42" t="e">
        <f t="shared" ref="AH777:AH782" si="2643">(AG777/AF777)*100</f>
        <v>#DIV/0!</v>
      </c>
      <c r="AI777" s="236"/>
      <c r="AJ777" s="41"/>
      <c r="AK777" s="42" t="e">
        <f t="shared" ref="AK777:AK782" si="2644">(AJ777/AI777)*100</f>
        <v>#DIV/0!</v>
      </c>
      <c r="AL777" s="236"/>
      <c r="AM777" s="41"/>
      <c r="AN777" s="42" t="e">
        <f t="shared" ref="AN777:AN782" si="2645">(AM777/AL777)*100</f>
        <v>#DIV/0!</v>
      </c>
      <c r="AO777" s="236"/>
      <c r="AP777" s="41"/>
      <c r="AQ777" s="42" t="e">
        <f t="shared" ref="AQ777:AQ782" si="2646">(AP777/AO777)*100</f>
        <v>#DIV/0!</v>
      </c>
      <c r="AR777" s="15"/>
      <c r="AS777" s="37"/>
      <c r="AT777" s="37"/>
    </row>
    <row r="778" spans="1:46" customFormat="1" ht="44.25" customHeight="1">
      <c r="A778" s="283"/>
      <c r="B778" s="282"/>
      <c r="C778" s="342"/>
      <c r="D778" s="110" t="s">
        <v>18</v>
      </c>
      <c r="E778" s="176">
        <f t="shared" ref="E778:E782" si="2647">H778+K778+N778+Q778+T778+W778+Z778+AC778+AF778+AI778+AL778+AO778</f>
        <v>0</v>
      </c>
      <c r="F778" s="47">
        <f t="shared" ref="F778:F782" si="2648">I778+L778+O778+R778+U778+X778+AA778+AD778+AG778+AJ778+AM778+AP778</f>
        <v>0</v>
      </c>
      <c r="G778" s="48" t="e">
        <f t="shared" si="2634"/>
        <v>#DIV/0!</v>
      </c>
      <c r="H778" s="235"/>
      <c r="I778" s="47"/>
      <c r="J778" s="48" t="e">
        <f t="shared" si="2635"/>
        <v>#DIV/0!</v>
      </c>
      <c r="K778" s="235"/>
      <c r="L778" s="47"/>
      <c r="M778" s="42" t="e">
        <f t="shared" si="2636"/>
        <v>#DIV/0!</v>
      </c>
      <c r="N778" s="236"/>
      <c r="O778" s="48"/>
      <c r="P778" s="42" t="e">
        <f t="shared" si="2637"/>
        <v>#DIV/0!</v>
      </c>
      <c r="Q778" s="236"/>
      <c r="R778" s="41"/>
      <c r="S778" s="42" t="e">
        <f t="shared" si="2638"/>
        <v>#DIV/0!</v>
      </c>
      <c r="T778" s="236"/>
      <c r="U778" s="41"/>
      <c r="V778" s="42" t="e">
        <f t="shared" si="2639"/>
        <v>#DIV/0!</v>
      </c>
      <c r="W778" s="236"/>
      <c r="X778" s="41"/>
      <c r="Y778" s="42" t="e">
        <f t="shared" si="2640"/>
        <v>#DIV/0!</v>
      </c>
      <c r="Z778" s="236"/>
      <c r="AA778" s="41"/>
      <c r="AB778" s="42" t="e">
        <f t="shared" si="2641"/>
        <v>#DIV/0!</v>
      </c>
      <c r="AC778" s="236"/>
      <c r="AD778" s="41"/>
      <c r="AE778" s="42" t="e">
        <f t="shared" si="2642"/>
        <v>#DIV/0!</v>
      </c>
      <c r="AF778" s="236"/>
      <c r="AG778" s="41"/>
      <c r="AH778" s="42" t="e">
        <f t="shared" si="2643"/>
        <v>#DIV/0!</v>
      </c>
      <c r="AI778" s="236"/>
      <c r="AJ778" s="41"/>
      <c r="AK778" s="42" t="e">
        <f t="shared" si="2644"/>
        <v>#DIV/0!</v>
      </c>
      <c r="AL778" s="236"/>
      <c r="AM778" s="41"/>
      <c r="AN778" s="42" t="e">
        <f t="shared" si="2645"/>
        <v>#DIV/0!</v>
      </c>
      <c r="AO778" s="236"/>
      <c r="AP778" s="41"/>
      <c r="AQ778" s="42" t="e">
        <f t="shared" si="2646"/>
        <v>#DIV/0!</v>
      </c>
      <c r="AR778" s="15"/>
      <c r="AS778" s="37"/>
      <c r="AT778" s="37"/>
    </row>
    <row r="779" spans="1:46" customFormat="1" ht="30" customHeight="1">
      <c r="A779" s="283"/>
      <c r="B779" s="282"/>
      <c r="C779" s="342"/>
      <c r="D779" s="110" t="s">
        <v>26</v>
      </c>
      <c r="E779" s="176">
        <f t="shared" si="2647"/>
        <v>10</v>
      </c>
      <c r="F779" s="47">
        <f t="shared" si="2648"/>
        <v>0</v>
      </c>
      <c r="G779" s="48">
        <f t="shared" si="2634"/>
        <v>0</v>
      </c>
      <c r="H779" s="235"/>
      <c r="I779" s="47"/>
      <c r="J779" s="48" t="e">
        <f t="shared" si="2635"/>
        <v>#DIV/0!</v>
      </c>
      <c r="K779" s="235"/>
      <c r="L779" s="47"/>
      <c r="M779" s="42" t="e">
        <f t="shared" si="2636"/>
        <v>#DIV/0!</v>
      </c>
      <c r="N779" s="236"/>
      <c r="O779" s="48"/>
      <c r="P779" s="42" t="e">
        <f t="shared" si="2637"/>
        <v>#DIV/0!</v>
      </c>
      <c r="Q779" s="236"/>
      <c r="R779" s="41"/>
      <c r="S779" s="42" t="e">
        <f t="shared" si="2638"/>
        <v>#DIV/0!</v>
      </c>
      <c r="T779" s="236"/>
      <c r="U779" s="41"/>
      <c r="V779" s="42" t="e">
        <f t="shared" si="2639"/>
        <v>#DIV/0!</v>
      </c>
      <c r="W779" s="236"/>
      <c r="X779" s="41"/>
      <c r="Y779" s="42" t="e">
        <f t="shared" si="2640"/>
        <v>#DIV/0!</v>
      </c>
      <c r="Z779" s="236"/>
      <c r="AA779" s="41"/>
      <c r="AB779" s="42" t="e">
        <f t="shared" si="2641"/>
        <v>#DIV/0!</v>
      </c>
      <c r="AC779" s="236"/>
      <c r="AD779" s="41"/>
      <c r="AE779" s="42" t="e">
        <f t="shared" si="2642"/>
        <v>#DIV/0!</v>
      </c>
      <c r="AF779" s="236"/>
      <c r="AG779" s="41"/>
      <c r="AH779" s="42" t="e">
        <f t="shared" si="2643"/>
        <v>#DIV/0!</v>
      </c>
      <c r="AI779" s="236"/>
      <c r="AJ779" s="41"/>
      <c r="AK779" s="42" t="e">
        <f t="shared" si="2644"/>
        <v>#DIV/0!</v>
      </c>
      <c r="AL779" s="236">
        <v>10</v>
      </c>
      <c r="AM779" s="41"/>
      <c r="AN779" s="42">
        <f t="shared" si="2645"/>
        <v>0</v>
      </c>
      <c r="AO779" s="236"/>
      <c r="AP779" s="41"/>
      <c r="AQ779" s="42" t="e">
        <f t="shared" si="2646"/>
        <v>#DIV/0!</v>
      </c>
      <c r="AR779" s="15"/>
      <c r="AS779" s="37"/>
      <c r="AT779" s="37"/>
    </row>
    <row r="780" spans="1:46" customFormat="1" ht="81" customHeight="1">
      <c r="A780" s="283"/>
      <c r="B780" s="282"/>
      <c r="C780" s="342"/>
      <c r="D780" s="110" t="s">
        <v>154</v>
      </c>
      <c r="E780" s="176">
        <f t="shared" si="2647"/>
        <v>0</v>
      </c>
      <c r="F780" s="47">
        <f t="shared" si="2648"/>
        <v>0</v>
      </c>
      <c r="G780" s="48" t="e">
        <f t="shared" si="2634"/>
        <v>#DIV/0!</v>
      </c>
      <c r="H780" s="235"/>
      <c r="I780" s="47"/>
      <c r="J780" s="48" t="e">
        <f t="shared" si="2635"/>
        <v>#DIV/0!</v>
      </c>
      <c r="K780" s="235"/>
      <c r="L780" s="47"/>
      <c r="M780" s="42" t="e">
        <f t="shared" si="2636"/>
        <v>#DIV/0!</v>
      </c>
      <c r="N780" s="236"/>
      <c r="O780" s="48"/>
      <c r="P780" s="42" t="e">
        <f t="shared" si="2637"/>
        <v>#DIV/0!</v>
      </c>
      <c r="Q780" s="236"/>
      <c r="R780" s="41"/>
      <c r="S780" s="42" t="e">
        <f t="shared" si="2638"/>
        <v>#DIV/0!</v>
      </c>
      <c r="T780" s="236"/>
      <c r="U780" s="41"/>
      <c r="V780" s="42" t="e">
        <f t="shared" si="2639"/>
        <v>#DIV/0!</v>
      </c>
      <c r="W780" s="236"/>
      <c r="X780" s="41"/>
      <c r="Y780" s="42" t="e">
        <f t="shared" si="2640"/>
        <v>#DIV/0!</v>
      </c>
      <c r="Z780" s="236"/>
      <c r="AA780" s="41"/>
      <c r="AB780" s="42" t="e">
        <f t="shared" si="2641"/>
        <v>#DIV/0!</v>
      </c>
      <c r="AC780" s="236"/>
      <c r="AD780" s="41"/>
      <c r="AE780" s="42" t="e">
        <f t="shared" si="2642"/>
        <v>#DIV/0!</v>
      </c>
      <c r="AF780" s="236"/>
      <c r="AG780" s="41"/>
      <c r="AH780" s="42" t="e">
        <f t="shared" si="2643"/>
        <v>#DIV/0!</v>
      </c>
      <c r="AI780" s="236"/>
      <c r="AJ780" s="41"/>
      <c r="AK780" s="42" t="e">
        <f t="shared" si="2644"/>
        <v>#DIV/0!</v>
      </c>
      <c r="AL780" s="236"/>
      <c r="AM780" s="41"/>
      <c r="AN780" s="42" t="e">
        <f t="shared" si="2645"/>
        <v>#DIV/0!</v>
      </c>
      <c r="AO780" s="236"/>
      <c r="AP780" s="41"/>
      <c r="AQ780" s="42" t="e">
        <f t="shared" si="2646"/>
        <v>#DIV/0!</v>
      </c>
      <c r="AR780" s="15"/>
      <c r="AS780" s="37"/>
      <c r="AT780" s="37"/>
    </row>
    <row r="781" spans="1:46" customFormat="1" ht="36.75" customHeight="1">
      <c r="A781" s="283"/>
      <c r="B781" s="282"/>
      <c r="C781" s="342"/>
      <c r="D781" s="110" t="s">
        <v>37</v>
      </c>
      <c r="E781" s="176">
        <f t="shared" si="2647"/>
        <v>0</v>
      </c>
      <c r="F781" s="47">
        <f t="shared" si="2648"/>
        <v>0</v>
      </c>
      <c r="G781" s="48" t="e">
        <f t="shared" si="2634"/>
        <v>#DIV/0!</v>
      </c>
      <c r="H781" s="235"/>
      <c r="I781" s="47"/>
      <c r="J781" s="48" t="e">
        <f t="shared" si="2635"/>
        <v>#DIV/0!</v>
      </c>
      <c r="K781" s="235"/>
      <c r="L781" s="47"/>
      <c r="M781" s="42" t="e">
        <f t="shared" si="2636"/>
        <v>#DIV/0!</v>
      </c>
      <c r="N781" s="236"/>
      <c r="O781" s="48"/>
      <c r="P781" s="42" t="e">
        <f t="shared" si="2637"/>
        <v>#DIV/0!</v>
      </c>
      <c r="Q781" s="236"/>
      <c r="R781" s="41"/>
      <c r="S781" s="42" t="e">
        <f t="shared" si="2638"/>
        <v>#DIV/0!</v>
      </c>
      <c r="T781" s="236"/>
      <c r="U781" s="41"/>
      <c r="V781" s="42" t="e">
        <f t="shared" si="2639"/>
        <v>#DIV/0!</v>
      </c>
      <c r="W781" s="236"/>
      <c r="X781" s="41"/>
      <c r="Y781" s="42" t="e">
        <f t="shared" si="2640"/>
        <v>#DIV/0!</v>
      </c>
      <c r="Z781" s="236"/>
      <c r="AA781" s="41"/>
      <c r="AB781" s="42" t="e">
        <f t="shared" si="2641"/>
        <v>#DIV/0!</v>
      </c>
      <c r="AC781" s="236"/>
      <c r="AD781" s="41"/>
      <c r="AE781" s="42" t="e">
        <f t="shared" si="2642"/>
        <v>#DIV/0!</v>
      </c>
      <c r="AF781" s="236"/>
      <c r="AG781" s="41"/>
      <c r="AH781" s="42" t="e">
        <f t="shared" si="2643"/>
        <v>#DIV/0!</v>
      </c>
      <c r="AI781" s="236"/>
      <c r="AJ781" s="41"/>
      <c r="AK781" s="42" t="e">
        <f t="shared" si="2644"/>
        <v>#DIV/0!</v>
      </c>
      <c r="AL781" s="236"/>
      <c r="AM781" s="41"/>
      <c r="AN781" s="42" t="e">
        <f t="shared" si="2645"/>
        <v>#DIV/0!</v>
      </c>
      <c r="AO781" s="236"/>
      <c r="AP781" s="41"/>
      <c r="AQ781" s="42" t="e">
        <f t="shared" si="2646"/>
        <v>#DIV/0!</v>
      </c>
      <c r="AR781" s="15"/>
      <c r="AS781" s="37"/>
      <c r="AT781" s="37"/>
    </row>
    <row r="782" spans="1:46" customFormat="1" ht="60" customHeight="1">
      <c r="A782" s="283"/>
      <c r="B782" s="282"/>
      <c r="C782" s="343"/>
      <c r="D782" s="110" t="s">
        <v>32</v>
      </c>
      <c r="E782" s="176">
        <f t="shared" si="2647"/>
        <v>0</v>
      </c>
      <c r="F782" s="47">
        <f t="shared" si="2648"/>
        <v>0</v>
      </c>
      <c r="G782" s="48" t="e">
        <f t="shared" si="2634"/>
        <v>#DIV/0!</v>
      </c>
      <c r="H782" s="235"/>
      <c r="I782" s="47"/>
      <c r="J782" s="48" t="e">
        <f t="shared" si="2635"/>
        <v>#DIV/0!</v>
      </c>
      <c r="K782" s="235"/>
      <c r="L782" s="47"/>
      <c r="M782" s="42" t="e">
        <f t="shared" si="2636"/>
        <v>#DIV/0!</v>
      </c>
      <c r="N782" s="236"/>
      <c r="O782" s="48"/>
      <c r="P782" s="42" t="e">
        <f t="shared" si="2637"/>
        <v>#DIV/0!</v>
      </c>
      <c r="Q782" s="236"/>
      <c r="R782" s="41"/>
      <c r="S782" s="42" t="e">
        <f t="shared" si="2638"/>
        <v>#DIV/0!</v>
      </c>
      <c r="T782" s="236"/>
      <c r="U782" s="41"/>
      <c r="V782" s="42" t="e">
        <f t="shared" si="2639"/>
        <v>#DIV/0!</v>
      </c>
      <c r="W782" s="236"/>
      <c r="X782" s="41"/>
      <c r="Y782" s="42" t="e">
        <f t="shared" si="2640"/>
        <v>#DIV/0!</v>
      </c>
      <c r="Z782" s="236"/>
      <c r="AA782" s="41"/>
      <c r="AB782" s="42" t="e">
        <f t="shared" si="2641"/>
        <v>#DIV/0!</v>
      </c>
      <c r="AC782" s="236"/>
      <c r="AD782" s="41"/>
      <c r="AE782" s="42" t="e">
        <f t="shared" si="2642"/>
        <v>#DIV/0!</v>
      </c>
      <c r="AF782" s="236"/>
      <c r="AG782" s="41"/>
      <c r="AH782" s="42" t="e">
        <f t="shared" si="2643"/>
        <v>#DIV/0!</v>
      </c>
      <c r="AI782" s="236"/>
      <c r="AJ782" s="41"/>
      <c r="AK782" s="42" t="e">
        <f t="shared" si="2644"/>
        <v>#DIV/0!</v>
      </c>
      <c r="AL782" s="236"/>
      <c r="AM782" s="41"/>
      <c r="AN782" s="42" t="e">
        <f t="shared" si="2645"/>
        <v>#DIV/0!</v>
      </c>
      <c r="AO782" s="236"/>
      <c r="AP782" s="41"/>
      <c r="AQ782" s="42" t="e">
        <f t="shared" si="2646"/>
        <v>#DIV/0!</v>
      </c>
      <c r="AR782" s="15"/>
      <c r="AS782" s="37"/>
      <c r="AT782" s="37"/>
    </row>
    <row r="783" spans="1:46" s="208" customFormat="1" ht="39.75" customHeight="1">
      <c r="A783" s="283" t="s">
        <v>229</v>
      </c>
      <c r="B783" s="282" t="s">
        <v>320</v>
      </c>
      <c r="C783" s="278" t="s">
        <v>114</v>
      </c>
      <c r="D783" s="217" t="s">
        <v>34</v>
      </c>
      <c r="E783" s="211">
        <f>E784+E785+E786+E788+E789</f>
        <v>15</v>
      </c>
      <c r="F783" s="212">
        <f>F784+F785+F786+F788+F789</f>
        <v>0</v>
      </c>
      <c r="G783" s="212">
        <f>(F783/E783)*100</f>
        <v>0</v>
      </c>
      <c r="H783" s="235">
        <f>H784+H785+H786+H788+H789</f>
        <v>0</v>
      </c>
      <c r="I783" s="212">
        <f>I784+I785+I786+I788+I789</f>
        <v>0</v>
      </c>
      <c r="J783" s="219" t="e">
        <f>(I783/H783)*100</f>
        <v>#DIV/0!</v>
      </c>
      <c r="K783" s="235">
        <f>K784+K785+K786+K788+K789</f>
        <v>0</v>
      </c>
      <c r="L783" s="212">
        <f>L784+L785+L786+L788+L789</f>
        <v>0</v>
      </c>
      <c r="M783" s="219" t="e">
        <f>(L783/K783)*100</f>
        <v>#DIV/0!</v>
      </c>
      <c r="N783" s="235">
        <f>N784+N785+N786+N788+N789</f>
        <v>0</v>
      </c>
      <c r="O783" s="212">
        <f>O784+O785+O786+O788+O789</f>
        <v>0</v>
      </c>
      <c r="P783" s="219" t="e">
        <f>(O783/N783)*100</f>
        <v>#DIV/0!</v>
      </c>
      <c r="Q783" s="235">
        <f>Q784+Q785+Q786+Q788+Q789</f>
        <v>0</v>
      </c>
      <c r="R783" s="212">
        <f>R784+R785+R786+R788+R789</f>
        <v>0</v>
      </c>
      <c r="S783" s="219" t="e">
        <f>(R783/Q783)*100</f>
        <v>#DIV/0!</v>
      </c>
      <c r="T783" s="235">
        <f>T784+T785+T786+T788+T789</f>
        <v>0</v>
      </c>
      <c r="U783" s="212">
        <f>U784+U785+U786+U788+U789</f>
        <v>0</v>
      </c>
      <c r="V783" s="219" t="e">
        <f>(U783/T783)*100</f>
        <v>#DIV/0!</v>
      </c>
      <c r="W783" s="235">
        <f>W784+W785+W786+W788+W789</f>
        <v>0</v>
      </c>
      <c r="X783" s="212">
        <f>X784+X785+X786+X788+X789</f>
        <v>0</v>
      </c>
      <c r="Y783" s="219" t="e">
        <f>(X783/W783)*100</f>
        <v>#DIV/0!</v>
      </c>
      <c r="Z783" s="235">
        <f>Z784+Z785+Z786+Z788+Z789</f>
        <v>0</v>
      </c>
      <c r="AA783" s="212">
        <f>AA784+AA785+AA786+AA788+AA789</f>
        <v>0</v>
      </c>
      <c r="AB783" s="219" t="e">
        <f>(AA783/Z783)*100</f>
        <v>#DIV/0!</v>
      </c>
      <c r="AC783" s="235">
        <f>AC784+AC785+AC786+AC788+AC789</f>
        <v>0</v>
      </c>
      <c r="AD783" s="212">
        <f>AD784+AD785+AD786+AD788+AD789</f>
        <v>0</v>
      </c>
      <c r="AE783" s="219" t="e">
        <f>(AD783/AC783)*100</f>
        <v>#DIV/0!</v>
      </c>
      <c r="AF783" s="235">
        <f>AF784+AF785+AF786+AF788+AF789</f>
        <v>15</v>
      </c>
      <c r="AG783" s="212">
        <f>AG784+AG785+AG786+AG788+AG789</f>
        <v>0</v>
      </c>
      <c r="AH783" s="219">
        <f>(AG783/AF783)*100</f>
        <v>0</v>
      </c>
      <c r="AI783" s="235">
        <f>AI784+AI785+AI786+AI788+AI789</f>
        <v>0</v>
      </c>
      <c r="AJ783" s="212">
        <f>AJ784+AJ785+AJ786+AJ788+AJ789</f>
        <v>0</v>
      </c>
      <c r="AK783" s="219" t="e">
        <f>(AJ783/AI783)*100</f>
        <v>#DIV/0!</v>
      </c>
      <c r="AL783" s="235">
        <f>AL784+AL785+AL786+AL788+AL789</f>
        <v>0</v>
      </c>
      <c r="AM783" s="212">
        <f>AM784+AM785+AM786+AM788+AM789</f>
        <v>0</v>
      </c>
      <c r="AN783" s="219" t="e">
        <f>(AM783/AL783)*100</f>
        <v>#DIV/0!</v>
      </c>
      <c r="AO783" s="235">
        <f>AO784+AO785+AO786+AO788+AO789</f>
        <v>0</v>
      </c>
      <c r="AP783" s="212">
        <f>AP784+AP785+AP786+AP788+AP789</f>
        <v>0</v>
      </c>
      <c r="AQ783" s="219" t="e">
        <f>(AP783/AO783)*100</f>
        <v>#DIV/0!</v>
      </c>
      <c r="AR783" s="216"/>
    </row>
    <row r="784" spans="1:46" customFormat="1" ht="30">
      <c r="A784" s="283"/>
      <c r="B784" s="282"/>
      <c r="C784" s="279"/>
      <c r="D784" s="110" t="s">
        <v>17</v>
      </c>
      <c r="E784" s="176">
        <f>H784+K784+N784+Q784+T784+W784+Z784+AC784+AF784+AI784+AL784+AO784</f>
        <v>0</v>
      </c>
      <c r="F784" s="47">
        <f>I784+L784+O784+R784+U784+X784+AA784+AD784+AG784+AJ784+AM784+AP784</f>
        <v>0</v>
      </c>
      <c r="G784" s="48" t="e">
        <f t="shared" ref="G784:G789" si="2649">(F784/E784)*100</f>
        <v>#DIV/0!</v>
      </c>
      <c r="H784" s="235"/>
      <c r="I784" s="47"/>
      <c r="J784" s="42" t="e">
        <f t="shared" ref="J784:J789" si="2650">(I784/H784)*100</f>
        <v>#DIV/0!</v>
      </c>
      <c r="K784" s="236"/>
      <c r="L784" s="47"/>
      <c r="M784" s="42" t="e">
        <f t="shared" ref="M784:M789" si="2651">(L784/K784)*100</f>
        <v>#DIV/0!</v>
      </c>
      <c r="N784" s="236"/>
      <c r="O784" s="48"/>
      <c r="P784" s="42" t="e">
        <f t="shared" ref="P784:P789" si="2652">(O784/N784)*100</f>
        <v>#DIV/0!</v>
      </c>
      <c r="Q784" s="236"/>
      <c r="R784" s="41"/>
      <c r="S784" s="42" t="e">
        <f t="shared" ref="S784:S789" si="2653">(R784/Q784)*100</f>
        <v>#DIV/0!</v>
      </c>
      <c r="T784" s="236"/>
      <c r="U784" s="41"/>
      <c r="V784" s="42" t="e">
        <f t="shared" ref="V784:V789" si="2654">(U784/T784)*100</f>
        <v>#DIV/0!</v>
      </c>
      <c r="W784" s="236"/>
      <c r="X784" s="41"/>
      <c r="Y784" s="42" t="e">
        <f t="shared" ref="Y784:Y789" si="2655">(X784/W784)*100</f>
        <v>#DIV/0!</v>
      </c>
      <c r="Z784" s="236"/>
      <c r="AA784" s="41"/>
      <c r="AB784" s="42" t="e">
        <f t="shared" ref="AB784:AB789" si="2656">(AA784/Z784)*100</f>
        <v>#DIV/0!</v>
      </c>
      <c r="AC784" s="236"/>
      <c r="AD784" s="41"/>
      <c r="AE784" s="42" t="e">
        <f t="shared" ref="AE784:AE789" si="2657">(AD784/AC784)*100</f>
        <v>#DIV/0!</v>
      </c>
      <c r="AF784" s="236"/>
      <c r="AG784" s="41"/>
      <c r="AH784" s="42" t="e">
        <f t="shared" ref="AH784:AH789" si="2658">(AG784/AF784)*100</f>
        <v>#DIV/0!</v>
      </c>
      <c r="AI784" s="236"/>
      <c r="AJ784" s="41"/>
      <c r="AK784" s="42" t="e">
        <f t="shared" ref="AK784:AK789" si="2659">(AJ784/AI784)*100</f>
        <v>#DIV/0!</v>
      </c>
      <c r="AL784" s="236"/>
      <c r="AM784" s="41"/>
      <c r="AN784" s="42" t="e">
        <f t="shared" ref="AN784:AN789" si="2660">(AM784/AL784)*100</f>
        <v>#DIV/0!</v>
      </c>
      <c r="AO784" s="236"/>
      <c r="AP784" s="41"/>
      <c r="AQ784" s="42" t="e">
        <f t="shared" ref="AQ784:AQ789" si="2661">(AP784/AO784)*100</f>
        <v>#DIV/0!</v>
      </c>
      <c r="AR784" s="15"/>
      <c r="AS784" s="37"/>
      <c r="AT784" s="37"/>
    </row>
    <row r="785" spans="1:46" customFormat="1" ht="49.5" customHeight="1">
      <c r="A785" s="283"/>
      <c r="B785" s="282"/>
      <c r="C785" s="279"/>
      <c r="D785" s="110" t="s">
        <v>18</v>
      </c>
      <c r="E785" s="176">
        <f t="shared" ref="E785:E789" si="2662">H785+K785+N785+Q785+T785+W785+Z785+AC785+AF785+AI785+AL785+AO785</f>
        <v>0</v>
      </c>
      <c r="F785" s="47">
        <f t="shared" ref="F785:F789" si="2663">I785+L785+O785+R785+U785+X785+AA785+AD785+AG785+AJ785+AM785+AP785</f>
        <v>0</v>
      </c>
      <c r="G785" s="48" t="e">
        <f t="shared" si="2649"/>
        <v>#DIV/0!</v>
      </c>
      <c r="H785" s="235"/>
      <c r="I785" s="47"/>
      <c r="J785" s="42" t="e">
        <f t="shared" si="2650"/>
        <v>#DIV/0!</v>
      </c>
      <c r="K785" s="236"/>
      <c r="L785" s="47"/>
      <c r="M785" s="42" t="e">
        <f t="shared" si="2651"/>
        <v>#DIV/0!</v>
      </c>
      <c r="N785" s="236"/>
      <c r="O785" s="48"/>
      <c r="P785" s="42" t="e">
        <f t="shared" si="2652"/>
        <v>#DIV/0!</v>
      </c>
      <c r="Q785" s="236"/>
      <c r="R785" s="41"/>
      <c r="S785" s="42" t="e">
        <f t="shared" si="2653"/>
        <v>#DIV/0!</v>
      </c>
      <c r="T785" s="236"/>
      <c r="U785" s="41"/>
      <c r="V785" s="42" t="e">
        <f t="shared" si="2654"/>
        <v>#DIV/0!</v>
      </c>
      <c r="W785" s="236"/>
      <c r="X785" s="41"/>
      <c r="Y785" s="42" t="e">
        <f t="shared" si="2655"/>
        <v>#DIV/0!</v>
      </c>
      <c r="Z785" s="236"/>
      <c r="AA785" s="41"/>
      <c r="AB785" s="42" t="e">
        <f t="shared" si="2656"/>
        <v>#DIV/0!</v>
      </c>
      <c r="AC785" s="236"/>
      <c r="AD785" s="41"/>
      <c r="AE785" s="42" t="e">
        <f t="shared" si="2657"/>
        <v>#DIV/0!</v>
      </c>
      <c r="AF785" s="236"/>
      <c r="AG785" s="41"/>
      <c r="AH785" s="42" t="e">
        <f t="shared" si="2658"/>
        <v>#DIV/0!</v>
      </c>
      <c r="AI785" s="236"/>
      <c r="AJ785" s="41"/>
      <c r="AK785" s="42" t="e">
        <f t="shared" si="2659"/>
        <v>#DIV/0!</v>
      </c>
      <c r="AL785" s="236"/>
      <c r="AM785" s="41"/>
      <c r="AN785" s="42" t="e">
        <f t="shared" si="2660"/>
        <v>#DIV/0!</v>
      </c>
      <c r="AO785" s="236"/>
      <c r="AP785" s="41"/>
      <c r="AQ785" s="42" t="e">
        <f t="shared" si="2661"/>
        <v>#DIV/0!</v>
      </c>
      <c r="AR785" s="15"/>
      <c r="AS785" s="37"/>
      <c r="AT785" s="37"/>
    </row>
    <row r="786" spans="1:46" customFormat="1" ht="42.75" customHeight="1">
      <c r="A786" s="283"/>
      <c r="B786" s="282"/>
      <c r="C786" s="279"/>
      <c r="D786" s="110" t="s">
        <v>26</v>
      </c>
      <c r="E786" s="176">
        <f t="shared" si="2662"/>
        <v>15</v>
      </c>
      <c r="F786" s="47">
        <f t="shared" si="2663"/>
        <v>0</v>
      </c>
      <c r="G786" s="48">
        <f t="shared" si="2649"/>
        <v>0</v>
      </c>
      <c r="H786" s="235"/>
      <c r="I786" s="47"/>
      <c r="J786" s="42" t="e">
        <f t="shared" si="2650"/>
        <v>#DIV/0!</v>
      </c>
      <c r="K786" s="236"/>
      <c r="L786" s="47"/>
      <c r="M786" s="42" t="e">
        <f t="shared" si="2651"/>
        <v>#DIV/0!</v>
      </c>
      <c r="N786" s="236"/>
      <c r="O786" s="48"/>
      <c r="P786" s="42" t="e">
        <f t="shared" si="2652"/>
        <v>#DIV/0!</v>
      </c>
      <c r="Q786" s="236"/>
      <c r="R786" s="41"/>
      <c r="S786" s="42" t="e">
        <f t="shared" si="2653"/>
        <v>#DIV/0!</v>
      </c>
      <c r="T786" s="236"/>
      <c r="U786" s="41"/>
      <c r="V786" s="42" t="e">
        <f t="shared" si="2654"/>
        <v>#DIV/0!</v>
      </c>
      <c r="W786" s="236"/>
      <c r="X786" s="41"/>
      <c r="Y786" s="42" t="e">
        <f t="shared" si="2655"/>
        <v>#DIV/0!</v>
      </c>
      <c r="Z786" s="236"/>
      <c r="AA786" s="41"/>
      <c r="AB786" s="42" t="e">
        <f t="shared" si="2656"/>
        <v>#DIV/0!</v>
      </c>
      <c r="AC786" s="236"/>
      <c r="AD786" s="41"/>
      <c r="AE786" s="42" t="e">
        <f t="shared" si="2657"/>
        <v>#DIV/0!</v>
      </c>
      <c r="AF786" s="236">
        <v>15</v>
      </c>
      <c r="AG786" s="41"/>
      <c r="AH786" s="42">
        <f t="shared" si="2658"/>
        <v>0</v>
      </c>
      <c r="AI786" s="236"/>
      <c r="AJ786" s="41"/>
      <c r="AK786" s="42" t="e">
        <f t="shared" si="2659"/>
        <v>#DIV/0!</v>
      </c>
      <c r="AL786" s="236"/>
      <c r="AM786" s="41"/>
      <c r="AN786" s="42" t="e">
        <f t="shared" si="2660"/>
        <v>#DIV/0!</v>
      </c>
      <c r="AO786" s="236"/>
      <c r="AP786" s="41"/>
      <c r="AQ786" s="42" t="e">
        <f t="shared" si="2661"/>
        <v>#DIV/0!</v>
      </c>
      <c r="AR786" s="15"/>
      <c r="AS786" s="37"/>
      <c r="AT786" s="37"/>
    </row>
    <row r="787" spans="1:46" customFormat="1" ht="80.25" customHeight="1">
      <c r="A787" s="283"/>
      <c r="B787" s="282"/>
      <c r="C787" s="279"/>
      <c r="D787" s="110" t="s">
        <v>154</v>
      </c>
      <c r="E787" s="176">
        <f t="shared" si="2662"/>
        <v>0</v>
      </c>
      <c r="F787" s="47">
        <f t="shared" si="2663"/>
        <v>0</v>
      </c>
      <c r="G787" s="48" t="e">
        <f t="shared" si="2649"/>
        <v>#DIV/0!</v>
      </c>
      <c r="H787" s="235"/>
      <c r="I787" s="47"/>
      <c r="J787" s="42" t="e">
        <f t="shared" si="2650"/>
        <v>#DIV/0!</v>
      </c>
      <c r="K787" s="236"/>
      <c r="L787" s="47"/>
      <c r="M787" s="42" t="e">
        <f t="shared" si="2651"/>
        <v>#DIV/0!</v>
      </c>
      <c r="N787" s="236"/>
      <c r="O787" s="48"/>
      <c r="P787" s="42" t="e">
        <f t="shared" si="2652"/>
        <v>#DIV/0!</v>
      </c>
      <c r="Q787" s="236"/>
      <c r="R787" s="41"/>
      <c r="S787" s="42" t="e">
        <f t="shared" si="2653"/>
        <v>#DIV/0!</v>
      </c>
      <c r="T787" s="236"/>
      <c r="U787" s="41"/>
      <c r="V787" s="42" t="e">
        <f t="shared" si="2654"/>
        <v>#DIV/0!</v>
      </c>
      <c r="W787" s="236"/>
      <c r="X787" s="41"/>
      <c r="Y787" s="42" t="e">
        <f t="shared" si="2655"/>
        <v>#DIV/0!</v>
      </c>
      <c r="Z787" s="236"/>
      <c r="AA787" s="41"/>
      <c r="AB787" s="42" t="e">
        <f t="shared" si="2656"/>
        <v>#DIV/0!</v>
      </c>
      <c r="AC787" s="236"/>
      <c r="AD787" s="41"/>
      <c r="AE787" s="42" t="e">
        <f t="shared" si="2657"/>
        <v>#DIV/0!</v>
      </c>
      <c r="AF787" s="236"/>
      <c r="AG787" s="41"/>
      <c r="AH787" s="42" t="e">
        <f t="shared" si="2658"/>
        <v>#DIV/0!</v>
      </c>
      <c r="AI787" s="236"/>
      <c r="AJ787" s="41"/>
      <c r="AK787" s="42" t="e">
        <f t="shared" si="2659"/>
        <v>#DIV/0!</v>
      </c>
      <c r="AL787" s="236"/>
      <c r="AM787" s="41"/>
      <c r="AN787" s="42" t="e">
        <f t="shared" si="2660"/>
        <v>#DIV/0!</v>
      </c>
      <c r="AO787" s="236"/>
      <c r="AP787" s="41"/>
      <c r="AQ787" s="42" t="e">
        <f t="shared" si="2661"/>
        <v>#DIV/0!</v>
      </c>
      <c r="AR787" s="15"/>
      <c r="AS787" s="37"/>
      <c r="AT787" s="37"/>
    </row>
    <row r="788" spans="1:46" customFormat="1" ht="34.5" customHeight="1">
      <c r="A788" s="283"/>
      <c r="B788" s="282"/>
      <c r="C788" s="279"/>
      <c r="D788" s="110" t="s">
        <v>37</v>
      </c>
      <c r="E788" s="176">
        <f t="shared" si="2662"/>
        <v>0</v>
      </c>
      <c r="F788" s="47">
        <f t="shared" si="2663"/>
        <v>0</v>
      </c>
      <c r="G788" s="48" t="e">
        <f t="shared" si="2649"/>
        <v>#DIV/0!</v>
      </c>
      <c r="H788" s="235"/>
      <c r="I788" s="47"/>
      <c r="J788" s="42" t="e">
        <f t="shared" si="2650"/>
        <v>#DIV/0!</v>
      </c>
      <c r="K788" s="236"/>
      <c r="L788" s="47"/>
      <c r="M788" s="42" t="e">
        <f t="shared" si="2651"/>
        <v>#DIV/0!</v>
      </c>
      <c r="N788" s="236"/>
      <c r="O788" s="48"/>
      <c r="P788" s="42" t="e">
        <f t="shared" si="2652"/>
        <v>#DIV/0!</v>
      </c>
      <c r="Q788" s="236"/>
      <c r="R788" s="41"/>
      <c r="S788" s="42" t="e">
        <f t="shared" si="2653"/>
        <v>#DIV/0!</v>
      </c>
      <c r="T788" s="236"/>
      <c r="U788" s="41"/>
      <c r="V788" s="42" t="e">
        <f t="shared" si="2654"/>
        <v>#DIV/0!</v>
      </c>
      <c r="W788" s="236"/>
      <c r="X788" s="41"/>
      <c r="Y788" s="42" t="e">
        <f t="shared" si="2655"/>
        <v>#DIV/0!</v>
      </c>
      <c r="Z788" s="236"/>
      <c r="AA788" s="41"/>
      <c r="AB788" s="42" t="e">
        <f t="shared" si="2656"/>
        <v>#DIV/0!</v>
      </c>
      <c r="AC788" s="236"/>
      <c r="AD788" s="41"/>
      <c r="AE788" s="42" t="e">
        <f t="shared" si="2657"/>
        <v>#DIV/0!</v>
      </c>
      <c r="AF788" s="236"/>
      <c r="AG788" s="41"/>
      <c r="AH788" s="42" t="e">
        <f t="shared" si="2658"/>
        <v>#DIV/0!</v>
      </c>
      <c r="AI788" s="236"/>
      <c r="AJ788" s="41"/>
      <c r="AK788" s="42" t="e">
        <f t="shared" si="2659"/>
        <v>#DIV/0!</v>
      </c>
      <c r="AL788" s="236"/>
      <c r="AM788" s="41"/>
      <c r="AN788" s="42" t="e">
        <f t="shared" si="2660"/>
        <v>#DIV/0!</v>
      </c>
      <c r="AO788" s="236"/>
      <c r="AP788" s="41"/>
      <c r="AQ788" s="42" t="e">
        <f t="shared" si="2661"/>
        <v>#DIV/0!</v>
      </c>
      <c r="AR788" s="15"/>
      <c r="AS788" s="37"/>
      <c r="AT788" s="37"/>
    </row>
    <row r="789" spans="1:46" customFormat="1" ht="76.5" customHeight="1">
      <c r="A789" s="283"/>
      <c r="B789" s="282"/>
      <c r="C789" s="280"/>
      <c r="D789" s="110" t="s">
        <v>32</v>
      </c>
      <c r="E789" s="176">
        <f t="shared" si="2662"/>
        <v>0</v>
      </c>
      <c r="F789" s="47">
        <f t="shared" si="2663"/>
        <v>0</v>
      </c>
      <c r="G789" s="48" t="e">
        <f t="shared" si="2649"/>
        <v>#DIV/0!</v>
      </c>
      <c r="H789" s="235"/>
      <c r="I789" s="47"/>
      <c r="J789" s="42" t="e">
        <f t="shared" si="2650"/>
        <v>#DIV/0!</v>
      </c>
      <c r="K789" s="236"/>
      <c r="L789" s="47"/>
      <c r="M789" s="42" t="e">
        <f t="shared" si="2651"/>
        <v>#DIV/0!</v>
      </c>
      <c r="N789" s="236"/>
      <c r="O789" s="48"/>
      <c r="P789" s="42" t="e">
        <f t="shared" si="2652"/>
        <v>#DIV/0!</v>
      </c>
      <c r="Q789" s="236"/>
      <c r="R789" s="41"/>
      <c r="S789" s="42" t="e">
        <f t="shared" si="2653"/>
        <v>#DIV/0!</v>
      </c>
      <c r="T789" s="236"/>
      <c r="U789" s="41"/>
      <c r="V789" s="42" t="e">
        <f t="shared" si="2654"/>
        <v>#DIV/0!</v>
      </c>
      <c r="W789" s="236"/>
      <c r="X789" s="41"/>
      <c r="Y789" s="42" t="e">
        <f t="shared" si="2655"/>
        <v>#DIV/0!</v>
      </c>
      <c r="Z789" s="236"/>
      <c r="AA789" s="41"/>
      <c r="AB789" s="42" t="e">
        <f t="shared" si="2656"/>
        <v>#DIV/0!</v>
      </c>
      <c r="AC789" s="236"/>
      <c r="AD789" s="41"/>
      <c r="AE789" s="42" t="e">
        <f t="shared" si="2657"/>
        <v>#DIV/0!</v>
      </c>
      <c r="AF789" s="236"/>
      <c r="AG789" s="41"/>
      <c r="AH789" s="42" t="e">
        <f t="shared" si="2658"/>
        <v>#DIV/0!</v>
      </c>
      <c r="AI789" s="236"/>
      <c r="AJ789" s="41"/>
      <c r="AK789" s="42" t="e">
        <f t="shared" si="2659"/>
        <v>#DIV/0!</v>
      </c>
      <c r="AL789" s="236"/>
      <c r="AM789" s="41"/>
      <c r="AN789" s="42" t="e">
        <f t="shared" si="2660"/>
        <v>#DIV/0!</v>
      </c>
      <c r="AO789" s="236"/>
      <c r="AP789" s="41"/>
      <c r="AQ789" s="42" t="e">
        <f t="shared" si="2661"/>
        <v>#DIV/0!</v>
      </c>
      <c r="AR789" s="15"/>
      <c r="AS789" s="37"/>
      <c r="AT789" s="37"/>
    </row>
    <row r="790" spans="1:46" s="208" customFormat="1" ht="24" customHeight="1">
      <c r="A790" s="283" t="s">
        <v>230</v>
      </c>
      <c r="B790" s="282" t="s">
        <v>91</v>
      </c>
      <c r="C790" s="282" t="s">
        <v>88</v>
      </c>
      <c r="D790" s="217" t="s">
        <v>34</v>
      </c>
      <c r="E790" s="211">
        <f>E791+E792+E793+E795+E796</f>
        <v>90</v>
      </c>
      <c r="F790" s="212">
        <f>F791+F792+F793+F795+F796</f>
        <v>10</v>
      </c>
      <c r="G790" s="212">
        <f>(F790/E790)*100</f>
        <v>11.111111111111111</v>
      </c>
      <c r="H790" s="235">
        <f>H791+H792+H793+H795+H796</f>
        <v>0</v>
      </c>
      <c r="I790" s="212">
        <f>I791+I792+I793+I795+I796</f>
        <v>0</v>
      </c>
      <c r="J790" s="219" t="e">
        <f>(I790/H790)*100</f>
        <v>#DIV/0!</v>
      </c>
      <c r="K790" s="235">
        <f>K791+K792+K793+K795+K796</f>
        <v>0</v>
      </c>
      <c r="L790" s="212">
        <f>L791+L792+L793+L795+L796</f>
        <v>0</v>
      </c>
      <c r="M790" s="219" t="e">
        <f>(L790/K790)*100</f>
        <v>#DIV/0!</v>
      </c>
      <c r="N790" s="235">
        <f>N791+N792+N793+N795+N796</f>
        <v>0</v>
      </c>
      <c r="O790" s="212">
        <f>O791+O792+O793+O795+O796</f>
        <v>0</v>
      </c>
      <c r="P790" s="219" t="e">
        <f>(O790/N790)*100</f>
        <v>#DIV/0!</v>
      </c>
      <c r="Q790" s="235">
        <f>Q791+Q792+Q793+Q795+Q796</f>
        <v>0</v>
      </c>
      <c r="R790" s="212">
        <f>R791+R792+R793+R795+R796</f>
        <v>0</v>
      </c>
      <c r="S790" s="219" t="e">
        <f>(R790/Q790)*100</f>
        <v>#DIV/0!</v>
      </c>
      <c r="T790" s="235">
        <f>T791+T792+T793+T795+T796</f>
        <v>10</v>
      </c>
      <c r="U790" s="212">
        <f>U791+U792+U793+U795+U796</f>
        <v>10</v>
      </c>
      <c r="V790" s="219">
        <f>(U790/T790)*100</f>
        <v>100</v>
      </c>
      <c r="W790" s="235">
        <f>W791+W792+W793+W795+W796</f>
        <v>0</v>
      </c>
      <c r="X790" s="212">
        <f>X791+X792+X793+X795+X796</f>
        <v>0</v>
      </c>
      <c r="Y790" s="219" t="e">
        <f>(X790/W790)*100</f>
        <v>#DIV/0!</v>
      </c>
      <c r="Z790" s="235">
        <f>Z791+Z792+Z793+Z795+Z796</f>
        <v>0</v>
      </c>
      <c r="AA790" s="212">
        <f>AA791+AA792+AA793+AA795+AA796</f>
        <v>0</v>
      </c>
      <c r="AB790" s="219" t="e">
        <f>(AA790/Z790)*100</f>
        <v>#DIV/0!</v>
      </c>
      <c r="AC790" s="235">
        <f>AC791+AC792+AC793+AC795+AC796</f>
        <v>0</v>
      </c>
      <c r="AD790" s="212">
        <f>AD791+AD792+AD793+AD795+AD796</f>
        <v>0</v>
      </c>
      <c r="AE790" s="219" t="e">
        <f>(AD790/AC790)*100</f>
        <v>#DIV/0!</v>
      </c>
      <c r="AF790" s="235">
        <f>AF791+AF792+AF793+AF795+AF796</f>
        <v>0</v>
      </c>
      <c r="AG790" s="212">
        <f>AG791+AG792+AG793+AG795+AG796</f>
        <v>0</v>
      </c>
      <c r="AH790" s="219" t="e">
        <f>(AG790/AF790)*100</f>
        <v>#DIV/0!</v>
      </c>
      <c r="AI790" s="235">
        <f>AI791+AI792+AI793+AI795+AI796</f>
        <v>0</v>
      </c>
      <c r="AJ790" s="212">
        <f>AJ791+AJ792+AJ793+AJ795+AJ796</f>
        <v>0</v>
      </c>
      <c r="AK790" s="219" t="e">
        <f>(AJ790/AI790)*100</f>
        <v>#DIV/0!</v>
      </c>
      <c r="AL790" s="235">
        <f>AL791+AL792+AL793+AL795+AL796</f>
        <v>0</v>
      </c>
      <c r="AM790" s="212">
        <f>AM791+AM792+AM793+AM795+AM796</f>
        <v>0</v>
      </c>
      <c r="AN790" s="219" t="e">
        <f>(AM790/AL790)*100</f>
        <v>#DIV/0!</v>
      </c>
      <c r="AO790" s="235">
        <f>AO791+AO792+AO793+AO795+AO796</f>
        <v>80</v>
      </c>
      <c r="AP790" s="212">
        <f>AP791+AP792+AP793+AP795+AP796</f>
        <v>0</v>
      </c>
      <c r="AQ790" s="219">
        <f>(AP790/AO790)*100</f>
        <v>0</v>
      </c>
      <c r="AR790" s="404"/>
    </row>
    <row r="791" spans="1:46" customFormat="1" ht="30">
      <c r="A791" s="283"/>
      <c r="B791" s="282"/>
      <c r="C791" s="282"/>
      <c r="D791" s="110" t="s">
        <v>17</v>
      </c>
      <c r="E791" s="176">
        <f>H791+K791+N791+Q791+T791+W791+Z791+AC791+AF791+AI791+AL791+AO791</f>
        <v>0</v>
      </c>
      <c r="F791" s="47">
        <f>I791+L791+O791+R791+U791+X791+AA791+AD791+AG791+AJ791+AM791+AP791</f>
        <v>0</v>
      </c>
      <c r="G791" s="48" t="e">
        <f t="shared" ref="G791:G796" si="2664">(F791/E791)*100</f>
        <v>#DIV/0!</v>
      </c>
      <c r="H791" s="236"/>
      <c r="I791" s="41"/>
      <c r="J791" s="42" t="e">
        <f t="shared" ref="J791:J796" si="2665">(I791/H791)*100</f>
        <v>#DIV/0!</v>
      </c>
      <c r="K791" s="236"/>
      <c r="L791" s="47"/>
      <c r="M791" s="42" t="e">
        <f t="shared" ref="M791:M796" si="2666">(L791/K791)*100</f>
        <v>#DIV/0!</v>
      </c>
      <c r="N791" s="236"/>
      <c r="O791" s="48"/>
      <c r="P791" s="42" t="e">
        <f t="shared" ref="P791:P796" si="2667">(O791/N791)*100</f>
        <v>#DIV/0!</v>
      </c>
      <c r="Q791" s="236"/>
      <c r="R791" s="41"/>
      <c r="S791" s="42" t="e">
        <f t="shared" ref="S791:S796" si="2668">(R791/Q791)*100</f>
        <v>#DIV/0!</v>
      </c>
      <c r="T791" s="236"/>
      <c r="U791" s="41"/>
      <c r="V791" s="42" t="e">
        <f t="shared" ref="V791:V796" si="2669">(U791/T791)*100</f>
        <v>#DIV/0!</v>
      </c>
      <c r="W791" s="236"/>
      <c r="X791" s="41"/>
      <c r="Y791" s="42" t="e">
        <f t="shared" ref="Y791:Y796" si="2670">(X791/W791)*100</f>
        <v>#DIV/0!</v>
      </c>
      <c r="Z791" s="236"/>
      <c r="AA791" s="41"/>
      <c r="AB791" s="42" t="e">
        <f t="shared" ref="AB791:AB796" si="2671">(AA791/Z791)*100</f>
        <v>#DIV/0!</v>
      </c>
      <c r="AC791" s="236"/>
      <c r="AD791" s="41"/>
      <c r="AE791" s="42" t="e">
        <f t="shared" ref="AE791:AE796" si="2672">(AD791/AC791)*100</f>
        <v>#DIV/0!</v>
      </c>
      <c r="AF791" s="236"/>
      <c r="AG791" s="41"/>
      <c r="AH791" s="42" t="e">
        <f t="shared" ref="AH791:AH796" si="2673">(AG791/AF791)*100</f>
        <v>#DIV/0!</v>
      </c>
      <c r="AI791" s="236"/>
      <c r="AJ791" s="41"/>
      <c r="AK791" s="42" t="e">
        <f t="shared" ref="AK791:AK796" si="2674">(AJ791/AI791)*100</f>
        <v>#DIV/0!</v>
      </c>
      <c r="AL791" s="236"/>
      <c r="AM791" s="41"/>
      <c r="AN791" s="42" t="e">
        <f t="shared" ref="AN791:AN796" si="2675">(AM791/AL791)*100</f>
        <v>#DIV/0!</v>
      </c>
      <c r="AO791" s="236"/>
      <c r="AP791" s="41"/>
      <c r="AQ791" s="42" t="e">
        <f t="shared" ref="AQ791:AQ796" si="2676">(AP791/AO791)*100</f>
        <v>#DIV/0!</v>
      </c>
      <c r="AR791" s="351"/>
      <c r="AS791" s="37"/>
      <c r="AT791" s="37"/>
    </row>
    <row r="792" spans="1:46" customFormat="1" ht="48.75" customHeight="1">
      <c r="A792" s="283"/>
      <c r="B792" s="282"/>
      <c r="C792" s="282"/>
      <c r="D792" s="110" t="s">
        <v>18</v>
      </c>
      <c r="E792" s="176">
        <f t="shared" ref="E792:E796" si="2677">H792+K792+N792+Q792+T792+W792+Z792+AC792+AF792+AI792+AL792+AO792</f>
        <v>80</v>
      </c>
      <c r="F792" s="47">
        <f t="shared" ref="F792:F796" si="2678">I792+L792+O792+R792+U792+X792+AA792+AD792+AG792+AJ792+AM792+AP792</f>
        <v>0</v>
      </c>
      <c r="G792" s="48">
        <f t="shared" si="2664"/>
        <v>0</v>
      </c>
      <c r="H792" s="236"/>
      <c r="I792" s="41"/>
      <c r="J792" s="42" t="e">
        <f t="shared" si="2665"/>
        <v>#DIV/0!</v>
      </c>
      <c r="K792" s="236"/>
      <c r="L792" s="47"/>
      <c r="M792" s="42" t="e">
        <f t="shared" si="2666"/>
        <v>#DIV/0!</v>
      </c>
      <c r="N792" s="236"/>
      <c r="O792" s="48"/>
      <c r="P792" s="42" t="e">
        <f t="shared" si="2667"/>
        <v>#DIV/0!</v>
      </c>
      <c r="Q792" s="236"/>
      <c r="R792" s="41"/>
      <c r="S792" s="42" t="e">
        <f t="shared" si="2668"/>
        <v>#DIV/0!</v>
      </c>
      <c r="T792" s="236"/>
      <c r="U792" s="41"/>
      <c r="V792" s="42" t="e">
        <f t="shared" si="2669"/>
        <v>#DIV/0!</v>
      </c>
      <c r="W792" s="236"/>
      <c r="X792" s="41"/>
      <c r="Y792" s="42" t="e">
        <f t="shared" si="2670"/>
        <v>#DIV/0!</v>
      </c>
      <c r="Z792" s="236"/>
      <c r="AA792" s="41"/>
      <c r="AB792" s="42" t="e">
        <f t="shared" si="2671"/>
        <v>#DIV/0!</v>
      </c>
      <c r="AC792" s="236"/>
      <c r="AD792" s="41"/>
      <c r="AE792" s="42" t="e">
        <f t="shared" si="2672"/>
        <v>#DIV/0!</v>
      </c>
      <c r="AF792" s="236"/>
      <c r="AG792" s="41"/>
      <c r="AH792" s="42" t="e">
        <f t="shared" si="2673"/>
        <v>#DIV/0!</v>
      </c>
      <c r="AI792" s="236"/>
      <c r="AJ792" s="41"/>
      <c r="AK792" s="42" t="e">
        <f t="shared" si="2674"/>
        <v>#DIV/0!</v>
      </c>
      <c r="AL792" s="236"/>
      <c r="AM792" s="41"/>
      <c r="AN792" s="42" t="e">
        <f t="shared" si="2675"/>
        <v>#DIV/0!</v>
      </c>
      <c r="AO792" s="236">
        <v>80</v>
      </c>
      <c r="AP792" s="41"/>
      <c r="AQ792" s="42">
        <f t="shared" si="2676"/>
        <v>0</v>
      </c>
      <c r="AR792" s="351"/>
      <c r="AS792" s="37"/>
      <c r="AT792" s="37"/>
    </row>
    <row r="793" spans="1:46" customFormat="1" ht="32.25" customHeight="1">
      <c r="A793" s="283"/>
      <c r="B793" s="282"/>
      <c r="C793" s="282"/>
      <c r="D793" s="110" t="s">
        <v>26</v>
      </c>
      <c r="E793" s="176">
        <f t="shared" si="2677"/>
        <v>10</v>
      </c>
      <c r="F793" s="47">
        <f t="shared" si="2678"/>
        <v>10</v>
      </c>
      <c r="G793" s="48">
        <f t="shared" si="2664"/>
        <v>100</v>
      </c>
      <c r="H793" s="236"/>
      <c r="I793" s="41"/>
      <c r="J793" s="42" t="e">
        <f t="shared" si="2665"/>
        <v>#DIV/0!</v>
      </c>
      <c r="K793" s="236"/>
      <c r="L793" s="47"/>
      <c r="M793" s="42" t="e">
        <f t="shared" si="2666"/>
        <v>#DIV/0!</v>
      </c>
      <c r="N793" s="236"/>
      <c r="O793" s="48"/>
      <c r="P793" s="42" t="e">
        <f t="shared" si="2667"/>
        <v>#DIV/0!</v>
      </c>
      <c r="Q793" s="236"/>
      <c r="R793" s="41"/>
      <c r="S793" s="42" t="e">
        <f t="shared" si="2668"/>
        <v>#DIV/0!</v>
      </c>
      <c r="T793" s="236">
        <v>10</v>
      </c>
      <c r="U793" s="41">
        <v>10</v>
      </c>
      <c r="V793" s="42">
        <f t="shared" si="2669"/>
        <v>100</v>
      </c>
      <c r="W793" s="236"/>
      <c r="X793" s="41"/>
      <c r="Y793" s="42" t="e">
        <f t="shared" si="2670"/>
        <v>#DIV/0!</v>
      </c>
      <c r="Z793" s="236"/>
      <c r="AA793" s="41"/>
      <c r="AB793" s="42" t="e">
        <f t="shared" si="2671"/>
        <v>#DIV/0!</v>
      </c>
      <c r="AC793" s="236"/>
      <c r="AD793" s="41"/>
      <c r="AE793" s="42" t="e">
        <f t="shared" si="2672"/>
        <v>#DIV/0!</v>
      </c>
      <c r="AF793" s="236"/>
      <c r="AG793" s="41"/>
      <c r="AH793" s="42" t="e">
        <f t="shared" si="2673"/>
        <v>#DIV/0!</v>
      </c>
      <c r="AI793" s="236">
        <v>0</v>
      </c>
      <c r="AJ793" s="41"/>
      <c r="AK793" s="42" t="e">
        <f t="shared" si="2674"/>
        <v>#DIV/0!</v>
      </c>
      <c r="AL793" s="236"/>
      <c r="AM793" s="41"/>
      <c r="AN793" s="42" t="e">
        <f t="shared" si="2675"/>
        <v>#DIV/0!</v>
      </c>
      <c r="AO793" s="236"/>
      <c r="AP793" s="41"/>
      <c r="AQ793" s="42" t="e">
        <f t="shared" si="2676"/>
        <v>#DIV/0!</v>
      </c>
      <c r="AR793" s="351"/>
      <c r="AS793" s="37"/>
      <c r="AT793" s="37"/>
    </row>
    <row r="794" spans="1:46" customFormat="1" ht="84" customHeight="1">
      <c r="A794" s="283"/>
      <c r="B794" s="282"/>
      <c r="C794" s="282"/>
      <c r="D794" s="110" t="s">
        <v>154</v>
      </c>
      <c r="E794" s="176">
        <f t="shared" si="2677"/>
        <v>0</v>
      </c>
      <c r="F794" s="47">
        <f t="shared" si="2678"/>
        <v>0</v>
      </c>
      <c r="G794" s="48" t="e">
        <f t="shared" si="2664"/>
        <v>#DIV/0!</v>
      </c>
      <c r="H794" s="236"/>
      <c r="I794" s="41"/>
      <c r="J794" s="42" t="e">
        <f t="shared" si="2665"/>
        <v>#DIV/0!</v>
      </c>
      <c r="K794" s="236"/>
      <c r="L794" s="47"/>
      <c r="M794" s="42" t="e">
        <f t="shared" si="2666"/>
        <v>#DIV/0!</v>
      </c>
      <c r="N794" s="236"/>
      <c r="O794" s="48"/>
      <c r="P794" s="42" t="e">
        <f t="shared" si="2667"/>
        <v>#DIV/0!</v>
      </c>
      <c r="Q794" s="236"/>
      <c r="R794" s="41"/>
      <c r="S794" s="42" t="e">
        <f t="shared" si="2668"/>
        <v>#DIV/0!</v>
      </c>
      <c r="T794" s="236"/>
      <c r="U794" s="41"/>
      <c r="V794" s="42" t="e">
        <f t="shared" si="2669"/>
        <v>#DIV/0!</v>
      </c>
      <c r="W794" s="236"/>
      <c r="X794" s="41"/>
      <c r="Y794" s="42" t="e">
        <f t="shared" si="2670"/>
        <v>#DIV/0!</v>
      </c>
      <c r="Z794" s="236"/>
      <c r="AA794" s="41"/>
      <c r="AB794" s="42" t="e">
        <f t="shared" si="2671"/>
        <v>#DIV/0!</v>
      </c>
      <c r="AC794" s="236"/>
      <c r="AD794" s="41"/>
      <c r="AE794" s="42" t="e">
        <f t="shared" si="2672"/>
        <v>#DIV/0!</v>
      </c>
      <c r="AF794" s="236"/>
      <c r="AG794" s="41"/>
      <c r="AH794" s="42" t="e">
        <f t="shared" si="2673"/>
        <v>#DIV/0!</v>
      </c>
      <c r="AI794" s="236"/>
      <c r="AJ794" s="41"/>
      <c r="AK794" s="42" t="e">
        <f t="shared" si="2674"/>
        <v>#DIV/0!</v>
      </c>
      <c r="AL794" s="236"/>
      <c r="AM794" s="41"/>
      <c r="AN794" s="42" t="e">
        <f t="shared" si="2675"/>
        <v>#DIV/0!</v>
      </c>
      <c r="AO794" s="236"/>
      <c r="AP794" s="41"/>
      <c r="AQ794" s="42" t="e">
        <f t="shared" si="2676"/>
        <v>#DIV/0!</v>
      </c>
      <c r="AR794" s="351"/>
      <c r="AS794" s="37"/>
      <c r="AT794" s="37"/>
    </row>
    <row r="795" spans="1:46" customFormat="1" ht="31.5" customHeight="1">
      <c r="A795" s="283"/>
      <c r="B795" s="282"/>
      <c r="C795" s="282"/>
      <c r="D795" s="110" t="s">
        <v>37</v>
      </c>
      <c r="E795" s="176">
        <f t="shared" si="2677"/>
        <v>0</v>
      </c>
      <c r="F795" s="47">
        <f t="shared" si="2678"/>
        <v>0</v>
      </c>
      <c r="G795" s="48" t="e">
        <f t="shared" si="2664"/>
        <v>#DIV/0!</v>
      </c>
      <c r="H795" s="236"/>
      <c r="I795" s="41"/>
      <c r="J795" s="42" t="e">
        <f t="shared" si="2665"/>
        <v>#DIV/0!</v>
      </c>
      <c r="K795" s="236"/>
      <c r="L795" s="47"/>
      <c r="M795" s="42" t="e">
        <f t="shared" si="2666"/>
        <v>#DIV/0!</v>
      </c>
      <c r="N795" s="236"/>
      <c r="O795" s="48"/>
      <c r="P795" s="42" t="e">
        <f t="shared" si="2667"/>
        <v>#DIV/0!</v>
      </c>
      <c r="Q795" s="236"/>
      <c r="R795" s="41"/>
      <c r="S795" s="42" t="e">
        <f t="shared" si="2668"/>
        <v>#DIV/0!</v>
      </c>
      <c r="T795" s="236"/>
      <c r="U795" s="41"/>
      <c r="V795" s="42" t="e">
        <f t="shared" si="2669"/>
        <v>#DIV/0!</v>
      </c>
      <c r="W795" s="236"/>
      <c r="X795" s="41"/>
      <c r="Y795" s="42" t="e">
        <f t="shared" si="2670"/>
        <v>#DIV/0!</v>
      </c>
      <c r="Z795" s="236"/>
      <c r="AA795" s="41"/>
      <c r="AB795" s="42" t="e">
        <f t="shared" si="2671"/>
        <v>#DIV/0!</v>
      </c>
      <c r="AC795" s="236"/>
      <c r="AD795" s="41"/>
      <c r="AE795" s="42" t="e">
        <f t="shared" si="2672"/>
        <v>#DIV/0!</v>
      </c>
      <c r="AF795" s="236"/>
      <c r="AG795" s="41"/>
      <c r="AH795" s="42" t="e">
        <f t="shared" si="2673"/>
        <v>#DIV/0!</v>
      </c>
      <c r="AI795" s="236"/>
      <c r="AJ795" s="41"/>
      <c r="AK795" s="42" t="e">
        <f t="shared" si="2674"/>
        <v>#DIV/0!</v>
      </c>
      <c r="AL795" s="236"/>
      <c r="AM795" s="41"/>
      <c r="AN795" s="42" t="e">
        <f t="shared" si="2675"/>
        <v>#DIV/0!</v>
      </c>
      <c r="AO795" s="236"/>
      <c r="AP795" s="41"/>
      <c r="AQ795" s="42" t="e">
        <f t="shared" si="2676"/>
        <v>#DIV/0!</v>
      </c>
      <c r="AR795" s="351"/>
      <c r="AS795" s="37"/>
      <c r="AT795" s="37"/>
    </row>
    <row r="796" spans="1:46" customFormat="1" ht="45">
      <c r="A796" s="283"/>
      <c r="B796" s="282"/>
      <c r="C796" s="282"/>
      <c r="D796" s="110" t="s">
        <v>32</v>
      </c>
      <c r="E796" s="176">
        <f t="shared" si="2677"/>
        <v>0</v>
      </c>
      <c r="F796" s="47">
        <f t="shared" si="2678"/>
        <v>0</v>
      </c>
      <c r="G796" s="48" t="e">
        <f t="shared" si="2664"/>
        <v>#DIV/0!</v>
      </c>
      <c r="H796" s="236"/>
      <c r="I796" s="41"/>
      <c r="J796" s="42" t="e">
        <f t="shared" si="2665"/>
        <v>#DIV/0!</v>
      </c>
      <c r="K796" s="236"/>
      <c r="L796" s="47"/>
      <c r="M796" s="42" t="e">
        <f t="shared" si="2666"/>
        <v>#DIV/0!</v>
      </c>
      <c r="N796" s="236"/>
      <c r="O796" s="48"/>
      <c r="P796" s="42" t="e">
        <f t="shared" si="2667"/>
        <v>#DIV/0!</v>
      </c>
      <c r="Q796" s="236"/>
      <c r="R796" s="41"/>
      <c r="S796" s="42" t="e">
        <f t="shared" si="2668"/>
        <v>#DIV/0!</v>
      </c>
      <c r="T796" s="236"/>
      <c r="U796" s="41"/>
      <c r="V796" s="42" t="e">
        <f t="shared" si="2669"/>
        <v>#DIV/0!</v>
      </c>
      <c r="W796" s="236"/>
      <c r="X796" s="41"/>
      <c r="Y796" s="42" t="e">
        <f t="shared" si="2670"/>
        <v>#DIV/0!</v>
      </c>
      <c r="Z796" s="236"/>
      <c r="AA796" s="41"/>
      <c r="AB796" s="42" t="e">
        <f t="shared" si="2671"/>
        <v>#DIV/0!</v>
      </c>
      <c r="AC796" s="236"/>
      <c r="AD796" s="41"/>
      <c r="AE796" s="42" t="e">
        <f t="shared" si="2672"/>
        <v>#DIV/0!</v>
      </c>
      <c r="AF796" s="236"/>
      <c r="AG796" s="41"/>
      <c r="AH796" s="42" t="e">
        <f t="shared" si="2673"/>
        <v>#DIV/0!</v>
      </c>
      <c r="AI796" s="236"/>
      <c r="AJ796" s="41"/>
      <c r="AK796" s="42" t="e">
        <f t="shared" si="2674"/>
        <v>#DIV/0!</v>
      </c>
      <c r="AL796" s="236"/>
      <c r="AM796" s="41"/>
      <c r="AN796" s="42" t="e">
        <f t="shared" si="2675"/>
        <v>#DIV/0!</v>
      </c>
      <c r="AO796" s="236"/>
      <c r="AP796" s="41"/>
      <c r="AQ796" s="42" t="e">
        <f t="shared" si="2676"/>
        <v>#DIV/0!</v>
      </c>
      <c r="AR796" s="352"/>
      <c r="AS796" s="37"/>
      <c r="AT796" s="37"/>
    </row>
    <row r="797" spans="1:46" s="208" customFormat="1" ht="27.75" customHeight="1">
      <c r="A797" s="283" t="s">
        <v>231</v>
      </c>
      <c r="B797" s="282" t="s">
        <v>92</v>
      </c>
      <c r="C797" s="282" t="s">
        <v>88</v>
      </c>
      <c r="D797" s="217" t="s">
        <v>34</v>
      </c>
      <c r="E797" s="211">
        <f>SUM(E798:E803)</f>
        <v>10</v>
      </c>
      <c r="F797" s="212">
        <f>SUM(F798:F803)</f>
        <v>0</v>
      </c>
      <c r="G797" s="212">
        <f>(F797/E797)*100</f>
        <v>0</v>
      </c>
      <c r="H797" s="236">
        <f>SUM(H798:H803)</f>
        <v>0</v>
      </c>
      <c r="I797" s="219">
        <f>SUM(I798:I803)</f>
        <v>0</v>
      </c>
      <c r="J797" s="219" t="e">
        <f>(I797/H797)*100</f>
        <v>#DIV/0!</v>
      </c>
      <c r="K797" s="236">
        <f>SUM(K798:K803)</f>
        <v>0</v>
      </c>
      <c r="L797" s="212">
        <f>SUM(L798:L803)</f>
        <v>0</v>
      </c>
      <c r="M797" s="219" t="e">
        <f>(L797/K797)*100</f>
        <v>#DIV/0!</v>
      </c>
      <c r="N797" s="236">
        <f>SUM(N798:N803)</f>
        <v>0</v>
      </c>
      <c r="O797" s="212">
        <f>SUM(O798:O803)</f>
        <v>0</v>
      </c>
      <c r="P797" s="219" t="e">
        <f>(O797/N797)*100</f>
        <v>#DIV/0!</v>
      </c>
      <c r="Q797" s="236">
        <f>SUM(Q798:Q803)</f>
        <v>0</v>
      </c>
      <c r="R797" s="219">
        <f>SUM(R798:R803)</f>
        <v>0</v>
      </c>
      <c r="S797" s="219" t="e">
        <f>(R797/Q797)*100</f>
        <v>#DIV/0!</v>
      </c>
      <c r="T797" s="236">
        <f>SUM(T798:T803)</f>
        <v>0</v>
      </c>
      <c r="U797" s="219">
        <f>SUM(U798:U803)</f>
        <v>0</v>
      </c>
      <c r="V797" s="219" t="e">
        <f>(U797/T797)*100</f>
        <v>#DIV/0!</v>
      </c>
      <c r="W797" s="236">
        <f>SUM(W798:W803)</f>
        <v>0</v>
      </c>
      <c r="X797" s="219">
        <f>SUM(X798:X803)</f>
        <v>0</v>
      </c>
      <c r="Y797" s="219" t="e">
        <f>(X797/W797)*100</f>
        <v>#DIV/0!</v>
      </c>
      <c r="Z797" s="236">
        <f>SUM(Z798:Z803)</f>
        <v>10</v>
      </c>
      <c r="AA797" s="219">
        <f>SUM(AA798:AA803)</f>
        <v>0</v>
      </c>
      <c r="AB797" s="219">
        <f>(AA797/Z797)*100</f>
        <v>0</v>
      </c>
      <c r="AC797" s="236">
        <f>SUM(AC798:AC803)</f>
        <v>0</v>
      </c>
      <c r="AD797" s="219">
        <f>SUM(AD798:AD803)</f>
        <v>0</v>
      </c>
      <c r="AE797" s="219" t="e">
        <f>(AD797/AC797)*100</f>
        <v>#DIV/0!</v>
      </c>
      <c r="AF797" s="236">
        <f>SUM(AF798:AF803)</f>
        <v>0</v>
      </c>
      <c r="AG797" s="219">
        <f>SUM(AG798:AG803)</f>
        <v>0</v>
      </c>
      <c r="AH797" s="219" t="e">
        <f>(AG797/AF797)*100</f>
        <v>#DIV/0!</v>
      </c>
      <c r="AI797" s="236">
        <f>SUM(AI798:AI803)</f>
        <v>0</v>
      </c>
      <c r="AJ797" s="219">
        <f>SUM(AJ798:AJ803)</f>
        <v>0</v>
      </c>
      <c r="AK797" s="219" t="e">
        <f>(AJ797/AI797)*100</f>
        <v>#DIV/0!</v>
      </c>
      <c r="AL797" s="236">
        <f>SUM(AL798:AL803)</f>
        <v>0</v>
      </c>
      <c r="AM797" s="219">
        <f>SUM(AM798:AM803)</f>
        <v>0</v>
      </c>
      <c r="AN797" s="219" t="e">
        <f>(AM797/AL797)*100</f>
        <v>#DIV/0!</v>
      </c>
      <c r="AO797" s="236">
        <f>SUM(AO798:AO803)</f>
        <v>0</v>
      </c>
      <c r="AP797" s="219">
        <f>SUM(AP798:AP803)</f>
        <v>0</v>
      </c>
      <c r="AQ797" s="219" t="e">
        <f>(AP797/AO797)*100</f>
        <v>#DIV/0!</v>
      </c>
      <c r="AR797" s="216"/>
    </row>
    <row r="798" spans="1:46" customFormat="1" ht="30">
      <c r="A798" s="283"/>
      <c r="B798" s="282"/>
      <c r="C798" s="282"/>
      <c r="D798" s="110" t="s">
        <v>17</v>
      </c>
      <c r="E798" s="176">
        <f>H798+K798+N798+Q798+T798+W798+Z798+AC798+AF798+AI798+AL798+AO798</f>
        <v>0</v>
      </c>
      <c r="F798" s="47">
        <f>I798+L798+O798+R798+U798+X798+AA798+AD798+AG798+AJ798+AM798+AP798</f>
        <v>0</v>
      </c>
      <c r="G798" s="48" t="e">
        <f t="shared" ref="G798:G803" si="2679">(F798/E798)*100</f>
        <v>#DIV/0!</v>
      </c>
      <c r="H798" s="236"/>
      <c r="I798" s="41"/>
      <c r="J798" s="42" t="e">
        <f t="shared" ref="J798:J803" si="2680">(I798/H798)*100</f>
        <v>#DIV/0!</v>
      </c>
      <c r="K798" s="236"/>
      <c r="L798" s="47"/>
      <c r="M798" s="42" t="e">
        <f t="shared" ref="M798:M803" si="2681">(L798/K798)*100</f>
        <v>#DIV/0!</v>
      </c>
      <c r="N798" s="236"/>
      <c r="O798" s="48"/>
      <c r="P798" s="42" t="e">
        <f t="shared" ref="P798:P803" si="2682">(O798/N798)*100</f>
        <v>#DIV/0!</v>
      </c>
      <c r="Q798" s="236"/>
      <c r="R798" s="41"/>
      <c r="S798" s="42" t="e">
        <f t="shared" ref="S798:S803" si="2683">(R798/Q798)*100</f>
        <v>#DIV/0!</v>
      </c>
      <c r="T798" s="236"/>
      <c r="U798" s="41"/>
      <c r="V798" s="42" t="e">
        <f t="shared" ref="V798:V803" si="2684">(U798/T798)*100</f>
        <v>#DIV/0!</v>
      </c>
      <c r="W798" s="236"/>
      <c r="X798" s="41"/>
      <c r="Y798" s="42" t="e">
        <f t="shared" ref="Y798:Y803" si="2685">(X798/W798)*100</f>
        <v>#DIV/0!</v>
      </c>
      <c r="Z798" s="236"/>
      <c r="AA798" s="41"/>
      <c r="AB798" s="42" t="e">
        <f t="shared" ref="AB798:AB803" si="2686">(AA798/Z798)*100</f>
        <v>#DIV/0!</v>
      </c>
      <c r="AC798" s="236"/>
      <c r="AD798" s="41"/>
      <c r="AE798" s="42" t="e">
        <f t="shared" ref="AE798:AE803" si="2687">(AD798/AC798)*100</f>
        <v>#DIV/0!</v>
      </c>
      <c r="AF798" s="236"/>
      <c r="AG798" s="41"/>
      <c r="AH798" s="42" t="e">
        <f t="shared" ref="AH798:AH803" si="2688">(AG798/AF798)*100</f>
        <v>#DIV/0!</v>
      </c>
      <c r="AI798" s="236"/>
      <c r="AJ798" s="41"/>
      <c r="AK798" s="42" t="e">
        <f t="shared" ref="AK798:AK803" si="2689">(AJ798/AI798)*100</f>
        <v>#DIV/0!</v>
      </c>
      <c r="AL798" s="236"/>
      <c r="AM798" s="41"/>
      <c r="AN798" s="42" t="e">
        <f t="shared" ref="AN798:AN803" si="2690">(AM798/AL798)*100</f>
        <v>#DIV/0!</v>
      </c>
      <c r="AO798" s="236"/>
      <c r="AP798" s="41"/>
      <c r="AQ798" s="42" t="e">
        <f t="shared" ref="AQ798:AQ803" si="2691">(AP798/AO798)*100</f>
        <v>#DIV/0!</v>
      </c>
      <c r="AR798" s="12"/>
      <c r="AS798" s="37"/>
      <c r="AT798" s="37"/>
    </row>
    <row r="799" spans="1:46" customFormat="1" ht="43.5" customHeight="1">
      <c r="A799" s="283"/>
      <c r="B799" s="282"/>
      <c r="C799" s="282"/>
      <c r="D799" s="110" t="s">
        <v>18</v>
      </c>
      <c r="E799" s="176">
        <f t="shared" ref="E799:E803" si="2692">H799+K799+N799+Q799+T799+W799+Z799+AC799+AF799+AI799+AL799+AO799</f>
        <v>0</v>
      </c>
      <c r="F799" s="47">
        <f t="shared" ref="F799:F803" si="2693">I799+L799+O799+R799+U799+X799+AA799+AD799+AG799+AJ799+AM799+AP799</f>
        <v>0</v>
      </c>
      <c r="G799" s="48" t="e">
        <f t="shared" si="2679"/>
        <v>#DIV/0!</v>
      </c>
      <c r="H799" s="236"/>
      <c r="I799" s="41"/>
      <c r="J799" s="42" t="e">
        <f t="shared" si="2680"/>
        <v>#DIV/0!</v>
      </c>
      <c r="K799" s="236"/>
      <c r="L799" s="47"/>
      <c r="M799" s="42" t="e">
        <f t="shared" si="2681"/>
        <v>#DIV/0!</v>
      </c>
      <c r="N799" s="236"/>
      <c r="O799" s="48"/>
      <c r="P799" s="42" t="e">
        <f t="shared" si="2682"/>
        <v>#DIV/0!</v>
      </c>
      <c r="Q799" s="236"/>
      <c r="R799" s="41"/>
      <c r="S799" s="42" t="e">
        <f t="shared" si="2683"/>
        <v>#DIV/0!</v>
      </c>
      <c r="T799" s="236"/>
      <c r="U799" s="41"/>
      <c r="V799" s="42" t="e">
        <f t="shared" si="2684"/>
        <v>#DIV/0!</v>
      </c>
      <c r="W799" s="236"/>
      <c r="X799" s="41"/>
      <c r="Y799" s="42" t="e">
        <f t="shared" si="2685"/>
        <v>#DIV/0!</v>
      </c>
      <c r="Z799" s="236"/>
      <c r="AA799" s="41"/>
      <c r="AB799" s="42" t="e">
        <f t="shared" si="2686"/>
        <v>#DIV/0!</v>
      </c>
      <c r="AC799" s="236"/>
      <c r="AD799" s="41"/>
      <c r="AE799" s="42" t="e">
        <f t="shared" si="2687"/>
        <v>#DIV/0!</v>
      </c>
      <c r="AF799" s="236"/>
      <c r="AG799" s="41"/>
      <c r="AH799" s="42" t="e">
        <f t="shared" si="2688"/>
        <v>#DIV/0!</v>
      </c>
      <c r="AI799" s="236"/>
      <c r="AJ799" s="41"/>
      <c r="AK799" s="42" t="e">
        <f t="shared" si="2689"/>
        <v>#DIV/0!</v>
      </c>
      <c r="AL799" s="236"/>
      <c r="AM799" s="41"/>
      <c r="AN799" s="42" t="e">
        <f t="shared" si="2690"/>
        <v>#DIV/0!</v>
      </c>
      <c r="AO799" s="236"/>
      <c r="AP799" s="41"/>
      <c r="AQ799" s="42" t="e">
        <f t="shared" si="2691"/>
        <v>#DIV/0!</v>
      </c>
      <c r="AR799" s="12"/>
      <c r="AS799" s="37"/>
      <c r="AT799" s="37"/>
    </row>
    <row r="800" spans="1:46" customFormat="1" ht="33.75" customHeight="1">
      <c r="A800" s="283"/>
      <c r="B800" s="282"/>
      <c r="C800" s="282"/>
      <c r="D800" s="110" t="s">
        <v>26</v>
      </c>
      <c r="E800" s="176">
        <f t="shared" si="2692"/>
        <v>10</v>
      </c>
      <c r="F800" s="47">
        <f t="shared" si="2693"/>
        <v>0</v>
      </c>
      <c r="G800" s="48">
        <f t="shared" si="2679"/>
        <v>0</v>
      </c>
      <c r="H800" s="236"/>
      <c r="I800" s="41"/>
      <c r="J800" s="42" t="e">
        <f t="shared" si="2680"/>
        <v>#DIV/0!</v>
      </c>
      <c r="K800" s="236"/>
      <c r="L800" s="47"/>
      <c r="M800" s="42" t="e">
        <f t="shared" si="2681"/>
        <v>#DIV/0!</v>
      </c>
      <c r="N800" s="236"/>
      <c r="O800" s="48"/>
      <c r="P800" s="42" t="e">
        <f t="shared" si="2682"/>
        <v>#DIV/0!</v>
      </c>
      <c r="Q800" s="236"/>
      <c r="R800" s="41"/>
      <c r="S800" s="42" t="e">
        <f t="shared" si="2683"/>
        <v>#DIV/0!</v>
      </c>
      <c r="T800" s="236"/>
      <c r="U800" s="41"/>
      <c r="V800" s="42" t="e">
        <f t="shared" si="2684"/>
        <v>#DIV/0!</v>
      </c>
      <c r="W800" s="236">
        <v>0</v>
      </c>
      <c r="X800" s="41"/>
      <c r="Y800" s="42" t="e">
        <f t="shared" si="2685"/>
        <v>#DIV/0!</v>
      </c>
      <c r="Z800" s="236">
        <v>10</v>
      </c>
      <c r="AA800" s="41"/>
      <c r="AB800" s="42">
        <f t="shared" si="2686"/>
        <v>0</v>
      </c>
      <c r="AC800" s="236"/>
      <c r="AD800" s="41"/>
      <c r="AE800" s="42" t="e">
        <f t="shared" si="2687"/>
        <v>#DIV/0!</v>
      </c>
      <c r="AF800" s="236"/>
      <c r="AG800" s="41"/>
      <c r="AH800" s="42" t="e">
        <f t="shared" si="2688"/>
        <v>#DIV/0!</v>
      </c>
      <c r="AI800" s="236"/>
      <c r="AJ800" s="41"/>
      <c r="AK800" s="42" t="e">
        <f t="shared" si="2689"/>
        <v>#DIV/0!</v>
      </c>
      <c r="AL800" s="236"/>
      <c r="AM800" s="41"/>
      <c r="AN800" s="42" t="e">
        <f t="shared" si="2690"/>
        <v>#DIV/0!</v>
      </c>
      <c r="AO800" s="236"/>
      <c r="AP800" s="41"/>
      <c r="AQ800" s="42" t="e">
        <f t="shared" si="2691"/>
        <v>#DIV/0!</v>
      </c>
      <c r="AR800" s="12"/>
      <c r="AS800" s="37"/>
      <c r="AT800" s="37"/>
    </row>
    <row r="801" spans="1:46" customFormat="1" ht="86.25" customHeight="1">
      <c r="A801" s="283"/>
      <c r="B801" s="282"/>
      <c r="C801" s="282"/>
      <c r="D801" s="110" t="s">
        <v>154</v>
      </c>
      <c r="E801" s="176">
        <f t="shared" si="2692"/>
        <v>0</v>
      </c>
      <c r="F801" s="47">
        <f t="shared" si="2693"/>
        <v>0</v>
      </c>
      <c r="G801" s="48" t="e">
        <f t="shared" si="2679"/>
        <v>#DIV/0!</v>
      </c>
      <c r="H801" s="236"/>
      <c r="I801" s="41"/>
      <c r="J801" s="42" t="e">
        <f t="shared" si="2680"/>
        <v>#DIV/0!</v>
      </c>
      <c r="K801" s="236"/>
      <c r="L801" s="47"/>
      <c r="M801" s="42" t="e">
        <f t="shared" si="2681"/>
        <v>#DIV/0!</v>
      </c>
      <c r="N801" s="236"/>
      <c r="O801" s="48"/>
      <c r="P801" s="42" t="e">
        <f t="shared" si="2682"/>
        <v>#DIV/0!</v>
      </c>
      <c r="Q801" s="236"/>
      <c r="R801" s="41"/>
      <c r="S801" s="42" t="e">
        <f t="shared" si="2683"/>
        <v>#DIV/0!</v>
      </c>
      <c r="T801" s="236"/>
      <c r="U801" s="41"/>
      <c r="V801" s="42" t="e">
        <f t="shared" si="2684"/>
        <v>#DIV/0!</v>
      </c>
      <c r="W801" s="236"/>
      <c r="X801" s="41"/>
      <c r="Y801" s="42" t="e">
        <f t="shared" si="2685"/>
        <v>#DIV/0!</v>
      </c>
      <c r="Z801" s="236"/>
      <c r="AA801" s="41"/>
      <c r="AB801" s="42" t="e">
        <f t="shared" si="2686"/>
        <v>#DIV/0!</v>
      </c>
      <c r="AC801" s="236"/>
      <c r="AD801" s="41"/>
      <c r="AE801" s="42" t="e">
        <f t="shared" si="2687"/>
        <v>#DIV/0!</v>
      </c>
      <c r="AF801" s="236"/>
      <c r="AG801" s="41"/>
      <c r="AH801" s="42" t="e">
        <f t="shared" si="2688"/>
        <v>#DIV/0!</v>
      </c>
      <c r="AI801" s="236"/>
      <c r="AJ801" s="41"/>
      <c r="AK801" s="42" t="e">
        <f t="shared" si="2689"/>
        <v>#DIV/0!</v>
      </c>
      <c r="AL801" s="236"/>
      <c r="AM801" s="41"/>
      <c r="AN801" s="42" t="e">
        <f t="shared" si="2690"/>
        <v>#DIV/0!</v>
      </c>
      <c r="AO801" s="236"/>
      <c r="AP801" s="41"/>
      <c r="AQ801" s="42" t="e">
        <f t="shared" si="2691"/>
        <v>#DIV/0!</v>
      </c>
      <c r="AR801" s="12"/>
      <c r="AS801" s="37"/>
      <c r="AT801" s="37"/>
    </row>
    <row r="802" spans="1:46" customFormat="1" ht="34.5" customHeight="1">
      <c r="A802" s="283"/>
      <c r="B802" s="282"/>
      <c r="C802" s="282"/>
      <c r="D802" s="110" t="s">
        <v>37</v>
      </c>
      <c r="E802" s="176">
        <f t="shared" si="2692"/>
        <v>0</v>
      </c>
      <c r="F802" s="47">
        <f t="shared" si="2693"/>
        <v>0</v>
      </c>
      <c r="G802" s="48" t="e">
        <f t="shared" si="2679"/>
        <v>#DIV/0!</v>
      </c>
      <c r="H802" s="236"/>
      <c r="I802" s="41"/>
      <c r="J802" s="42" t="e">
        <f t="shared" si="2680"/>
        <v>#DIV/0!</v>
      </c>
      <c r="K802" s="236"/>
      <c r="L802" s="47"/>
      <c r="M802" s="42" t="e">
        <f t="shared" si="2681"/>
        <v>#DIV/0!</v>
      </c>
      <c r="N802" s="236"/>
      <c r="O802" s="48"/>
      <c r="P802" s="42" t="e">
        <f t="shared" si="2682"/>
        <v>#DIV/0!</v>
      </c>
      <c r="Q802" s="236"/>
      <c r="R802" s="41"/>
      <c r="S802" s="42" t="e">
        <f t="shared" si="2683"/>
        <v>#DIV/0!</v>
      </c>
      <c r="T802" s="236"/>
      <c r="U802" s="41"/>
      <c r="V802" s="42" t="e">
        <f t="shared" si="2684"/>
        <v>#DIV/0!</v>
      </c>
      <c r="W802" s="236"/>
      <c r="X802" s="41"/>
      <c r="Y802" s="42" t="e">
        <f t="shared" si="2685"/>
        <v>#DIV/0!</v>
      </c>
      <c r="Z802" s="236"/>
      <c r="AA802" s="41"/>
      <c r="AB802" s="42" t="e">
        <f t="shared" si="2686"/>
        <v>#DIV/0!</v>
      </c>
      <c r="AC802" s="236"/>
      <c r="AD802" s="41"/>
      <c r="AE802" s="42" t="e">
        <f t="shared" si="2687"/>
        <v>#DIV/0!</v>
      </c>
      <c r="AF802" s="236"/>
      <c r="AG802" s="41"/>
      <c r="AH802" s="42" t="e">
        <f t="shared" si="2688"/>
        <v>#DIV/0!</v>
      </c>
      <c r="AI802" s="236"/>
      <c r="AJ802" s="41"/>
      <c r="AK802" s="42" t="e">
        <f t="shared" si="2689"/>
        <v>#DIV/0!</v>
      </c>
      <c r="AL802" s="236"/>
      <c r="AM802" s="41"/>
      <c r="AN802" s="42" t="e">
        <f t="shared" si="2690"/>
        <v>#DIV/0!</v>
      </c>
      <c r="AO802" s="236"/>
      <c r="AP802" s="41"/>
      <c r="AQ802" s="42" t="e">
        <f t="shared" si="2691"/>
        <v>#DIV/0!</v>
      </c>
      <c r="AR802" s="12"/>
      <c r="AS802" s="37"/>
      <c r="AT802" s="37"/>
    </row>
    <row r="803" spans="1:46" customFormat="1" ht="45">
      <c r="A803" s="283"/>
      <c r="B803" s="282"/>
      <c r="C803" s="282"/>
      <c r="D803" s="110" t="s">
        <v>32</v>
      </c>
      <c r="E803" s="176">
        <f t="shared" si="2692"/>
        <v>0</v>
      </c>
      <c r="F803" s="47">
        <f t="shared" si="2693"/>
        <v>0</v>
      </c>
      <c r="G803" s="48" t="e">
        <f t="shared" si="2679"/>
        <v>#DIV/0!</v>
      </c>
      <c r="H803" s="236"/>
      <c r="I803" s="41"/>
      <c r="J803" s="42" t="e">
        <f t="shared" si="2680"/>
        <v>#DIV/0!</v>
      </c>
      <c r="K803" s="236"/>
      <c r="L803" s="47"/>
      <c r="M803" s="42" t="e">
        <f t="shared" si="2681"/>
        <v>#DIV/0!</v>
      </c>
      <c r="N803" s="236"/>
      <c r="O803" s="48"/>
      <c r="P803" s="42" t="e">
        <f t="shared" si="2682"/>
        <v>#DIV/0!</v>
      </c>
      <c r="Q803" s="236"/>
      <c r="R803" s="41"/>
      <c r="S803" s="42" t="e">
        <f t="shared" si="2683"/>
        <v>#DIV/0!</v>
      </c>
      <c r="T803" s="236"/>
      <c r="U803" s="41"/>
      <c r="V803" s="42" t="e">
        <f t="shared" si="2684"/>
        <v>#DIV/0!</v>
      </c>
      <c r="W803" s="236"/>
      <c r="X803" s="41"/>
      <c r="Y803" s="42" t="e">
        <f t="shared" si="2685"/>
        <v>#DIV/0!</v>
      </c>
      <c r="Z803" s="236"/>
      <c r="AA803" s="41"/>
      <c r="AB803" s="42" t="e">
        <f t="shared" si="2686"/>
        <v>#DIV/0!</v>
      </c>
      <c r="AC803" s="236"/>
      <c r="AD803" s="41"/>
      <c r="AE803" s="42" t="e">
        <f t="shared" si="2687"/>
        <v>#DIV/0!</v>
      </c>
      <c r="AF803" s="236"/>
      <c r="AG803" s="41"/>
      <c r="AH803" s="42" t="e">
        <f t="shared" si="2688"/>
        <v>#DIV/0!</v>
      </c>
      <c r="AI803" s="236"/>
      <c r="AJ803" s="41"/>
      <c r="AK803" s="42" t="e">
        <f t="shared" si="2689"/>
        <v>#DIV/0!</v>
      </c>
      <c r="AL803" s="236"/>
      <c r="AM803" s="41"/>
      <c r="AN803" s="42" t="e">
        <f t="shared" si="2690"/>
        <v>#DIV/0!</v>
      </c>
      <c r="AO803" s="236"/>
      <c r="AP803" s="41"/>
      <c r="AQ803" s="42" t="e">
        <f t="shared" si="2691"/>
        <v>#DIV/0!</v>
      </c>
      <c r="AR803" s="12"/>
      <c r="AS803" s="37"/>
      <c r="AT803" s="37"/>
    </row>
    <row r="804" spans="1:46" s="208" customFormat="1" ht="26.25" customHeight="1">
      <c r="A804" s="335" t="s">
        <v>284</v>
      </c>
      <c r="B804" s="336"/>
      <c r="C804" s="330" t="s">
        <v>114</v>
      </c>
      <c r="D804" s="225" t="s">
        <v>34</v>
      </c>
      <c r="E804" s="223">
        <f>E805+E806+E807+E809+E810</f>
        <v>300</v>
      </c>
      <c r="F804" s="219">
        <f>F805+F806+F807+F809+F810</f>
        <v>77</v>
      </c>
      <c r="G804" s="219">
        <f>(F804/E804)*100</f>
        <v>25.666666666666664</v>
      </c>
      <c r="H804" s="236">
        <f>H805+H806+H807+H809+H810</f>
        <v>0</v>
      </c>
      <c r="I804" s="219">
        <f>I805+I806+I807+I809+I810</f>
        <v>0</v>
      </c>
      <c r="J804" s="219" t="e">
        <f>(I804/H804)*100</f>
        <v>#DIV/0!</v>
      </c>
      <c r="K804" s="236">
        <f>K805+K806+K807+K809+K810</f>
        <v>0</v>
      </c>
      <c r="L804" s="212">
        <f>L805+L806+L807+L809+L810</f>
        <v>0</v>
      </c>
      <c r="M804" s="219" t="e">
        <f>(L804/K804)*100</f>
        <v>#DIV/0!</v>
      </c>
      <c r="N804" s="236">
        <f>N805+N806+N807+N809+N810</f>
        <v>0</v>
      </c>
      <c r="O804" s="212">
        <f>O805+O806+O807+O809+O810</f>
        <v>0</v>
      </c>
      <c r="P804" s="219" t="e">
        <f>(O804/N804)*100</f>
        <v>#DIV/0!</v>
      </c>
      <c r="Q804" s="236">
        <f>Q805+Q806+Q807+Q809+Q810</f>
        <v>10</v>
      </c>
      <c r="R804" s="219">
        <f>R805+R806+R807+R809+R810</f>
        <v>10</v>
      </c>
      <c r="S804" s="219">
        <f>(R804/Q804)*100</f>
        <v>100</v>
      </c>
      <c r="T804" s="236">
        <f>T805+T806+T807+T809+T810</f>
        <v>35</v>
      </c>
      <c r="U804" s="219">
        <f>U805+U806+U807+U809+U810</f>
        <v>35</v>
      </c>
      <c r="V804" s="219">
        <f>(U804/T804)*100</f>
        <v>100</v>
      </c>
      <c r="W804" s="236">
        <f>W805+W806+W807+W809+W810</f>
        <v>32</v>
      </c>
      <c r="X804" s="219">
        <f>X805+X806+X807+X809+X810</f>
        <v>32</v>
      </c>
      <c r="Y804" s="219">
        <f>(X804/W804)*100</f>
        <v>100</v>
      </c>
      <c r="Z804" s="236">
        <f>Z805+Z806+Z807+Z809+Z810</f>
        <v>23</v>
      </c>
      <c r="AA804" s="219">
        <f>AA805+AA806+AA807+AA809+AA810</f>
        <v>0</v>
      </c>
      <c r="AB804" s="219">
        <f>(AA804/Z804)*100</f>
        <v>0</v>
      </c>
      <c r="AC804" s="236">
        <f>AC805+AC806+AC807+AC809+AC810</f>
        <v>0</v>
      </c>
      <c r="AD804" s="219">
        <f>AD805+AD806+AD807+AD809+AD810</f>
        <v>0</v>
      </c>
      <c r="AE804" s="219" t="e">
        <f>(AD804/AC804)*100</f>
        <v>#DIV/0!</v>
      </c>
      <c r="AF804" s="236">
        <f>AF805+AF806+AF807+AF809+AF810</f>
        <v>15</v>
      </c>
      <c r="AG804" s="219">
        <f>AG805+AG806+AG807+AG809+AG810</f>
        <v>0</v>
      </c>
      <c r="AH804" s="219">
        <f>(AG804/AF804)*100</f>
        <v>0</v>
      </c>
      <c r="AI804" s="236">
        <f>AI805+AI806+AI807+AI809+AI810</f>
        <v>0</v>
      </c>
      <c r="AJ804" s="219">
        <f>AJ805+AJ806+AJ807+AJ809+AJ810</f>
        <v>0</v>
      </c>
      <c r="AK804" s="219" t="e">
        <f>(AJ804/AI804)*100</f>
        <v>#DIV/0!</v>
      </c>
      <c r="AL804" s="236">
        <f>AL805+AL806+AL807+AL809+AL810</f>
        <v>35</v>
      </c>
      <c r="AM804" s="219">
        <f>AM805+AM806+AM807+AM809+AM810</f>
        <v>0</v>
      </c>
      <c r="AN804" s="219">
        <f>(AM804/AL804)*100</f>
        <v>0</v>
      </c>
      <c r="AO804" s="236">
        <f>AO805+AO806+AO807+AO809+AO810</f>
        <v>150</v>
      </c>
      <c r="AP804" s="219">
        <f>AP805+AP806+AP807+AP809+AP810</f>
        <v>0</v>
      </c>
      <c r="AQ804" s="219">
        <f>(AP804/AO804)*100</f>
        <v>0</v>
      </c>
      <c r="AR804" s="216"/>
    </row>
    <row r="805" spans="1:46" customFormat="1" ht="30">
      <c r="A805" s="337"/>
      <c r="B805" s="338"/>
      <c r="C805" s="331"/>
      <c r="D805" s="14" t="s">
        <v>17</v>
      </c>
      <c r="E805" s="177">
        <f>H805+K805+N805+Q805+T805+W805+Z805+AC805+AF805+AI805+AL805+AO805</f>
        <v>0</v>
      </c>
      <c r="F805" s="41">
        <f>I805+L805+O805+R805+U805+X805+AA805+AD805+AG805+AJ805+AM805+AP805</f>
        <v>0</v>
      </c>
      <c r="G805" s="42" t="e">
        <f t="shared" ref="G805:G810" si="2694">(F805/E805)*100</f>
        <v>#DIV/0!</v>
      </c>
      <c r="H805" s="236">
        <f t="shared" ref="H805:I810" si="2695">H714</f>
        <v>0</v>
      </c>
      <c r="I805" s="42">
        <f t="shared" si="2695"/>
        <v>0</v>
      </c>
      <c r="J805" s="42" t="e">
        <f t="shared" ref="J805:J810" si="2696">(I805/H805)*100</f>
        <v>#DIV/0!</v>
      </c>
      <c r="K805" s="236">
        <f t="shared" ref="K805:L810" si="2697">K714</f>
        <v>0</v>
      </c>
      <c r="L805" s="48">
        <f t="shared" si="2697"/>
        <v>0</v>
      </c>
      <c r="M805" s="42" t="e">
        <f t="shared" ref="M805:M810" si="2698">(L805/K805)*100</f>
        <v>#DIV/0!</v>
      </c>
      <c r="N805" s="236">
        <f t="shared" ref="N805:O810" si="2699">N714</f>
        <v>0</v>
      </c>
      <c r="O805" s="48">
        <f t="shared" si="2699"/>
        <v>0</v>
      </c>
      <c r="P805" s="42" t="e">
        <f t="shared" ref="P805:P810" si="2700">(O805/N805)*100</f>
        <v>#DIV/0!</v>
      </c>
      <c r="Q805" s="236">
        <f t="shared" ref="Q805:R810" si="2701">Q714</f>
        <v>0</v>
      </c>
      <c r="R805" s="42">
        <f t="shared" si="2701"/>
        <v>0</v>
      </c>
      <c r="S805" s="42" t="e">
        <f t="shared" ref="S805:S810" si="2702">(R805/Q805)*100</f>
        <v>#DIV/0!</v>
      </c>
      <c r="T805" s="236">
        <f t="shared" ref="T805:U810" si="2703">T714</f>
        <v>0</v>
      </c>
      <c r="U805" s="42">
        <f t="shared" si="2703"/>
        <v>0</v>
      </c>
      <c r="V805" s="42" t="e">
        <f t="shared" ref="V805:V810" si="2704">(U805/T805)*100</f>
        <v>#DIV/0!</v>
      </c>
      <c r="W805" s="236">
        <f t="shared" ref="W805:X810" si="2705">W714</f>
        <v>0</v>
      </c>
      <c r="X805" s="42">
        <f t="shared" si="2705"/>
        <v>0</v>
      </c>
      <c r="Y805" s="42" t="e">
        <f t="shared" ref="Y805:Y810" si="2706">(X805/W805)*100</f>
        <v>#DIV/0!</v>
      </c>
      <c r="Z805" s="236">
        <f t="shared" ref="Z805:AA810" si="2707">Z714</f>
        <v>0</v>
      </c>
      <c r="AA805" s="42">
        <f t="shared" si="2707"/>
        <v>0</v>
      </c>
      <c r="AB805" s="42" t="e">
        <f t="shared" ref="AB805:AB810" si="2708">(AA805/Z805)*100</f>
        <v>#DIV/0!</v>
      </c>
      <c r="AC805" s="236">
        <f t="shared" ref="AC805:AD810" si="2709">AC714</f>
        <v>0</v>
      </c>
      <c r="AD805" s="42">
        <f t="shared" si="2709"/>
        <v>0</v>
      </c>
      <c r="AE805" s="42" t="e">
        <f t="shared" ref="AE805:AE810" si="2710">(AD805/AC805)*100</f>
        <v>#DIV/0!</v>
      </c>
      <c r="AF805" s="236">
        <f t="shared" ref="AF805:AG810" si="2711">AF714</f>
        <v>0</v>
      </c>
      <c r="AG805" s="42">
        <f t="shared" si="2711"/>
        <v>0</v>
      </c>
      <c r="AH805" s="42" t="e">
        <f t="shared" ref="AH805:AH810" si="2712">(AG805/AF805)*100</f>
        <v>#DIV/0!</v>
      </c>
      <c r="AI805" s="236">
        <f t="shared" ref="AI805:AJ810" si="2713">AI714</f>
        <v>0</v>
      </c>
      <c r="AJ805" s="42">
        <f t="shared" si="2713"/>
        <v>0</v>
      </c>
      <c r="AK805" s="42" t="e">
        <f t="shared" ref="AK805:AK810" si="2714">(AJ805/AI805)*100</f>
        <v>#DIV/0!</v>
      </c>
      <c r="AL805" s="236">
        <f t="shared" ref="AL805:AM810" si="2715">AL714</f>
        <v>0</v>
      </c>
      <c r="AM805" s="42">
        <f t="shared" si="2715"/>
        <v>0</v>
      </c>
      <c r="AN805" s="42" t="e">
        <f t="shared" ref="AN805:AN810" si="2716">(AM805/AL805)*100</f>
        <v>#DIV/0!</v>
      </c>
      <c r="AO805" s="236">
        <f t="shared" ref="AO805:AP810" si="2717">AO714</f>
        <v>0</v>
      </c>
      <c r="AP805" s="42">
        <f t="shared" si="2717"/>
        <v>0</v>
      </c>
      <c r="AQ805" s="42" t="e">
        <f t="shared" ref="AQ805:AQ810" si="2718">(AP805/AO805)*100</f>
        <v>#DIV/0!</v>
      </c>
      <c r="AR805" s="12"/>
      <c r="AS805" s="37"/>
      <c r="AT805" s="37"/>
    </row>
    <row r="806" spans="1:46" customFormat="1" ht="53.25" customHeight="1">
      <c r="A806" s="337"/>
      <c r="B806" s="338"/>
      <c r="C806" s="331"/>
      <c r="D806" s="14" t="s">
        <v>18</v>
      </c>
      <c r="E806" s="177">
        <f t="shared" ref="E806:E810" si="2719">H806+K806+N806+Q806+T806+W806+Z806+AC806+AF806+AI806+AL806+AO806</f>
        <v>150</v>
      </c>
      <c r="F806" s="41">
        <f t="shared" ref="F806:F810" si="2720">I806+L806+O806+R806+U806+X806+AA806+AD806+AG806+AJ806+AM806+AP806</f>
        <v>0</v>
      </c>
      <c r="G806" s="42">
        <f t="shared" si="2694"/>
        <v>0</v>
      </c>
      <c r="H806" s="236">
        <f t="shared" si="2695"/>
        <v>0</v>
      </c>
      <c r="I806" s="42">
        <f t="shared" si="2695"/>
        <v>0</v>
      </c>
      <c r="J806" s="42" t="e">
        <f t="shared" si="2696"/>
        <v>#DIV/0!</v>
      </c>
      <c r="K806" s="236">
        <f t="shared" si="2697"/>
        <v>0</v>
      </c>
      <c r="L806" s="48">
        <f t="shared" si="2697"/>
        <v>0</v>
      </c>
      <c r="M806" s="42" t="e">
        <f t="shared" si="2698"/>
        <v>#DIV/0!</v>
      </c>
      <c r="N806" s="236">
        <f t="shared" si="2699"/>
        <v>0</v>
      </c>
      <c r="O806" s="48">
        <f t="shared" si="2699"/>
        <v>0</v>
      </c>
      <c r="P806" s="42" t="e">
        <f t="shared" si="2700"/>
        <v>#DIV/0!</v>
      </c>
      <c r="Q806" s="236">
        <f t="shared" si="2701"/>
        <v>0</v>
      </c>
      <c r="R806" s="42">
        <f t="shared" si="2701"/>
        <v>0</v>
      </c>
      <c r="S806" s="42" t="e">
        <f t="shared" si="2702"/>
        <v>#DIV/0!</v>
      </c>
      <c r="T806" s="236">
        <f t="shared" si="2703"/>
        <v>0</v>
      </c>
      <c r="U806" s="42">
        <f t="shared" si="2703"/>
        <v>0</v>
      </c>
      <c r="V806" s="42" t="e">
        <f t="shared" si="2704"/>
        <v>#DIV/0!</v>
      </c>
      <c r="W806" s="236">
        <f t="shared" si="2705"/>
        <v>0</v>
      </c>
      <c r="X806" s="42">
        <f t="shared" si="2705"/>
        <v>0</v>
      </c>
      <c r="Y806" s="42" t="e">
        <f t="shared" si="2706"/>
        <v>#DIV/0!</v>
      </c>
      <c r="Z806" s="236">
        <f t="shared" si="2707"/>
        <v>0</v>
      </c>
      <c r="AA806" s="42">
        <f t="shared" si="2707"/>
        <v>0</v>
      </c>
      <c r="AB806" s="42" t="e">
        <f t="shared" si="2708"/>
        <v>#DIV/0!</v>
      </c>
      <c r="AC806" s="236">
        <f t="shared" si="2709"/>
        <v>0</v>
      </c>
      <c r="AD806" s="42">
        <f t="shared" si="2709"/>
        <v>0</v>
      </c>
      <c r="AE806" s="42" t="e">
        <f t="shared" si="2710"/>
        <v>#DIV/0!</v>
      </c>
      <c r="AF806" s="236">
        <f t="shared" si="2711"/>
        <v>0</v>
      </c>
      <c r="AG806" s="42">
        <f t="shared" si="2711"/>
        <v>0</v>
      </c>
      <c r="AH806" s="42" t="e">
        <f t="shared" si="2712"/>
        <v>#DIV/0!</v>
      </c>
      <c r="AI806" s="236">
        <f t="shared" si="2713"/>
        <v>0</v>
      </c>
      <c r="AJ806" s="42">
        <f t="shared" si="2713"/>
        <v>0</v>
      </c>
      <c r="AK806" s="42" t="e">
        <f t="shared" si="2714"/>
        <v>#DIV/0!</v>
      </c>
      <c r="AL806" s="236">
        <f t="shared" si="2715"/>
        <v>0</v>
      </c>
      <c r="AM806" s="42">
        <f t="shared" si="2715"/>
        <v>0</v>
      </c>
      <c r="AN806" s="42" t="e">
        <f t="shared" si="2716"/>
        <v>#DIV/0!</v>
      </c>
      <c r="AO806" s="236">
        <f t="shared" si="2717"/>
        <v>150</v>
      </c>
      <c r="AP806" s="42">
        <f t="shared" si="2717"/>
        <v>0</v>
      </c>
      <c r="AQ806" s="42">
        <f t="shared" si="2718"/>
        <v>0</v>
      </c>
      <c r="AR806" s="12"/>
      <c r="AS806" s="37"/>
      <c r="AT806" s="37"/>
    </row>
    <row r="807" spans="1:46" customFormat="1" ht="30" customHeight="1">
      <c r="A807" s="337"/>
      <c r="B807" s="338"/>
      <c r="C807" s="331"/>
      <c r="D807" s="14" t="s">
        <v>26</v>
      </c>
      <c r="E807" s="177">
        <f>H807+K807+N807+Q807+T807+W807+Z807+AC807+AF807+AI807+AL807+AO807</f>
        <v>138</v>
      </c>
      <c r="F807" s="41">
        <f t="shared" si="2720"/>
        <v>65</v>
      </c>
      <c r="G807" s="42">
        <f t="shared" si="2694"/>
        <v>47.10144927536232</v>
      </c>
      <c r="H807" s="236">
        <f>H716</f>
        <v>0</v>
      </c>
      <c r="I807" s="42">
        <f t="shared" si="2695"/>
        <v>0</v>
      </c>
      <c r="J807" s="42" t="e">
        <f t="shared" si="2696"/>
        <v>#DIV/0!</v>
      </c>
      <c r="K807" s="236">
        <f>K716</f>
        <v>0</v>
      </c>
      <c r="L807" s="48">
        <f t="shared" si="2697"/>
        <v>0</v>
      </c>
      <c r="M807" s="42" t="e">
        <f t="shared" si="2698"/>
        <v>#DIV/0!</v>
      </c>
      <c r="N807" s="236">
        <f>N716</f>
        <v>0</v>
      </c>
      <c r="O807" s="48">
        <f t="shared" si="2699"/>
        <v>0</v>
      </c>
      <c r="P807" s="42" t="e">
        <f t="shared" si="2700"/>
        <v>#DIV/0!</v>
      </c>
      <c r="Q807" s="236">
        <f>Q716</f>
        <v>10</v>
      </c>
      <c r="R807" s="42">
        <f t="shared" si="2701"/>
        <v>10</v>
      </c>
      <c r="S807" s="42">
        <f t="shared" si="2702"/>
        <v>100</v>
      </c>
      <c r="T807" s="236">
        <f>T716</f>
        <v>35</v>
      </c>
      <c r="U807" s="42">
        <f t="shared" si="2703"/>
        <v>35</v>
      </c>
      <c r="V807" s="42">
        <f t="shared" si="2704"/>
        <v>100</v>
      </c>
      <c r="W807" s="236">
        <f t="shared" si="2705"/>
        <v>20</v>
      </c>
      <c r="X807" s="42">
        <f t="shared" si="2705"/>
        <v>20</v>
      </c>
      <c r="Y807" s="42">
        <f t="shared" si="2706"/>
        <v>100</v>
      </c>
      <c r="Z807" s="236">
        <f t="shared" si="2707"/>
        <v>23</v>
      </c>
      <c r="AA807" s="42">
        <f t="shared" si="2707"/>
        <v>0</v>
      </c>
      <c r="AB807" s="42">
        <f t="shared" si="2708"/>
        <v>0</v>
      </c>
      <c r="AC807" s="236">
        <f t="shared" si="2709"/>
        <v>0</v>
      </c>
      <c r="AD807" s="42">
        <f t="shared" si="2709"/>
        <v>0</v>
      </c>
      <c r="AE807" s="42" t="e">
        <f t="shared" si="2710"/>
        <v>#DIV/0!</v>
      </c>
      <c r="AF807" s="236">
        <f t="shared" si="2711"/>
        <v>15</v>
      </c>
      <c r="AG807" s="42">
        <f t="shared" si="2711"/>
        <v>0</v>
      </c>
      <c r="AH807" s="42">
        <f t="shared" si="2712"/>
        <v>0</v>
      </c>
      <c r="AI807" s="236">
        <f t="shared" si="2713"/>
        <v>0</v>
      </c>
      <c r="AJ807" s="42">
        <f t="shared" si="2713"/>
        <v>0</v>
      </c>
      <c r="AK807" s="42" t="e">
        <f t="shared" si="2714"/>
        <v>#DIV/0!</v>
      </c>
      <c r="AL807" s="236">
        <f>AL716</f>
        <v>35</v>
      </c>
      <c r="AM807" s="42">
        <f t="shared" si="2715"/>
        <v>0</v>
      </c>
      <c r="AN807" s="42">
        <f t="shared" si="2716"/>
        <v>0</v>
      </c>
      <c r="AO807" s="236">
        <f t="shared" si="2717"/>
        <v>0</v>
      </c>
      <c r="AP807" s="42">
        <f t="shared" si="2717"/>
        <v>0</v>
      </c>
      <c r="AQ807" s="42" t="e">
        <f t="shared" si="2718"/>
        <v>#DIV/0!</v>
      </c>
      <c r="AR807" s="12"/>
      <c r="AS807" s="37"/>
      <c r="AT807" s="37"/>
    </row>
    <row r="808" spans="1:46" customFormat="1" ht="82.5" customHeight="1">
      <c r="A808" s="337"/>
      <c r="B808" s="338"/>
      <c r="C808" s="331"/>
      <c r="D808" s="38" t="s">
        <v>154</v>
      </c>
      <c r="E808" s="177">
        <f t="shared" si="2719"/>
        <v>0</v>
      </c>
      <c r="F808" s="41">
        <f t="shared" si="2720"/>
        <v>0</v>
      </c>
      <c r="G808" s="42" t="e">
        <f t="shared" si="2694"/>
        <v>#DIV/0!</v>
      </c>
      <c r="H808" s="236">
        <f t="shared" si="2695"/>
        <v>0</v>
      </c>
      <c r="I808" s="42">
        <f t="shared" si="2695"/>
        <v>0</v>
      </c>
      <c r="J808" s="42" t="e">
        <f t="shared" si="2696"/>
        <v>#DIV/0!</v>
      </c>
      <c r="K808" s="236">
        <f t="shared" si="2697"/>
        <v>0</v>
      </c>
      <c r="L808" s="48">
        <f t="shared" si="2697"/>
        <v>0</v>
      </c>
      <c r="M808" s="42" t="e">
        <f t="shared" si="2698"/>
        <v>#DIV/0!</v>
      </c>
      <c r="N808" s="236">
        <f t="shared" si="2699"/>
        <v>0</v>
      </c>
      <c r="O808" s="48">
        <f t="shared" si="2699"/>
        <v>0</v>
      </c>
      <c r="P808" s="42" t="e">
        <f t="shared" si="2700"/>
        <v>#DIV/0!</v>
      </c>
      <c r="Q808" s="236">
        <f t="shared" si="2701"/>
        <v>0</v>
      </c>
      <c r="R808" s="42">
        <f t="shared" si="2701"/>
        <v>0</v>
      </c>
      <c r="S808" s="42" t="e">
        <f t="shared" si="2702"/>
        <v>#DIV/0!</v>
      </c>
      <c r="T808" s="236">
        <f t="shared" si="2703"/>
        <v>0</v>
      </c>
      <c r="U808" s="42">
        <f t="shared" si="2703"/>
        <v>0</v>
      </c>
      <c r="V808" s="42" t="e">
        <f t="shared" si="2704"/>
        <v>#DIV/0!</v>
      </c>
      <c r="W808" s="236">
        <f t="shared" si="2705"/>
        <v>0</v>
      </c>
      <c r="X808" s="42">
        <f t="shared" si="2705"/>
        <v>0</v>
      </c>
      <c r="Y808" s="42" t="e">
        <f t="shared" si="2706"/>
        <v>#DIV/0!</v>
      </c>
      <c r="Z808" s="236">
        <f t="shared" si="2707"/>
        <v>0</v>
      </c>
      <c r="AA808" s="42">
        <f t="shared" si="2707"/>
        <v>0</v>
      </c>
      <c r="AB808" s="42" t="e">
        <f t="shared" si="2708"/>
        <v>#DIV/0!</v>
      </c>
      <c r="AC808" s="236">
        <f t="shared" si="2709"/>
        <v>0</v>
      </c>
      <c r="AD808" s="42">
        <f t="shared" si="2709"/>
        <v>0</v>
      </c>
      <c r="AE808" s="42" t="e">
        <f t="shared" si="2710"/>
        <v>#DIV/0!</v>
      </c>
      <c r="AF808" s="236">
        <f t="shared" si="2711"/>
        <v>0</v>
      </c>
      <c r="AG808" s="42">
        <f t="shared" si="2711"/>
        <v>0</v>
      </c>
      <c r="AH808" s="42" t="e">
        <f t="shared" si="2712"/>
        <v>#DIV/0!</v>
      </c>
      <c r="AI808" s="236">
        <f t="shared" si="2713"/>
        <v>0</v>
      </c>
      <c r="AJ808" s="42">
        <f t="shared" si="2713"/>
        <v>0</v>
      </c>
      <c r="AK808" s="42" t="e">
        <f t="shared" si="2714"/>
        <v>#DIV/0!</v>
      </c>
      <c r="AL808" s="236">
        <f t="shared" si="2715"/>
        <v>0</v>
      </c>
      <c r="AM808" s="42">
        <f t="shared" si="2715"/>
        <v>0</v>
      </c>
      <c r="AN808" s="42" t="e">
        <f t="shared" si="2716"/>
        <v>#DIV/0!</v>
      </c>
      <c r="AO808" s="236">
        <f t="shared" si="2717"/>
        <v>0</v>
      </c>
      <c r="AP808" s="42">
        <f t="shared" si="2717"/>
        <v>0</v>
      </c>
      <c r="AQ808" s="42" t="e">
        <f t="shared" si="2718"/>
        <v>#DIV/0!</v>
      </c>
      <c r="AR808" s="12"/>
      <c r="AS808" s="37"/>
      <c r="AT808" s="37"/>
    </row>
    <row r="809" spans="1:46" customFormat="1" ht="38.25" customHeight="1">
      <c r="A809" s="337"/>
      <c r="B809" s="338"/>
      <c r="C809" s="331"/>
      <c r="D809" s="14" t="s">
        <v>37</v>
      </c>
      <c r="E809" s="177">
        <f t="shared" si="2719"/>
        <v>12</v>
      </c>
      <c r="F809" s="41">
        <f>I809+L809+O809+R809+U809+X809+AA809+AD809+AG809+AJ809+AM809+AP809</f>
        <v>12</v>
      </c>
      <c r="G809" s="42">
        <f>(F809/E809)*100</f>
        <v>100</v>
      </c>
      <c r="H809" s="236">
        <f t="shared" si="2695"/>
        <v>0</v>
      </c>
      <c r="I809" s="42">
        <f t="shared" si="2695"/>
        <v>0</v>
      </c>
      <c r="J809" s="42" t="e">
        <f t="shared" si="2696"/>
        <v>#DIV/0!</v>
      </c>
      <c r="K809" s="236">
        <f t="shared" si="2697"/>
        <v>0</v>
      </c>
      <c r="L809" s="48">
        <f t="shared" si="2697"/>
        <v>0</v>
      </c>
      <c r="M809" s="42" t="e">
        <f t="shared" si="2698"/>
        <v>#DIV/0!</v>
      </c>
      <c r="N809" s="236">
        <f t="shared" si="2699"/>
        <v>0</v>
      </c>
      <c r="O809" s="48">
        <f t="shared" si="2699"/>
        <v>0</v>
      </c>
      <c r="P809" s="42" t="e">
        <f t="shared" si="2700"/>
        <v>#DIV/0!</v>
      </c>
      <c r="Q809" s="236">
        <f t="shared" si="2701"/>
        <v>0</v>
      </c>
      <c r="R809" s="42">
        <f t="shared" si="2701"/>
        <v>0</v>
      </c>
      <c r="S809" s="42" t="e">
        <f t="shared" si="2702"/>
        <v>#DIV/0!</v>
      </c>
      <c r="T809" s="236">
        <f t="shared" si="2703"/>
        <v>0</v>
      </c>
      <c r="U809" s="42">
        <f t="shared" si="2703"/>
        <v>0</v>
      </c>
      <c r="V809" s="42" t="e">
        <f t="shared" si="2704"/>
        <v>#DIV/0!</v>
      </c>
      <c r="W809" s="42">
        <f>W718</f>
        <v>12</v>
      </c>
      <c r="X809" s="42">
        <f>X718</f>
        <v>12</v>
      </c>
      <c r="Y809" s="42">
        <f t="shared" si="2706"/>
        <v>100</v>
      </c>
      <c r="Z809" s="236">
        <v>0</v>
      </c>
      <c r="AA809" s="42">
        <f>AA718</f>
        <v>0</v>
      </c>
      <c r="AB809" s="42" t="e">
        <f t="shared" si="2708"/>
        <v>#DIV/0!</v>
      </c>
      <c r="AC809" s="236">
        <f t="shared" si="2709"/>
        <v>0</v>
      </c>
      <c r="AD809" s="42">
        <f t="shared" si="2709"/>
        <v>0</v>
      </c>
      <c r="AE809" s="42" t="e">
        <f t="shared" si="2710"/>
        <v>#DIV/0!</v>
      </c>
      <c r="AF809" s="236">
        <f t="shared" si="2711"/>
        <v>0</v>
      </c>
      <c r="AG809" s="42">
        <f t="shared" si="2711"/>
        <v>0</v>
      </c>
      <c r="AH809" s="42" t="e">
        <f t="shared" si="2712"/>
        <v>#DIV/0!</v>
      </c>
      <c r="AI809" s="236">
        <f t="shared" si="2713"/>
        <v>0</v>
      </c>
      <c r="AJ809" s="42">
        <f t="shared" si="2713"/>
        <v>0</v>
      </c>
      <c r="AK809" s="42" t="e">
        <f t="shared" si="2714"/>
        <v>#DIV/0!</v>
      </c>
      <c r="AL809" s="236">
        <f t="shared" si="2715"/>
        <v>0</v>
      </c>
      <c r="AM809" s="42">
        <f t="shared" si="2715"/>
        <v>0</v>
      </c>
      <c r="AN809" s="42" t="e">
        <f t="shared" si="2716"/>
        <v>#DIV/0!</v>
      </c>
      <c r="AO809" s="236">
        <f t="shared" si="2717"/>
        <v>0</v>
      </c>
      <c r="AP809" s="42">
        <f t="shared" si="2717"/>
        <v>0</v>
      </c>
      <c r="AQ809" s="42" t="e">
        <f t="shared" si="2718"/>
        <v>#DIV/0!</v>
      </c>
      <c r="AR809" s="12"/>
      <c r="AS809" s="37"/>
      <c r="AT809" s="37"/>
    </row>
    <row r="810" spans="1:46" customFormat="1" ht="108" customHeight="1">
      <c r="A810" s="339"/>
      <c r="B810" s="340"/>
      <c r="C810" s="331"/>
      <c r="D810" s="14" t="s">
        <v>32</v>
      </c>
      <c r="E810" s="177">
        <f t="shared" si="2719"/>
        <v>0</v>
      </c>
      <c r="F810" s="41">
        <f t="shared" si="2720"/>
        <v>0</v>
      </c>
      <c r="G810" s="42" t="e">
        <f t="shared" si="2694"/>
        <v>#DIV/0!</v>
      </c>
      <c r="H810" s="236">
        <f t="shared" si="2695"/>
        <v>0</v>
      </c>
      <c r="I810" s="42">
        <f t="shared" si="2695"/>
        <v>0</v>
      </c>
      <c r="J810" s="42" t="e">
        <f t="shared" si="2696"/>
        <v>#DIV/0!</v>
      </c>
      <c r="K810" s="236">
        <f t="shared" si="2697"/>
        <v>0</v>
      </c>
      <c r="L810" s="48">
        <f t="shared" si="2697"/>
        <v>0</v>
      </c>
      <c r="M810" s="42" t="e">
        <f t="shared" si="2698"/>
        <v>#DIV/0!</v>
      </c>
      <c r="N810" s="236">
        <f t="shared" si="2699"/>
        <v>0</v>
      </c>
      <c r="O810" s="48">
        <f t="shared" si="2699"/>
        <v>0</v>
      </c>
      <c r="P810" s="42" t="e">
        <f t="shared" si="2700"/>
        <v>#DIV/0!</v>
      </c>
      <c r="Q810" s="236">
        <f t="shared" si="2701"/>
        <v>0</v>
      </c>
      <c r="R810" s="42">
        <f t="shared" si="2701"/>
        <v>0</v>
      </c>
      <c r="S810" s="42" t="e">
        <f t="shared" si="2702"/>
        <v>#DIV/0!</v>
      </c>
      <c r="T810" s="236">
        <f t="shared" si="2703"/>
        <v>0</v>
      </c>
      <c r="U810" s="42">
        <f t="shared" si="2703"/>
        <v>0</v>
      </c>
      <c r="V810" s="42" t="e">
        <f t="shared" si="2704"/>
        <v>#DIV/0!</v>
      </c>
      <c r="W810" s="236">
        <f t="shared" si="2705"/>
        <v>0</v>
      </c>
      <c r="X810" s="42">
        <f t="shared" si="2705"/>
        <v>0</v>
      </c>
      <c r="Y810" s="42" t="e">
        <f t="shared" si="2706"/>
        <v>#DIV/0!</v>
      </c>
      <c r="Z810" s="236">
        <f t="shared" si="2707"/>
        <v>0</v>
      </c>
      <c r="AA810" s="42">
        <f t="shared" si="2707"/>
        <v>0</v>
      </c>
      <c r="AB810" s="42" t="e">
        <f t="shared" si="2708"/>
        <v>#DIV/0!</v>
      </c>
      <c r="AC810" s="236">
        <f t="shared" si="2709"/>
        <v>0</v>
      </c>
      <c r="AD810" s="42">
        <f t="shared" si="2709"/>
        <v>0</v>
      </c>
      <c r="AE810" s="42" t="e">
        <f t="shared" si="2710"/>
        <v>#DIV/0!</v>
      </c>
      <c r="AF810" s="236">
        <f t="shared" si="2711"/>
        <v>0</v>
      </c>
      <c r="AG810" s="42">
        <f t="shared" si="2711"/>
        <v>0</v>
      </c>
      <c r="AH810" s="42" t="e">
        <f t="shared" si="2712"/>
        <v>#DIV/0!</v>
      </c>
      <c r="AI810" s="236">
        <f t="shared" si="2713"/>
        <v>0</v>
      </c>
      <c r="AJ810" s="42">
        <f t="shared" si="2713"/>
        <v>0</v>
      </c>
      <c r="AK810" s="42" t="e">
        <f t="shared" si="2714"/>
        <v>#DIV/0!</v>
      </c>
      <c r="AL810" s="236">
        <f t="shared" si="2715"/>
        <v>0</v>
      </c>
      <c r="AM810" s="42">
        <f t="shared" si="2715"/>
        <v>0</v>
      </c>
      <c r="AN810" s="42" t="e">
        <f t="shared" si="2716"/>
        <v>#DIV/0!</v>
      </c>
      <c r="AO810" s="236">
        <f t="shared" si="2717"/>
        <v>0</v>
      </c>
      <c r="AP810" s="42">
        <f t="shared" si="2717"/>
        <v>0</v>
      </c>
      <c r="AQ810" s="42" t="e">
        <f t="shared" si="2718"/>
        <v>#DIV/0!</v>
      </c>
      <c r="AR810" s="12"/>
      <c r="AS810" s="37"/>
      <c r="AT810" s="37"/>
    </row>
    <row r="811" spans="1:46" s="208" customFormat="1" ht="33.75" customHeight="1">
      <c r="A811" s="413" t="s">
        <v>93</v>
      </c>
      <c r="B811" s="414"/>
      <c r="C811" s="405" t="s">
        <v>116</v>
      </c>
      <c r="D811" s="225" t="s">
        <v>34</v>
      </c>
      <c r="E811" s="223">
        <f>E812+E813+E814+E816+E817</f>
        <v>300</v>
      </c>
      <c r="F811" s="219">
        <f>F812+F813+F814+F816+F817</f>
        <v>77</v>
      </c>
      <c r="G811" s="219">
        <f>(F811/E811)*100</f>
        <v>25.666666666666664</v>
      </c>
      <c r="H811" s="236">
        <f>H812+H813+H814+H816+H817</f>
        <v>0</v>
      </c>
      <c r="I811" s="219">
        <f>I812+I813+I814+I816+I817</f>
        <v>0</v>
      </c>
      <c r="J811" s="219" t="e">
        <f>(I811/H811)*100</f>
        <v>#DIV/0!</v>
      </c>
      <c r="K811" s="236">
        <f>K812+K813+K814+K816+K817</f>
        <v>0</v>
      </c>
      <c r="L811" s="212">
        <f>L812+L813+L814+L816+L817</f>
        <v>0</v>
      </c>
      <c r="M811" s="219" t="e">
        <f>(L811/K811)*100</f>
        <v>#DIV/0!</v>
      </c>
      <c r="N811" s="236">
        <f>N812+N813+N814+N816+N817</f>
        <v>0</v>
      </c>
      <c r="O811" s="212">
        <f>O812+O813+O814+O816+O817</f>
        <v>0</v>
      </c>
      <c r="P811" s="219" t="e">
        <f>(O811/N811)*100</f>
        <v>#DIV/0!</v>
      </c>
      <c r="Q811" s="236">
        <f>Q812+Q813+Q814+Q816+Q817</f>
        <v>10</v>
      </c>
      <c r="R811" s="219">
        <f>R812+R813+R814+R816+R817</f>
        <v>10</v>
      </c>
      <c r="S811" s="219">
        <f>(R811/Q811)*100</f>
        <v>100</v>
      </c>
      <c r="T811" s="236">
        <f>T812+T813+T814+T816+T817</f>
        <v>35</v>
      </c>
      <c r="U811" s="219">
        <f>U812+U813+U814+U816+U817</f>
        <v>35</v>
      </c>
      <c r="V811" s="219">
        <f>(U811/T811)*100</f>
        <v>100</v>
      </c>
      <c r="W811" s="236">
        <f>W812+W813+W814+W816+W817</f>
        <v>32</v>
      </c>
      <c r="X811" s="219">
        <f>X812+X813+X814+X816+X817</f>
        <v>32</v>
      </c>
      <c r="Y811" s="219">
        <f>(X811/W811)*100</f>
        <v>100</v>
      </c>
      <c r="Z811" s="236">
        <f>Z812+Z813+Z814+Z816+Z817</f>
        <v>23</v>
      </c>
      <c r="AA811" s="219">
        <f>AA812+AA813+AA814+AA816+AA817</f>
        <v>0</v>
      </c>
      <c r="AB811" s="219">
        <f>(AA811/Z811)*100</f>
        <v>0</v>
      </c>
      <c r="AC811" s="236">
        <f>AC812+AC813+AC814+AC816+AC817</f>
        <v>0</v>
      </c>
      <c r="AD811" s="219">
        <f>AD812+AD813+AD814+AD816+AD817</f>
        <v>0</v>
      </c>
      <c r="AE811" s="219" t="e">
        <f>(AD811/AC811)*100</f>
        <v>#DIV/0!</v>
      </c>
      <c r="AF811" s="236">
        <f>AF812+AF813+AF814+AF816+AF817</f>
        <v>15</v>
      </c>
      <c r="AG811" s="219">
        <f>AG812+AG813+AG814+AG816+AG817</f>
        <v>0</v>
      </c>
      <c r="AH811" s="219">
        <f>(AG811/AF811)*100</f>
        <v>0</v>
      </c>
      <c r="AI811" s="236">
        <f>AI812+AI813+AI814+AI816+AI817</f>
        <v>0</v>
      </c>
      <c r="AJ811" s="219">
        <f>AJ812+AJ813+AJ814+AJ816+AJ817</f>
        <v>0</v>
      </c>
      <c r="AK811" s="219" t="e">
        <f>(AJ811/AI811)*100</f>
        <v>#DIV/0!</v>
      </c>
      <c r="AL811" s="236">
        <f>AL812+AL813+AL814+AL816+AL817</f>
        <v>35</v>
      </c>
      <c r="AM811" s="219">
        <f>AM812+AM813+AM814+AM816+AM817</f>
        <v>0</v>
      </c>
      <c r="AN811" s="219">
        <f>(AM811/AL811)*100</f>
        <v>0</v>
      </c>
      <c r="AO811" s="236">
        <f>AO812+AO813+AO814+AO816+AO817</f>
        <v>150</v>
      </c>
      <c r="AP811" s="219">
        <f>AP812+AP813+AP814+AP816+AP817</f>
        <v>0</v>
      </c>
      <c r="AQ811" s="219">
        <f>(AP811/AO811)*100</f>
        <v>0</v>
      </c>
      <c r="AR811" s="216"/>
    </row>
    <row r="812" spans="1:46" customFormat="1" ht="30">
      <c r="A812" s="415"/>
      <c r="B812" s="416"/>
      <c r="C812" s="406"/>
      <c r="D812" s="14" t="s">
        <v>17</v>
      </c>
      <c r="E812" s="177">
        <f>H812+K812+N812+Q812+T812+W812+Z812+AC812+AF812+AI812+AL812+AO812</f>
        <v>0</v>
      </c>
      <c r="F812" s="41">
        <f>I812+L812+O812+R812+U812+X812+AA812+AD812+AG812+AJ812+AM812+AP812</f>
        <v>0</v>
      </c>
      <c r="G812" s="42" t="e">
        <f t="shared" ref="G812:G817" si="2721">(F812/E812)*100</f>
        <v>#DIV/0!</v>
      </c>
      <c r="H812" s="236">
        <f>H805</f>
        <v>0</v>
      </c>
      <c r="I812" s="42">
        <f>I805</f>
        <v>0</v>
      </c>
      <c r="J812" s="42" t="e">
        <f t="shared" ref="J812:J817" si="2722">(I812/H812)*100</f>
        <v>#DIV/0!</v>
      </c>
      <c r="K812" s="236">
        <f>K805</f>
        <v>0</v>
      </c>
      <c r="L812" s="48">
        <f>L805</f>
        <v>0</v>
      </c>
      <c r="M812" s="42" t="e">
        <f t="shared" ref="M812:M817" si="2723">(L812/K812)*100</f>
        <v>#DIV/0!</v>
      </c>
      <c r="N812" s="236">
        <f>N805</f>
        <v>0</v>
      </c>
      <c r="O812" s="48">
        <f>O805</f>
        <v>0</v>
      </c>
      <c r="P812" s="42" t="e">
        <f t="shared" ref="P812:P817" si="2724">(O812/N812)*100</f>
        <v>#DIV/0!</v>
      </c>
      <c r="Q812" s="236">
        <f>Q805</f>
        <v>0</v>
      </c>
      <c r="R812" s="42">
        <f>R805</f>
        <v>0</v>
      </c>
      <c r="S812" s="42" t="e">
        <f t="shared" ref="S812:S817" si="2725">(R812/Q812)*100</f>
        <v>#DIV/0!</v>
      </c>
      <c r="T812" s="236">
        <f>T805</f>
        <v>0</v>
      </c>
      <c r="U812" s="42">
        <f>U805</f>
        <v>0</v>
      </c>
      <c r="V812" s="42" t="e">
        <f t="shared" ref="V812:V817" si="2726">(U812/T812)*100</f>
        <v>#DIV/0!</v>
      </c>
      <c r="W812" s="236">
        <f>W805</f>
        <v>0</v>
      </c>
      <c r="X812" s="42">
        <f>X805</f>
        <v>0</v>
      </c>
      <c r="Y812" s="42" t="e">
        <f t="shared" ref="Y812:Y817" si="2727">(X812/W812)*100</f>
        <v>#DIV/0!</v>
      </c>
      <c r="Z812" s="236">
        <f>Z805</f>
        <v>0</v>
      </c>
      <c r="AA812" s="42">
        <f>AA805</f>
        <v>0</v>
      </c>
      <c r="AB812" s="42" t="e">
        <f t="shared" ref="AB812:AB817" si="2728">(AA812/Z812)*100</f>
        <v>#DIV/0!</v>
      </c>
      <c r="AC812" s="236">
        <f>AC805</f>
        <v>0</v>
      </c>
      <c r="AD812" s="42">
        <f>AD805</f>
        <v>0</v>
      </c>
      <c r="AE812" s="42" t="e">
        <f t="shared" ref="AE812:AE817" si="2729">(AD812/AC812)*100</f>
        <v>#DIV/0!</v>
      </c>
      <c r="AF812" s="236">
        <f>AF805</f>
        <v>0</v>
      </c>
      <c r="AG812" s="42">
        <f>AG805</f>
        <v>0</v>
      </c>
      <c r="AH812" s="42" t="e">
        <f t="shared" ref="AH812:AH817" si="2730">(AG812/AF812)*100</f>
        <v>#DIV/0!</v>
      </c>
      <c r="AI812" s="236">
        <f>AI805</f>
        <v>0</v>
      </c>
      <c r="AJ812" s="42">
        <f>AJ805</f>
        <v>0</v>
      </c>
      <c r="AK812" s="42" t="e">
        <f t="shared" ref="AK812:AK817" si="2731">(AJ812/AI812)*100</f>
        <v>#DIV/0!</v>
      </c>
      <c r="AL812" s="236">
        <f>AL805</f>
        <v>0</v>
      </c>
      <c r="AM812" s="42">
        <f>AM805</f>
        <v>0</v>
      </c>
      <c r="AN812" s="42" t="e">
        <f t="shared" ref="AN812:AN817" si="2732">(AM812/AL812)*100</f>
        <v>#DIV/0!</v>
      </c>
      <c r="AO812" s="236">
        <f>AO805</f>
        <v>0</v>
      </c>
      <c r="AP812" s="42">
        <f>AP805</f>
        <v>0</v>
      </c>
      <c r="AQ812" s="42" t="e">
        <f t="shared" ref="AQ812:AQ817" si="2733">(AP812/AO812)*100</f>
        <v>#DIV/0!</v>
      </c>
      <c r="AR812" s="12"/>
      <c r="AS812" s="37"/>
      <c r="AT812" s="37"/>
    </row>
    <row r="813" spans="1:46" customFormat="1" ht="48.75" customHeight="1">
      <c r="A813" s="415"/>
      <c r="B813" s="416"/>
      <c r="C813" s="406"/>
      <c r="D813" s="14" t="s">
        <v>18</v>
      </c>
      <c r="E813" s="177">
        <f t="shared" ref="E813:E817" si="2734">H813+K813+N813+Q813+T813+W813+Z813+AC813+AF813+AI813+AL813+AO813</f>
        <v>150</v>
      </c>
      <c r="F813" s="41">
        <f t="shared" ref="F813:F817" si="2735">I813+L813+O813+R813+U813+X813+AA813+AD813+AG813+AJ813+AM813+AP813</f>
        <v>0</v>
      </c>
      <c r="G813" s="42">
        <f t="shared" si="2721"/>
        <v>0</v>
      </c>
      <c r="H813" s="236">
        <f t="shared" ref="H813:I817" si="2736">H806</f>
        <v>0</v>
      </c>
      <c r="I813" s="42">
        <f t="shared" si="2736"/>
        <v>0</v>
      </c>
      <c r="J813" s="42" t="e">
        <f t="shared" si="2722"/>
        <v>#DIV/0!</v>
      </c>
      <c r="K813" s="236">
        <f t="shared" ref="K813:L813" si="2737">K806</f>
        <v>0</v>
      </c>
      <c r="L813" s="48">
        <f t="shared" si="2737"/>
        <v>0</v>
      </c>
      <c r="M813" s="42" t="e">
        <f t="shared" si="2723"/>
        <v>#DIV/0!</v>
      </c>
      <c r="N813" s="236">
        <f t="shared" ref="N813:O813" si="2738">N806</f>
        <v>0</v>
      </c>
      <c r="O813" s="48">
        <f t="shared" si="2738"/>
        <v>0</v>
      </c>
      <c r="P813" s="42" t="e">
        <f t="shared" si="2724"/>
        <v>#DIV/0!</v>
      </c>
      <c r="Q813" s="236">
        <f t="shared" ref="Q813:R813" si="2739">Q806</f>
        <v>0</v>
      </c>
      <c r="R813" s="42">
        <f t="shared" si="2739"/>
        <v>0</v>
      </c>
      <c r="S813" s="42" t="e">
        <f t="shared" si="2725"/>
        <v>#DIV/0!</v>
      </c>
      <c r="T813" s="236">
        <f t="shared" ref="T813:U813" si="2740">T806</f>
        <v>0</v>
      </c>
      <c r="U813" s="42">
        <f t="shared" si="2740"/>
        <v>0</v>
      </c>
      <c r="V813" s="42" t="e">
        <f t="shared" si="2726"/>
        <v>#DIV/0!</v>
      </c>
      <c r="W813" s="236">
        <f t="shared" ref="W813:X813" si="2741">W806</f>
        <v>0</v>
      </c>
      <c r="X813" s="42">
        <f t="shared" si="2741"/>
        <v>0</v>
      </c>
      <c r="Y813" s="42" t="e">
        <f t="shared" si="2727"/>
        <v>#DIV/0!</v>
      </c>
      <c r="Z813" s="236">
        <f t="shared" ref="Z813:AA813" si="2742">Z806</f>
        <v>0</v>
      </c>
      <c r="AA813" s="42">
        <f t="shared" si="2742"/>
        <v>0</v>
      </c>
      <c r="AB813" s="42" t="e">
        <f t="shared" si="2728"/>
        <v>#DIV/0!</v>
      </c>
      <c r="AC813" s="236">
        <f t="shared" ref="AC813:AD813" si="2743">AC806</f>
        <v>0</v>
      </c>
      <c r="AD813" s="42">
        <f t="shared" si="2743"/>
        <v>0</v>
      </c>
      <c r="AE813" s="42" t="e">
        <f t="shared" si="2729"/>
        <v>#DIV/0!</v>
      </c>
      <c r="AF813" s="236">
        <f t="shared" ref="AF813:AG813" si="2744">AF806</f>
        <v>0</v>
      </c>
      <c r="AG813" s="42">
        <f t="shared" si="2744"/>
        <v>0</v>
      </c>
      <c r="AH813" s="42" t="e">
        <f t="shared" si="2730"/>
        <v>#DIV/0!</v>
      </c>
      <c r="AI813" s="236">
        <f t="shared" ref="AI813:AJ813" si="2745">AI806</f>
        <v>0</v>
      </c>
      <c r="AJ813" s="42">
        <f t="shared" si="2745"/>
        <v>0</v>
      </c>
      <c r="AK813" s="42" t="e">
        <f t="shared" si="2731"/>
        <v>#DIV/0!</v>
      </c>
      <c r="AL813" s="236">
        <f t="shared" ref="AL813:AM813" si="2746">AL806</f>
        <v>0</v>
      </c>
      <c r="AM813" s="42">
        <f t="shared" si="2746"/>
        <v>0</v>
      </c>
      <c r="AN813" s="42" t="e">
        <f t="shared" si="2732"/>
        <v>#DIV/0!</v>
      </c>
      <c r="AO813" s="236">
        <f t="shared" ref="AO813:AP813" si="2747">AO806</f>
        <v>150</v>
      </c>
      <c r="AP813" s="42">
        <f t="shared" si="2747"/>
        <v>0</v>
      </c>
      <c r="AQ813" s="42">
        <f t="shared" si="2733"/>
        <v>0</v>
      </c>
      <c r="AR813" s="12"/>
      <c r="AS813" s="37"/>
      <c r="AT813" s="37"/>
    </row>
    <row r="814" spans="1:46" customFormat="1" ht="32.25" customHeight="1">
      <c r="A814" s="415"/>
      <c r="B814" s="416"/>
      <c r="C814" s="406"/>
      <c r="D814" s="14" t="s">
        <v>26</v>
      </c>
      <c r="E814" s="177">
        <f t="shared" si="2734"/>
        <v>138</v>
      </c>
      <c r="F814" s="41">
        <f>I814+L814+O814+R814+U814+X814+AA814+AD814+AG814+AJ814+AM814+AP814</f>
        <v>65</v>
      </c>
      <c r="G814" s="42">
        <f t="shared" si="2721"/>
        <v>47.10144927536232</v>
      </c>
      <c r="H814" s="236">
        <f t="shared" si="2736"/>
        <v>0</v>
      </c>
      <c r="I814" s="42">
        <f t="shared" si="2736"/>
        <v>0</v>
      </c>
      <c r="J814" s="42" t="e">
        <f t="shared" si="2722"/>
        <v>#DIV/0!</v>
      </c>
      <c r="K814" s="236">
        <f t="shared" ref="K814:L814" si="2748">K807</f>
        <v>0</v>
      </c>
      <c r="L814" s="48">
        <f t="shared" si="2748"/>
        <v>0</v>
      </c>
      <c r="M814" s="42" t="e">
        <f t="shared" si="2723"/>
        <v>#DIV/0!</v>
      </c>
      <c r="N814" s="236">
        <f t="shared" ref="N814:O814" si="2749">N807</f>
        <v>0</v>
      </c>
      <c r="O814" s="48">
        <f t="shared" si="2749"/>
        <v>0</v>
      </c>
      <c r="P814" s="42" t="e">
        <f t="shared" si="2724"/>
        <v>#DIV/0!</v>
      </c>
      <c r="Q814" s="236">
        <f t="shared" ref="Q814:R814" si="2750">Q807</f>
        <v>10</v>
      </c>
      <c r="R814" s="42">
        <f t="shared" si="2750"/>
        <v>10</v>
      </c>
      <c r="S814" s="42">
        <f t="shared" si="2725"/>
        <v>100</v>
      </c>
      <c r="T814" s="236">
        <f t="shared" ref="T814:U814" si="2751">T807</f>
        <v>35</v>
      </c>
      <c r="U814" s="42">
        <f t="shared" si="2751"/>
        <v>35</v>
      </c>
      <c r="V814" s="42">
        <f t="shared" si="2726"/>
        <v>100</v>
      </c>
      <c r="W814" s="236">
        <f t="shared" ref="W814:X814" si="2752">W807</f>
        <v>20</v>
      </c>
      <c r="X814" s="42">
        <f t="shared" si="2752"/>
        <v>20</v>
      </c>
      <c r="Y814" s="42">
        <f t="shared" si="2727"/>
        <v>100</v>
      </c>
      <c r="Z814" s="236">
        <f t="shared" ref="Z814:AA814" si="2753">Z807</f>
        <v>23</v>
      </c>
      <c r="AA814" s="42">
        <f t="shared" si="2753"/>
        <v>0</v>
      </c>
      <c r="AB814" s="42">
        <f t="shared" si="2728"/>
        <v>0</v>
      </c>
      <c r="AC814" s="236">
        <f t="shared" ref="AC814:AD814" si="2754">AC807</f>
        <v>0</v>
      </c>
      <c r="AD814" s="42">
        <f t="shared" si="2754"/>
        <v>0</v>
      </c>
      <c r="AE814" s="42" t="e">
        <f t="shared" si="2729"/>
        <v>#DIV/0!</v>
      </c>
      <c r="AF814" s="236">
        <f t="shared" ref="AF814:AG814" si="2755">AF807</f>
        <v>15</v>
      </c>
      <c r="AG814" s="42">
        <f t="shared" si="2755"/>
        <v>0</v>
      </c>
      <c r="AH814" s="42">
        <f t="shared" si="2730"/>
        <v>0</v>
      </c>
      <c r="AI814" s="236">
        <f t="shared" ref="AI814:AJ814" si="2756">AI807</f>
        <v>0</v>
      </c>
      <c r="AJ814" s="42">
        <f t="shared" si="2756"/>
        <v>0</v>
      </c>
      <c r="AK814" s="42" t="e">
        <f t="shared" si="2731"/>
        <v>#DIV/0!</v>
      </c>
      <c r="AL814" s="236">
        <f t="shared" ref="AL814:AM814" si="2757">AL807</f>
        <v>35</v>
      </c>
      <c r="AM814" s="42">
        <f t="shared" si="2757"/>
        <v>0</v>
      </c>
      <c r="AN814" s="42">
        <f t="shared" si="2732"/>
        <v>0</v>
      </c>
      <c r="AO814" s="236">
        <f t="shared" ref="AO814:AP814" si="2758">AO807</f>
        <v>0</v>
      </c>
      <c r="AP814" s="42">
        <f t="shared" si="2758"/>
        <v>0</v>
      </c>
      <c r="AQ814" s="42" t="e">
        <f t="shared" si="2733"/>
        <v>#DIV/0!</v>
      </c>
      <c r="AR814" s="12"/>
      <c r="AS814" s="37"/>
      <c r="AT814" s="37"/>
    </row>
    <row r="815" spans="1:46" customFormat="1" ht="90" customHeight="1">
      <c r="A815" s="415"/>
      <c r="B815" s="416"/>
      <c r="C815" s="406"/>
      <c r="D815" s="38" t="s">
        <v>154</v>
      </c>
      <c r="E815" s="177">
        <f t="shared" si="2734"/>
        <v>0</v>
      </c>
      <c r="F815" s="41">
        <f t="shared" si="2735"/>
        <v>0</v>
      </c>
      <c r="G815" s="42" t="e">
        <f t="shared" si="2721"/>
        <v>#DIV/0!</v>
      </c>
      <c r="H815" s="236">
        <f t="shared" si="2736"/>
        <v>0</v>
      </c>
      <c r="I815" s="42">
        <f t="shared" si="2736"/>
        <v>0</v>
      </c>
      <c r="J815" s="42" t="e">
        <f t="shared" si="2722"/>
        <v>#DIV/0!</v>
      </c>
      <c r="K815" s="236">
        <f t="shared" ref="K815:L815" si="2759">K808</f>
        <v>0</v>
      </c>
      <c r="L815" s="48">
        <f t="shared" si="2759"/>
        <v>0</v>
      </c>
      <c r="M815" s="42" t="e">
        <f t="shared" si="2723"/>
        <v>#DIV/0!</v>
      </c>
      <c r="N815" s="236">
        <f t="shared" ref="N815:O815" si="2760">N808</f>
        <v>0</v>
      </c>
      <c r="O815" s="48">
        <f t="shared" si="2760"/>
        <v>0</v>
      </c>
      <c r="P815" s="42" t="e">
        <f t="shared" si="2724"/>
        <v>#DIV/0!</v>
      </c>
      <c r="Q815" s="236">
        <f t="shared" ref="Q815:R815" si="2761">Q808</f>
        <v>0</v>
      </c>
      <c r="R815" s="42">
        <f t="shared" si="2761"/>
        <v>0</v>
      </c>
      <c r="S815" s="42" t="e">
        <f t="shared" si="2725"/>
        <v>#DIV/0!</v>
      </c>
      <c r="T815" s="236">
        <f t="shared" ref="T815:U815" si="2762">T808</f>
        <v>0</v>
      </c>
      <c r="U815" s="42">
        <f t="shared" si="2762"/>
        <v>0</v>
      </c>
      <c r="V815" s="42" t="e">
        <f t="shared" si="2726"/>
        <v>#DIV/0!</v>
      </c>
      <c r="W815" s="236">
        <f t="shared" ref="W815:X815" si="2763">W808</f>
        <v>0</v>
      </c>
      <c r="X815" s="42">
        <f t="shared" si="2763"/>
        <v>0</v>
      </c>
      <c r="Y815" s="42" t="e">
        <f t="shared" si="2727"/>
        <v>#DIV/0!</v>
      </c>
      <c r="Z815" s="236">
        <f t="shared" ref="Z815:AA815" si="2764">Z808</f>
        <v>0</v>
      </c>
      <c r="AA815" s="42">
        <f t="shared" si="2764"/>
        <v>0</v>
      </c>
      <c r="AB815" s="42" t="e">
        <f t="shared" si="2728"/>
        <v>#DIV/0!</v>
      </c>
      <c r="AC815" s="236">
        <f t="shared" ref="AC815:AD815" si="2765">AC808</f>
        <v>0</v>
      </c>
      <c r="AD815" s="42">
        <f t="shared" si="2765"/>
        <v>0</v>
      </c>
      <c r="AE815" s="42" t="e">
        <f t="shared" si="2729"/>
        <v>#DIV/0!</v>
      </c>
      <c r="AF815" s="236">
        <f t="shared" ref="AF815:AG815" si="2766">AF808</f>
        <v>0</v>
      </c>
      <c r="AG815" s="42">
        <f t="shared" si="2766"/>
        <v>0</v>
      </c>
      <c r="AH815" s="42" t="e">
        <f t="shared" si="2730"/>
        <v>#DIV/0!</v>
      </c>
      <c r="AI815" s="236">
        <f t="shared" ref="AI815:AJ815" si="2767">AI808</f>
        <v>0</v>
      </c>
      <c r="AJ815" s="42">
        <f t="shared" si="2767"/>
        <v>0</v>
      </c>
      <c r="AK815" s="42" t="e">
        <f t="shared" si="2731"/>
        <v>#DIV/0!</v>
      </c>
      <c r="AL815" s="236">
        <f t="shared" ref="AL815:AM815" si="2768">AL808</f>
        <v>0</v>
      </c>
      <c r="AM815" s="42">
        <f t="shared" si="2768"/>
        <v>0</v>
      </c>
      <c r="AN815" s="42" t="e">
        <f t="shared" si="2732"/>
        <v>#DIV/0!</v>
      </c>
      <c r="AO815" s="236">
        <f t="shared" ref="AO815:AP815" si="2769">AO808</f>
        <v>0</v>
      </c>
      <c r="AP815" s="42">
        <f t="shared" si="2769"/>
        <v>0</v>
      </c>
      <c r="AQ815" s="42" t="e">
        <f t="shared" si="2733"/>
        <v>#DIV/0!</v>
      </c>
      <c r="AR815" s="12"/>
      <c r="AS815" s="37"/>
      <c r="AT815" s="37"/>
    </row>
    <row r="816" spans="1:46" customFormat="1" ht="37.5" customHeight="1">
      <c r="A816" s="415"/>
      <c r="B816" s="416"/>
      <c r="C816" s="406"/>
      <c r="D816" s="14" t="s">
        <v>37</v>
      </c>
      <c r="E816" s="177">
        <f t="shared" si="2734"/>
        <v>12</v>
      </c>
      <c r="F816" s="41">
        <f t="shared" si="2735"/>
        <v>12</v>
      </c>
      <c r="G816" s="42">
        <f t="shared" si="2721"/>
        <v>100</v>
      </c>
      <c r="H816" s="236">
        <f t="shared" si="2736"/>
        <v>0</v>
      </c>
      <c r="I816" s="42">
        <f t="shared" si="2736"/>
        <v>0</v>
      </c>
      <c r="J816" s="42" t="e">
        <f t="shared" si="2722"/>
        <v>#DIV/0!</v>
      </c>
      <c r="K816" s="236">
        <f t="shared" ref="K816:L816" si="2770">K809</f>
        <v>0</v>
      </c>
      <c r="L816" s="48">
        <f t="shared" si="2770"/>
        <v>0</v>
      </c>
      <c r="M816" s="42" t="e">
        <f t="shared" si="2723"/>
        <v>#DIV/0!</v>
      </c>
      <c r="N816" s="236">
        <f t="shared" ref="N816:O816" si="2771">N809</f>
        <v>0</v>
      </c>
      <c r="O816" s="48">
        <f t="shared" si="2771"/>
        <v>0</v>
      </c>
      <c r="P816" s="42" t="e">
        <f t="shared" si="2724"/>
        <v>#DIV/0!</v>
      </c>
      <c r="Q816" s="236">
        <f t="shared" ref="Q816:R816" si="2772">Q809</f>
        <v>0</v>
      </c>
      <c r="R816" s="42">
        <f t="shared" si="2772"/>
        <v>0</v>
      </c>
      <c r="S816" s="42" t="e">
        <f t="shared" si="2725"/>
        <v>#DIV/0!</v>
      </c>
      <c r="T816" s="236">
        <f t="shared" ref="T816:U816" si="2773">T809</f>
        <v>0</v>
      </c>
      <c r="U816" s="42">
        <f t="shared" si="2773"/>
        <v>0</v>
      </c>
      <c r="V816" s="42" t="e">
        <f t="shared" si="2726"/>
        <v>#DIV/0!</v>
      </c>
      <c r="W816" s="236">
        <f t="shared" ref="W816:X816" si="2774">W809</f>
        <v>12</v>
      </c>
      <c r="X816" s="42">
        <f t="shared" si="2774"/>
        <v>12</v>
      </c>
      <c r="Y816" s="42">
        <f t="shared" si="2727"/>
        <v>100</v>
      </c>
      <c r="Z816" s="236">
        <f t="shared" ref="Z816:AA816" si="2775">Z809</f>
        <v>0</v>
      </c>
      <c r="AA816" s="42">
        <f t="shared" si="2775"/>
        <v>0</v>
      </c>
      <c r="AB816" s="42" t="e">
        <f t="shared" si="2728"/>
        <v>#DIV/0!</v>
      </c>
      <c r="AC816" s="236">
        <f t="shared" ref="AC816:AD816" si="2776">AC809</f>
        <v>0</v>
      </c>
      <c r="AD816" s="42">
        <f t="shared" si="2776"/>
        <v>0</v>
      </c>
      <c r="AE816" s="42" t="e">
        <f t="shared" si="2729"/>
        <v>#DIV/0!</v>
      </c>
      <c r="AF816" s="236">
        <f t="shared" ref="AF816:AG816" si="2777">AF809</f>
        <v>0</v>
      </c>
      <c r="AG816" s="42">
        <f t="shared" si="2777"/>
        <v>0</v>
      </c>
      <c r="AH816" s="42" t="e">
        <f t="shared" si="2730"/>
        <v>#DIV/0!</v>
      </c>
      <c r="AI816" s="236">
        <f t="shared" ref="AI816:AJ816" si="2778">AI809</f>
        <v>0</v>
      </c>
      <c r="AJ816" s="42">
        <f t="shared" si="2778"/>
        <v>0</v>
      </c>
      <c r="AK816" s="42" t="e">
        <f t="shared" si="2731"/>
        <v>#DIV/0!</v>
      </c>
      <c r="AL816" s="236">
        <f t="shared" ref="AL816:AM816" si="2779">AL809</f>
        <v>0</v>
      </c>
      <c r="AM816" s="42">
        <f t="shared" si="2779"/>
        <v>0</v>
      </c>
      <c r="AN816" s="42" t="e">
        <f t="shared" si="2732"/>
        <v>#DIV/0!</v>
      </c>
      <c r="AO816" s="236">
        <f t="shared" ref="AO816:AP816" si="2780">AO809</f>
        <v>0</v>
      </c>
      <c r="AP816" s="42">
        <f t="shared" si="2780"/>
        <v>0</v>
      </c>
      <c r="AQ816" s="42" t="e">
        <f t="shared" si="2733"/>
        <v>#DIV/0!</v>
      </c>
      <c r="AR816" s="12"/>
      <c r="AS816" s="37"/>
      <c r="AT816" s="37"/>
    </row>
    <row r="817" spans="1:46" customFormat="1" ht="69" customHeight="1">
      <c r="A817" s="417"/>
      <c r="B817" s="418"/>
      <c r="C817" s="407"/>
      <c r="D817" s="14" t="s">
        <v>32</v>
      </c>
      <c r="E817" s="177">
        <f t="shared" si="2734"/>
        <v>0</v>
      </c>
      <c r="F817" s="41">
        <f t="shared" si="2735"/>
        <v>0</v>
      </c>
      <c r="G817" s="42" t="e">
        <f t="shared" si="2721"/>
        <v>#DIV/0!</v>
      </c>
      <c r="H817" s="236">
        <f t="shared" si="2736"/>
        <v>0</v>
      </c>
      <c r="I817" s="42">
        <f t="shared" si="2736"/>
        <v>0</v>
      </c>
      <c r="J817" s="42" t="e">
        <f t="shared" si="2722"/>
        <v>#DIV/0!</v>
      </c>
      <c r="K817" s="236">
        <f t="shared" ref="K817:L817" si="2781">K810</f>
        <v>0</v>
      </c>
      <c r="L817" s="48">
        <f t="shared" si="2781"/>
        <v>0</v>
      </c>
      <c r="M817" s="42" t="e">
        <f t="shared" si="2723"/>
        <v>#DIV/0!</v>
      </c>
      <c r="N817" s="236">
        <f t="shared" ref="N817:O817" si="2782">N810</f>
        <v>0</v>
      </c>
      <c r="O817" s="48">
        <f t="shared" si="2782"/>
        <v>0</v>
      </c>
      <c r="P817" s="42" t="e">
        <f t="shared" si="2724"/>
        <v>#DIV/0!</v>
      </c>
      <c r="Q817" s="236">
        <f t="shared" ref="Q817:R817" si="2783">Q810</f>
        <v>0</v>
      </c>
      <c r="R817" s="42">
        <f t="shared" si="2783"/>
        <v>0</v>
      </c>
      <c r="S817" s="42" t="e">
        <f t="shared" si="2725"/>
        <v>#DIV/0!</v>
      </c>
      <c r="T817" s="236">
        <f t="shared" ref="T817:U817" si="2784">T810</f>
        <v>0</v>
      </c>
      <c r="U817" s="42">
        <f t="shared" si="2784"/>
        <v>0</v>
      </c>
      <c r="V817" s="42" t="e">
        <f t="shared" si="2726"/>
        <v>#DIV/0!</v>
      </c>
      <c r="W817" s="236">
        <f t="shared" ref="W817:X817" si="2785">W810</f>
        <v>0</v>
      </c>
      <c r="X817" s="42">
        <f t="shared" si="2785"/>
        <v>0</v>
      </c>
      <c r="Y817" s="42" t="e">
        <f t="shared" si="2727"/>
        <v>#DIV/0!</v>
      </c>
      <c r="Z817" s="236">
        <f t="shared" ref="Z817:AA817" si="2786">Z810</f>
        <v>0</v>
      </c>
      <c r="AA817" s="42">
        <f t="shared" si="2786"/>
        <v>0</v>
      </c>
      <c r="AB817" s="42" t="e">
        <f t="shared" si="2728"/>
        <v>#DIV/0!</v>
      </c>
      <c r="AC817" s="236">
        <f t="shared" ref="AC817:AD817" si="2787">AC810</f>
        <v>0</v>
      </c>
      <c r="AD817" s="42">
        <f t="shared" si="2787"/>
        <v>0</v>
      </c>
      <c r="AE817" s="42" t="e">
        <f t="shared" si="2729"/>
        <v>#DIV/0!</v>
      </c>
      <c r="AF817" s="236">
        <f t="shared" ref="AF817:AG817" si="2788">AF810</f>
        <v>0</v>
      </c>
      <c r="AG817" s="42">
        <f t="shared" si="2788"/>
        <v>0</v>
      </c>
      <c r="AH817" s="42" t="e">
        <f t="shared" si="2730"/>
        <v>#DIV/0!</v>
      </c>
      <c r="AI817" s="236">
        <f t="shared" ref="AI817:AJ817" si="2789">AI810</f>
        <v>0</v>
      </c>
      <c r="AJ817" s="42">
        <f t="shared" si="2789"/>
        <v>0</v>
      </c>
      <c r="AK817" s="42" t="e">
        <f t="shared" si="2731"/>
        <v>#DIV/0!</v>
      </c>
      <c r="AL817" s="236">
        <f t="shared" ref="AL817:AM817" si="2790">AL810</f>
        <v>0</v>
      </c>
      <c r="AM817" s="42">
        <f t="shared" si="2790"/>
        <v>0</v>
      </c>
      <c r="AN817" s="42" t="e">
        <f t="shared" si="2732"/>
        <v>#DIV/0!</v>
      </c>
      <c r="AO817" s="236">
        <f t="shared" ref="AO817:AP817" si="2791">AO810</f>
        <v>0</v>
      </c>
      <c r="AP817" s="42">
        <f t="shared" si="2791"/>
        <v>0</v>
      </c>
      <c r="AQ817" s="42" t="e">
        <f t="shared" si="2733"/>
        <v>#DIV/0!</v>
      </c>
      <c r="AR817" s="12"/>
      <c r="AS817" s="37"/>
      <c r="AT817" s="37"/>
    </row>
    <row r="818" spans="1:46" customFormat="1" ht="42.75" customHeight="1">
      <c r="A818" s="408" t="s">
        <v>101</v>
      </c>
      <c r="B818" s="409"/>
      <c r="C818" s="409"/>
      <c r="D818" s="409"/>
      <c r="E818" s="409"/>
      <c r="F818" s="409"/>
      <c r="G818" s="409"/>
      <c r="H818" s="409"/>
      <c r="I818" s="409"/>
      <c r="J818" s="409"/>
      <c r="K818" s="409"/>
      <c r="L818" s="409"/>
      <c r="M818" s="409"/>
      <c r="N818" s="409"/>
      <c r="O818" s="409"/>
      <c r="P818" s="409"/>
      <c r="Q818" s="409"/>
      <c r="R818" s="409"/>
      <c r="S818" s="409"/>
      <c r="T818" s="409"/>
      <c r="U818" s="409"/>
      <c r="V818" s="409"/>
      <c r="W818" s="409"/>
      <c r="X818" s="409"/>
      <c r="Y818" s="409"/>
      <c r="Z818" s="409"/>
      <c r="AA818" s="409"/>
      <c r="AB818" s="409"/>
      <c r="AC818" s="409"/>
      <c r="AD818" s="409"/>
      <c r="AE818" s="409"/>
      <c r="AF818" s="409"/>
      <c r="AG818" s="409"/>
      <c r="AH818" s="409"/>
      <c r="AI818" s="409"/>
      <c r="AJ818" s="409"/>
      <c r="AK818" s="409"/>
      <c r="AL818" s="409"/>
      <c r="AM818" s="409"/>
      <c r="AN818" s="409"/>
      <c r="AO818" s="409"/>
      <c r="AP818" s="409"/>
      <c r="AQ818" s="409"/>
      <c r="AR818" s="410"/>
      <c r="AS818" s="37"/>
      <c r="AT818" s="37"/>
    </row>
    <row r="819" spans="1:46" customFormat="1" ht="33.75" customHeight="1">
      <c r="A819" s="408" t="s">
        <v>285</v>
      </c>
      <c r="B819" s="409"/>
      <c r="C819" s="409"/>
      <c r="D819" s="409"/>
      <c r="E819" s="409"/>
      <c r="F819" s="409"/>
      <c r="G819" s="409"/>
      <c r="H819" s="409"/>
      <c r="I819" s="409"/>
      <c r="J819" s="409"/>
      <c r="K819" s="409"/>
      <c r="L819" s="409"/>
      <c r="M819" s="409"/>
      <c r="N819" s="409"/>
      <c r="O819" s="409"/>
      <c r="P819" s="409"/>
      <c r="Q819" s="409"/>
      <c r="R819" s="409"/>
      <c r="S819" s="409"/>
      <c r="T819" s="409"/>
      <c r="U819" s="409"/>
      <c r="V819" s="409"/>
      <c r="W819" s="409"/>
      <c r="X819" s="411"/>
      <c r="Y819" s="411"/>
      <c r="Z819" s="411"/>
      <c r="AA819" s="411"/>
      <c r="AB819" s="411"/>
      <c r="AC819" s="411"/>
      <c r="AD819" s="411"/>
      <c r="AE819" s="411"/>
      <c r="AF819" s="411"/>
      <c r="AG819" s="411"/>
      <c r="AH819" s="411"/>
      <c r="AI819" s="411"/>
      <c r="AJ819" s="411"/>
      <c r="AK819" s="411"/>
      <c r="AL819" s="411"/>
      <c r="AM819" s="411"/>
      <c r="AN819" s="411"/>
      <c r="AO819" s="411"/>
      <c r="AP819" s="411"/>
      <c r="AQ819" s="411"/>
      <c r="AR819" s="411"/>
      <c r="AS819" s="37"/>
      <c r="AT819" s="37"/>
    </row>
    <row r="820" spans="1:46" ht="33.75" customHeight="1">
      <c r="A820" s="332" t="s">
        <v>286</v>
      </c>
      <c r="B820" s="333"/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33"/>
      <c r="P820" s="333"/>
      <c r="Q820" s="334"/>
      <c r="R820" s="334"/>
      <c r="S820" s="334"/>
      <c r="T820" s="334"/>
      <c r="U820" s="334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4"/>
      <c r="AI820" s="334"/>
      <c r="AJ820" s="334"/>
      <c r="AK820" s="334"/>
      <c r="AL820" s="334"/>
      <c r="AM820" s="334"/>
      <c r="AN820" s="334"/>
      <c r="AO820" s="334"/>
      <c r="AP820" s="334"/>
      <c r="AQ820" s="334"/>
      <c r="AR820" s="334"/>
    </row>
    <row r="821" spans="1:46" s="208" customFormat="1" ht="23.25" customHeight="1">
      <c r="A821" s="283" t="s">
        <v>28</v>
      </c>
      <c r="B821" s="341" t="s">
        <v>287</v>
      </c>
      <c r="C821" s="282" t="s">
        <v>288</v>
      </c>
      <c r="D821" s="217" t="s">
        <v>34</v>
      </c>
      <c r="E821" s="204">
        <f>E822+E823+E824+E826+E827</f>
        <v>23962.603999999999</v>
      </c>
      <c r="F821" s="205">
        <f>F822+F823+F824+F826+F827</f>
        <v>6038.7300000000005</v>
      </c>
      <c r="G821" s="205">
        <f>(F821/E821)*100</f>
        <v>25.20064180003142</v>
      </c>
      <c r="H821" s="234">
        <f>H822+H823+H824+H826+H827</f>
        <v>0</v>
      </c>
      <c r="I821" s="205">
        <f>I822+I823+I824+I826+I827</f>
        <v>0</v>
      </c>
      <c r="J821" s="205" t="e">
        <f>(I821/H821)*100</f>
        <v>#DIV/0!</v>
      </c>
      <c r="K821" s="234">
        <f>K822+K823+K824+K826+K827</f>
        <v>0</v>
      </c>
      <c r="L821" s="206">
        <f>L822+L823+L824+L826+L827</f>
        <v>0</v>
      </c>
      <c r="M821" s="205" t="e">
        <f>(L821/K821)*100</f>
        <v>#DIV/0!</v>
      </c>
      <c r="N821" s="234">
        <f>N822+N823+N824+N826+N827</f>
        <v>120</v>
      </c>
      <c r="O821" s="206">
        <f>O822+O823+O824+O826+O827</f>
        <v>120</v>
      </c>
      <c r="P821" s="205">
        <f>(O821/N821)*100</f>
        <v>100</v>
      </c>
      <c r="Q821" s="234">
        <f>Q822+Q823+Q824+Q826+Q827</f>
        <v>365.7</v>
      </c>
      <c r="R821" s="205">
        <f>R822+R823+R824+R826+R827</f>
        <v>365.7</v>
      </c>
      <c r="S821" s="205">
        <f>(R821/Q821)*100</f>
        <v>100</v>
      </c>
      <c r="T821" s="234">
        <f>T822+T823+T824+T826+T827</f>
        <v>1242.6100000000001</v>
      </c>
      <c r="U821" s="205">
        <f>U822+U823+U824+U826+U827</f>
        <v>1242.6100000000001</v>
      </c>
      <c r="V821" s="205">
        <f>(U821/T821)*100</f>
        <v>100</v>
      </c>
      <c r="W821" s="234">
        <f>W822+W823+W824+W826+W827</f>
        <v>5156.42</v>
      </c>
      <c r="X821" s="205">
        <f>X822+X823+X824+X826+X827</f>
        <v>4310.42</v>
      </c>
      <c r="Y821" s="205">
        <f>(X821/W821)*100</f>
        <v>83.593268197703054</v>
      </c>
      <c r="Z821" s="234">
        <f>Z822+Z823+Z824+Z826+Z827</f>
        <v>10999.67</v>
      </c>
      <c r="AA821" s="205">
        <f>AA822+AA823+AA824+AA826+AA827</f>
        <v>0</v>
      </c>
      <c r="AB821" s="205">
        <f>(AA821/Z821)*100</f>
        <v>0</v>
      </c>
      <c r="AC821" s="234">
        <f>AC822+AC823+AC824+AC826+AC827</f>
        <v>3015.614</v>
      </c>
      <c r="AD821" s="205">
        <f>AD822+AD823+AD824+AD826+AD827</f>
        <v>0</v>
      </c>
      <c r="AE821" s="205">
        <f>(AD821/AC821)*100</f>
        <v>0</v>
      </c>
      <c r="AF821" s="234">
        <f>AF822+AF823+AF824+AF826+AF827</f>
        <v>145.04</v>
      </c>
      <c r="AG821" s="205">
        <f>AG822+AG823+AG824+AG826+AG827</f>
        <v>0</v>
      </c>
      <c r="AH821" s="205">
        <f>(AG821/AF821)*100</f>
        <v>0</v>
      </c>
      <c r="AI821" s="234">
        <f>AI822+AI823+AI824+AI826+AI827</f>
        <v>0</v>
      </c>
      <c r="AJ821" s="205">
        <f>AJ822+AJ823+AJ824+AJ826+AJ827</f>
        <v>0</v>
      </c>
      <c r="AK821" s="205" t="e">
        <f>(AJ821/AI821)*100</f>
        <v>#DIV/0!</v>
      </c>
      <c r="AL821" s="234">
        <f>AL822+AL823+AL824+AL826+AL827</f>
        <v>0</v>
      </c>
      <c r="AM821" s="205">
        <f>AM822+AM823+AM824+AM826+AM827</f>
        <v>0</v>
      </c>
      <c r="AN821" s="205" t="e">
        <f>(AM821/AL821)*100</f>
        <v>#DIV/0!</v>
      </c>
      <c r="AO821" s="234">
        <f>AO822+AO823+AO824+AO826+AO827</f>
        <v>2917.55</v>
      </c>
      <c r="AP821" s="205">
        <f>AP822+AP823+AP824+AP826+AP827</f>
        <v>0</v>
      </c>
      <c r="AQ821" s="205">
        <f>(AP821/AO821)*100</f>
        <v>0</v>
      </c>
      <c r="AR821" s="404"/>
    </row>
    <row r="822" spans="1:46" customFormat="1" ht="41.25" customHeight="1">
      <c r="A822" s="283"/>
      <c r="B822" s="342"/>
      <c r="C822" s="412"/>
      <c r="D822" s="96" t="s">
        <v>17</v>
      </c>
      <c r="E822" s="174">
        <f>H822+K822+N822+Q822+T822+W822+Z822+AC822+AF822+AI822+AL822+AO822</f>
        <v>0</v>
      </c>
      <c r="F822" s="44">
        <f>I822+L822+O822+R822+U822+X822+AA822+AD822+AG822+AJ822+AM822+AP822</f>
        <v>0</v>
      </c>
      <c r="G822" s="45" t="e">
        <f t="shared" ref="G822:G827" si="2792">(F822/E822)*100</f>
        <v>#DIV/0!</v>
      </c>
      <c r="H822" s="234">
        <f>H829+H836+H843+H850+H857+H864+H878+H885+H920+H927+H962+H969+H976</f>
        <v>0</v>
      </c>
      <c r="I822" s="45">
        <f>I829+I836+I843+I850+I857+I864+I878+I885+I920+I927+I962+I969+I976</f>
        <v>0</v>
      </c>
      <c r="J822" s="45" t="e">
        <f t="shared" ref="J822:J827" si="2793">(I822/H822)*100</f>
        <v>#DIV/0!</v>
      </c>
      <c r="K822" s="234">
        <f>K829+K836+K843+K850+K857+K864+K878+K885+K920+K927+K962+K969+K976</f>
        <v>0</v>
      </c>
      <c r="L822" s="45">
        <f>L829+L836+L843+L850+L857+L864+L878+L885+L920+L927+L962+L969+L976</f>
        <v>0</v>
      </c>
      <c r="M822" s="45" t="e">
        <f t="shared" ref="M822:M827" si="2794">(L822/K822)*100</f>
        <v>#DIV/0!</v>
      </c>
      <c r="N822" s="234">
        <f>N829+N836+N843+N850+N857+N864+N878+N885+N920+N927+N962+N969+N976</f>
        <v>0</v>
      </c>
      <c r="O822" s="45">
        <f>O829+O836+O843+O850+O857+O864+O878+O885+O920+O927+O962+O969+O976</f>
        <v>0</v>
      </c>
      <c r="P822" s="45" t="e">
        <f t="shared" ref="P822:P827" si="2795">(O822/N822)*100</f>
        <v>#DIV/0!</v>
      </c>
      <c r="Q822" s="234">
        <f>Q829+Q836+Q843+Q850+Q857+Q864+Q878+Q885+Q920+Q927+Q962+Q969+Q976</f>
        <v>0</v>
      </c>
      <c r="R822" s="45">
        <f>R829+R836+R843+R850+R857+R864+R878+R885+R920+R927+R962+R969+R976</f>
        <v>0</v>
      </c>
      <c r="S822" s="45" t="e">
        <f t="shared" ref="S822:S827" si="2796">(R822/Q822)*100</f>
        <v>#DIV/0!</v>
      </c>
      <c r="T822" s="234">
        <f>T829+T836+T843+T850+T857+T864+T878+T885+T920+T927+T962+T969+T976</f>
        <v>0</v>
      </c>
      <c r="U822" s="45">
        <f>U829+U836+U843+U850+U857+U864+U878+U885+U920+U927+U962+U969+U976</f>
        <v>0</v>
      </c>
      <c r="V822" s="45" t="e">
        <f t="shared" ref="V822:V827" si="2797">(U822/T822)*100</f>
        <v>#DIV/0!</v>
      </c>
      <c r="W822" s="234">
        <f>W829+W836+W843+W850+W857+W864+W878+W885+W920+W927+W962+W969+W976</f>
        <v>0</v>
      </c>
      <c r="X822" s="45">
        <f>X829+X836+X843+X850+X857+X864+X878+X885+X920+X927+X962+X969+X976</f>
        <v>0</v>
      </c>
      <c r="Y822" s="45" t="e">
        <f t="shared" ref="Y822:Y827" si="2798">(X822/W822)*100</f>
        <v>#DIV/0!</v>
      </c>
      <c r="Z822" s="234">
        <f>Z829+Z836+Z843+Z850+Z857+Z864+Z878+Z885+Z920+Z927+Z962+Z969+Z976</f>
        <v>0</v>
      </c>
      <c r="AA822" s="45">
        <f>AA829+AA836+AA843+AA850+AA857+AA864+AA878+AA885+AA920+AA927+AA962+AA969+AA976</f>
        <v>0</v>
      </c>
      <c r="AB822" s="45" t="e">
        <f t="shared" ref="AB822:AB827" si="2799">(AA822/Z822)*100</f>
        <v>#DIV/0!</v>
      </c>
      <c r="AC822" s="234">
        <f>AC829+AC836+AC843+AC850+AC857+AC864+AC878+AC885+AC920+AC927+AC962+AC969+AC976</f>
        <v>0</v>
      </c>
      <c r="AD822" s="45">
        <f>AD829+AD836+AD843+AD850+AD857+AD864+AD878+AD885+AD920+AD927+AD962+AD969+AD976</f>
        <v>0</v>
      </c>
      <c r="AE822" s="45" t="e">
        <f t="shared" ref="AE822:AE827" si="2800">(AD822/AC822)*100</f>
        <v>#DIV/0!</v>
      </c>
      <c r="AF822" s="234">
        <f>AF829+AF836+AF843+AF850+AF857+AF864+AF878+AF885+AF920+AF927+AF962+AF969+AF976</f>
        <v>0</v>
      </c>
      <c r="AG822" s="45">
        <f>AG829+AG836+AG843+AG850+AG857+AG864+AG878+AG885+AG920+AG927+AG962+AG969+AG976</f>
        <v>0</v>
      </c>
      <c r="AH822" s="45" t="e">
        <f t="shared" ref="AH822:AH827" si="2801">(AG822/AF822)*100</f>
        <v>#DIV/0!</v>
      </c>
      <c r="AI822" s="234">
        <f>AI829+AI836+AI843+AI850+AI857+AI864+AI878+AI885+AI920+AI927+AI962+AI969+AI976</f>
        <v>0</v>
      </c>
      <c r="AJ822" s="45">
        <f>AJ829+AJ836+AJ843+AJ850+AJ857+AJ864+AJ878+AJ885+AJ920+AJ927+AJ962+AJ969+AJ976</f>
        <v>0</v>
      </c>
      <c r="AK822" s="45" t="e">
        <f t="shared" ref="AK822:AK827" si="2802">(AJ822/AI822)*100</f>
        <v>#DIV/0!</v>
      </c>
      <c r="AL822" s="234">
        <f>AL829+AL836+AL843+AL850+AL857+AL864+AL878+AL885+AL920+AL927+AL962+AL969+AL976</f>
        <v>0</v>
      </c>
      <c r="AM822" s="45">
        <f>AM829+AM836+AM843+AM850+AM857+AM864+AM878+AM885+AM920+AM927+AM962+AM969+AM976</f>
        <v>0</v>
      </c>
      <c r="AN822" s="45" t="e">
        <f t="shared" ref="AN822:AN827" si="2803">(AM822/AL822)*100</f>
        <v>#DIV/0!</v>
      </c>
      <c r="AO822" s="234">
        <f>AO829+AO836+AO843+AO850+AO857+AO864+AO878+AO885+AO920+AO927+AO962+AO969+AO976</f>
        <v>0</v>
      </c>
      <c r="AP822" s="45">
        <f>AP829+AP836+AP843+AP850+AP857+AP864+AP878+AP885+AP920+AP927+AP962+AP969+AP976</f>
        <v>0</v>
      </c>
      <c r="AQ822" s="45" t="e">
        <f t="shared" ref="AQ822:AQ827" si="2804">(AP822/AO822)*100</f>
        <v>#DIV/0!</v>
      </c>
      <c r="AR822" s="351"/>
      <c r="AS822" s="37"/>
      <c r="AT822" s="37"/>
    </row>
    <row r="823" spans="1:46" customFormat="1" ht="45.75" customHeight="1">
      <c r="A823" s="283"/>
      <c r="B823" s="342"/>
      <c r="C823" s="412"/>
      <c r="D823" s="96" t="s">
        <v>18</v>
      </c>
      <c r="E823" s="256">
        <f>H823+K823+N823+Q823+T823+W823+Z823+AC823+AF823+AI823+AL823+AO823</f>
        <v>11886.4</v>
      </c>
      <c r="F823" s="44">
        <f t="shared" ref="F823:F826" si="2805">I823+L823+O823+R823+U823+X823+AA823+AD823+AG823+AJ823+AM823+AP823</f>
        <v>3952.68</v>
      </c>
      <c r="G823" s="45">
        <f t="shared" si="2792"/>
        <v>33.25380266523085</v>
      </c>
      <c r="H823" s="234">
        <f>H830+H837+H844+H851+H858+H865+H879+H886+H921+H928+H963+H970+H977</f>
        <v>0</v>
      </c>
      <c r="I823" s="45">
        <f t="shared" ref="I823:I827" si="2806">I830+I837+I844+I851+I858+I865+I879+I886+I921+I928+I963+I970+I977</f>
        <v>0</v>
      </c>
      <c r="J823" s="45" t="e">
        <f t="shared" si="2793"/>
        <v>#DIV/0!</v>
      </c>
      <c r="K823" s="234">
        <f>K830+K837+K844+K851+K858+K865+K879+K886+K921+K928+K963+K970+K977</f>
        <v>0</v>
      </c>
      <c r="L823" s="45">
        <f t="shared" ref="L823:L827" si="2807">L830+L837+L844+L851+L858+L865+L879+L886+L921+L928+L963+L970+L977</f>
        <v>0</v>
      </c>
      <c r="M823" s="45" t="e">
        <f t="shared" si="2794"/>
        <v>#DIV/0!</v>
      </c>
      <c r="N823" s="234">
        <f>N830+N837+N844+N851+N858+N865+N879+N886+N921+N928+N963+N970+N977</f>
        <v>0</v>
      </c>
      <c r="O823" s="45">
        <f t="shared" ref="O823:O827" si="2808">O830+O837+O844+O851+O858+O865+O879+O886+O921+O928+O963+O970+O977</f>
        <v>0</v>
      </c>
      <c r="P823" s="45" t="e">
        <f t="shared" si="2795"/>
        <v>#DIV/0!</v>
      </c>
      <c r="Q823" s="234">
        <f>Q830+Q837+Q844+Q851+Q858+Q865+Q879+Q886+Q921+Q928+Q963+Q970+Q977</f>
        <v>0</v>
      </c>
      <c r="R823" s="45">
        <f t="shared" ref="R823:R827" si="2809">R830+R837+R844+R851+R858+R865+R879+R886+R921+R928+R963+R970+R977</f>
        <v>0</v>
      </c>
      <c r="S823" s="45" t="e">
        <f t="shared" si="2796"/>
        <v>#DIV/0!</v>
      </c>
      <c r="T823" s="234">
        <f>T830+T837+T844+T851+T858+T865+T879+T886+T921+T928+T963+T970+T977</f>
        <v>824.04</v>
      </c>
      <c r="U823" s="45">
        <f t="shared" ref="U823:U827" si="2810">U830+U837+U844+U851+U858+U865+U879+U886+U921+U928+U963+U970+U977</f>
        <v>824.04</v>
      </c>
      <c r="V823" s="45">
        <f t="shared" si="2797"/>
        <v>100</v>
      </c>
      <c r="W823" s="234">
        <f>W830+W837+W844+W851+W858+W865+W879+W886+W921+W928+W963+W970+W977</f>
        <v>3128.64</v>
      </c>
      <c r="X823" s="45">
        <f t="shared" ref="X823:X827" si="2811">X830+X837+X844+X851+X858+X865+X879+X886+X921+X928+X963+X970+X977</f>
        <v>3128.64</v>
      </c>
      <c r="Y823" s="45">
        <f t="shared" si="2798"/>
        <v>100</v>
      </c>
      <c r="Z823" s="234">
        <f>Z830+Z837+Z844+Z851+Z858+Z865+Z879+Z886+Z921+Z928+Z963+Z970+Z977</f>
        <v>6787.06</v>
      </c>
      <c r="AA823" s="45">
        <f t="shared" ref="AA823:AA827" si="2812">AA830+AA837+AA844+AA851+AA858+AA865+AA879+AA886+AA921+AA928+AA963+AA970+AA977</f>
        <v>0</v>
      </c>
      <c r="AB823" s="45">
        <f t="shared" si="2799"/>
        <v>0</v>
      </c>
      <c r="AC823" s="234">
        <f>AC830+AC837+AC844+AC851+AC858+AC865+AC879+AC886+AC921+AC928+AC963+AC970+AC977</f>
        <v>48</v>
      </c>
      <c r="AD823" s="45">
        <f t="shared" ref="AD823:AD827" si="2813">AD830+AD837+AD844+AD851+AD858+AD865+AD879+AD886+AD921+AD928+AD963+AD970+AD977</f>
        <v>0</v>
      </c>
      <c r="AE823" s="45">
        <f t="shared" si="2800"/>
        <v>0</v>
      </c>
      <c r="AF823" s="234">
        <f>AF830+AF837+AF844+AF851+AF858+AF865+AF879+AF886+AF921+AF928+AF963+AF970+AF977</f>
        <v>0</v>
      </c>
      <c r="AG823" s="45">
        <f t="shared" ref="AG823:AG827" si="2814">AG830+AG837+AG844+AG851+AG858+AG865+AG879+AG886+AG921+AG928+AG963+AG970+AG977</f>
        <v>0</v>
      </c>
      <c r="AH823" s="45" t="e">
        <f t="shared" si="2801"/>
        <v>#DIV/0!</v>
      </c>
      <c r="AI823" s="234">
        <f>AI830+AI837+AI844+AI851+AI858+AI865+AI879+AI886+AI921+AI928+AI963+AI970+AI977</f>
        <v>0</v>
      </c>
      <c r="AJ823" s="45">
        <f t="shared" ref="AJ823:AJ827" si="2815">AJ830+AJ837+AJ844+AJ851+AJ858+AJ865+AJ879+AJ886+AJ921+AJ928+AJ963+AJ970+AJ977</f>
        <v>0</v>
      </c>
      <c r="AK823" s="45" t="e">
        <f t="shared" si="2802"/>
        <v>#DIV/0!</v>
      </c>
      <c r="AL823" s="234">
        <f>AL830+AL837+AL844+AL851+AL858+AL865+AL879+AL886+AL921+AL928+AL963+AL970+AL977</f>
        <v>0</v>
      </c>
      <c r="AM823" s="45">
        <f t="shared" ref="AM823:AM827" si="2816">AM830+AM837+AM844+AM851+AM858+AM865+AM879+AM886+AM921+AM928+AM963+AM970+AM977</f>
        <v>0</v>
      </c>
      <c r="AN823" s="45" t="e">
        <f t="shared" si="2803"/>
        <v>#DIV/0!</v>
      </c>
      <c r="AO823" s="234">
        <f>AO830+AO837+AO844+AO851+AO858+AO865+AO879+AO886+AO921+AO928+AO963+AO970+AO977</f>
        <v>1098.6600000000001</v>
      </c>
      <c r="AP823" s="45">
        <f t="shared" ref="AP823:AP827" si="2817">AP830+AP837+AP844+AP851+AP858+AP865+AP879+AP886+AP921+AP928+AP963+AP970+AP977</f>
        <v>0</v>
      </c>
      <c r="AQ823" s="45">
        <f t="shared" si="2804"/>
        <v>0</v>
      </c>
      <c r="AR823" s="351"/>
      <c r="AS823" s="37"/>
      <c r="AT823" s="37"/>
    </row>
    <row r="824" spans="1:46" customFormat="1" ht="32.25" customHeight="1">
      <c r="A824" s="283"/>
      <c r="B824" s="342"/>
      <c r="C824" s="412"/>
      <c r="D824" s="96" t="s">
        <v>26</v>
      </c>
      <c r="E824" s="256">
        <f t="shared" ref="E824:E826" si="2818">H824+K824+N824+Q824+T824+W824+Z824+AC824+AF824+AI824+AL824+AO824</f>
        <v>11116.2</v>
      </c>
      <c r="F824" s="44">
        <f t="shared" si="2805"/>
        <v>1952.0300000000002</v>
      </c>
      <c r="G824" s="45">
        <f t="shared" si="2792"/>
        <v>17.560227415843542</v>
      </c>
      <c r="H824" s="234">
        <f>H831+H838+H845+H852+H859+H866+H880+H887+H922+H929+H964+H971+H978</f>
        <v>0</v>
      </c>
      <c r="I824" s="45">
        <f t="shared" si="2806"/>
        <v>0</v>
      </c>
      <c r="J824" s="45" t="e">
        <f t="shared" si="2793"/>
        <v>#DIV/0!</v>
      </c>
      <c r="K824" s="234">
        <f>K831+K838+K845+K852+K859+K866+K880+K887+K922+K929+K964+K971+K978</f>
        <v>0</v>
      </c>
      <c r="L824" s="45">
        <f t="shared" si="2807"/>
        <v>0</v>
      </c>
      <c r="M824" s="45" t="e">
        <f t="shared" si="2794"/>
        <v>#DIV/0!</v>
      </c>
      <c r="N824" s="234">
        <f>N831+N838+N845+N852+N859+N866+N880+N887+N922+N929+N964+N971+N978</f>
        <v>120</v>
      </c>
      <c r="O824" s="45">
        <f t="shared" si="2808"/>
        <v>120</v>
      </c>
      <c r="P824" s="45">
        <f t="shared" si="2795"/>
        <v>100</v>
      </c>
      <c r="Q824" s="234">
        <f>Q831+Q838+Q845+Q852+Q859+Q866+Q880+Q887+Q922+Q929+Q964+Q971+Q978</f>
        <v>365.7</v>
      </c>
      <c r="R824" s="45">
        <f t="shared" si="2809"/>
        <v>365.7</v>
      </c>
      <c r="S824" s="45">
        <f t="shared" si="2796"/>
        <v>100</v>
      </c>
      <c r="T824" s="234">
        <f>T831+T838+T845+T852+T859+T866+T880+T887+T922+T929+T964+T971+T978</f>
        <v>418.57000000000005</v>
      </c>
      <c r="U824" s="45">
        <f t="shared" si="2810"/>
        <v>418.57000000000005</v>
      </c>
      <c r="V824" s="45">
        <f t="shared" si="2797"/>
        <v>100</v>
      </c>
      <c r="W824" s="234">
        <f>W831+W838+W845+W852+W859+W866+W880+W887+W922+W929+W964+W971+W978</f>
        <v>1893.76</v>
      </c>
      <c r="X824" s="45">
        <f t="shared" si="2811"/>
        <v>1047.7600000000002</v>
      </c>
      <c r="Y824" s="45">
        <f t="shared" si="2798"/>
        <v>55.326968570463009</v>
      </c>
      <c r="Z824" s="234">
        <f>Z831+Z838+Z845+Z852+Z859+Z866+Z880+Z887+Z922+Z929+Z964+Z971+Z978</f>
        <v>4112.6099999999997</v>
      </c>
      <c r="AA824" s="45">
        <f t="shared" si="2812"/>
        <v>0</v>
      </c>
      <c r="AB824" s="45">
        <f t="shared" si="2799"/>
        <v>0</v>
      </c>
      <c r="AC824" s="234">
        <f>AC831+AC838+AC845+AC852+AC859+AC866+AC880+AC887+AC922+AC929+AC964+AC971+AC978</f>
        <v>2885.6</v>
      </c>
      <c r="AD824" s="45">
        <f t="shared" si="2813"/>
        <v>0</v>
      </c>
      <c r="AE824" s="45">
        <f t="shared" si="2800"/>
        <v>0</v>
      </c>
      <c r="AF824" s="234">
        <f>AF831+AF838+AF845+AF852+AF859+AF866+AF880+AF887+AF922+AF929+AF964+AF971+AF978</f>
        <v>145.04</v>
      </c>
      <c r="AG824" s="45">
        <f t="shared" si="2814"/>
        <v>0</v>
      </c>
      <c r="AH824" s="45">
        <f t="shared" si="2801"/>
        <v>0</v>
      </c>
      <c r="AI824" s="234">
        <f>AI831+AI838+AI845+AI852+AI859+AI866+AI880+AI887+AI922+AI929+AI964+AI971+AI978</f>
        <v>0</v>
      </c>
      <c r="AJ824" s="45">
        <f t="shared" si="2815"/>
        <v>0</v>
      </c>
      <c r="AK824" s="45" t="e">
        <f t="shared" si="2802"/>
        <v>#DIV/0!</v>
      </c>
      <c r="AL824" s="234">
        <f>AL831+AL838+AL845+AL852+AL859+AL866+AL880+AL887+AL922+AL929+AL964+AL971+AL978</f>
        <v>0</v>
      </c>
      <c r="AM824" s="45">
        <f t="shared" si="2816"/>
        <v>0</v>
      </c>
      <c r="AN824" s="45" t="e">
        <f t="shared" si="2803"/>
        <v>#DIV/0!</v>
      </c>
      <c r="AO824" s="234">
        <f>AO831+AO838+AO845+AO852+AO859+AO866+AO880+AO887+AO922+AO929+AO964+AO971+AO978</f>
        <v>1174.92</v>
      </c>
      <c r="AP824" s="45">
        <f t="shared" si="2817"/>
        <v>0</v>
      </c>
      <c r="AQ824" s="45">
        <f t="shared" si="2804"/>
        <v>0</v>
      </c>
      <c r="AR824" s="351"/>
      <c r="AS824" s="37"/>
      <c r="AT824" s="37"/>
    </row>
    <row r="825" spans="1:46" customFormat="1" ht="86.25" customHeight="1">
      <c r="A825" s="283"/>
      <c r="B825" s="342"/>
      <c r="C825" s="412"/>
      <c r="D825" s="97" t="s">
        <v>154</v>
      </c>
      <c r="E825" s="174">
        <f t="shared" si="2818"/>
        <v>0</v>
      </c>
      <c r="F825" s="44">
        <f t="shared" si="2805"/>
        <v>0</v>
      </c>
      <c r="G825" s="45" t="e">
        <f t="shared" si="2792"/>
        <v>#DIV/0!</v>
      </c>
      <c r="H825" s="234">
        <f t="shared" ref="H825:H826" si="2819">H832+H839+H846+H853+H860+H867+H881+H888+H923+H930+H965+H972+H979</f>
        <v>0</v>
      </c>
      <c r="I825" s="45">
        <f t="shared" si="2806"/>
        <v>0</v>
      </c>
      <c r="J825" s="45" t="e">
        <f t="shared" si="2793"/>
        <v>#DIV/0!</v>
      </c>
      <c r="K825" s="234">
        <f t="shared" ref="K825:K826" si="2820">K832+K839+K846+K853+K860+K867+K881+K888+K923+K930+K965+K972+K979</f>
        <v>0</v>
      </c>
      <c r="L825" s="45">
        <f t="shared" si="2807"/>
        <v>0</v>
      </c>
      <c r="M825" s="45" t="e">
        <f t="shared" si="2794"/>
        <v>#DIV/0!</v>
      </c>
      <c r="N825" s="234">
        <f t="shared" ref="N825:N826" si="2821">N832+N839+N846+N853+N860+N867+N881+N888+N923+N930+N965+N972+N979</f>
        <v>0</v>
      </c>
      <c r="O825" s="45">
        <f t="shared" si="2808"/>
        <v>0</v>
      </c>
      <c r="P825" s="45" t="e">
        <f t="shared" si="2795"/>
        <v>#DIV/0!</v>
      </c>
      <c r="Q825" s="234">
        <f t="shared" ref="Q825:Q826" si="2822">Q832+Q839+Q846+Q853+Q860+Q867+Q881+Q888+Q923+Q930+Q965+Q972+Q979</f>
        <v>0</v>
      </c>
      <c r="R825" s="45">
        <f t="shared" si="2809"/>
        <v>0</v>
      </c>
      <c r="S825" s="45" t="e">
        <f t="shared" si="2796"/>
        <v>#DIV/0!</v>
      </c>
      <c r="T825" s="234">
        <f t="shared" ref="T825:T826" si="2823">T832+T839+T846+T853+T860+T867+T881+T888+T923+T930+T965+T972+T979</f>
        <v>0</v>
      </c>
      <c r="U825" s="45">
        <f t="shared" si="2810"/>
        <v>0</v>
      </c>
      <c r="V825" s="45" t="e">
        <f t="shared" si="2797"/>
        <v>#DIV/0!</v>
      </c>
      <c r="W825" s="234">
        <f t="shared" ref="W825:W826" si="2824">W832+W839+W846+W853+W860+W867+W881+W888+W923+W930+W965+W972+W979</f>
        <v>0</v>
      </c>
      <c r="X825" s="45">
        <f t="shared" si="2811"/>
        <v>0</v>
      </c>
      <c r="Y825" s="45" t="e">
        <f t="shared" si="2798"/>
        <v>#DIV/0!</v>
      </c>
      <c r="Z825" s="234">
        <f t="shared" ref="Z825:Z826" si="2825">Z832+Z839+Z846+Z853+Z860+Z867+Z881+Z888+Z923+Z930+Z965+Z972+Z979</f>
        <v>0</v>
      </c>
      <c r="AA825" s="45">
        <f t="shared" si="2812"/>
        <v>0</v>
      </c>
      <c r="AB825" s="45" t="e">
        <f t="shared" si="2799"/>
        <v>#DIV/0!</v>
      </c>
      <c r="AC825" s="234">
        <f t="shared" ref="AC825:AC826" si="2826">AC832+AC839+AC846+AC853+AC860+AC867+AC881+AC888+AC923+AC930+AC965+AC972+AC979</f>
        <v>0</v>
      </c>
      <c r="AD825" s="45">
        <f t="shared" si="2813"/>
        <v>0</v>
      </c>
      <c r="AE825" s="45" t="e">
        <f t="shared" si="2800"/>
        <v>#DIV/0!</v>
      </c>
      <c r="AF825" s="234">
        <f t="shared" ref="AF825:AF826" si="2827">AF832+AF839+AF846+AF853+AF860+AF867+AF881+AF888+AF923+AF930+AF965+AF972+AF979</f>
        <v>0</v>
      </c>
      <c r="AG825" s="45">
        <f t="shared" si="2814"/>
        <v>0</v>
      </c>
      <c r="AH825" s="45" t="e">
        <f t="shared" si="2801"/>
        <v>#DIV/0!</v>
      </c>
      <c r="AI825" s="234">
        <f t="shared" ref="AI825:AI826" si="2828">AI832+AI839+AI846+AI853+AI860+AI867+AI881+AI888+AI923+AI930+AI965+AI972+AI979</f>
        <v>0</v>
      </c>
      <c r="AJ825" s="45">
        <f t="shared" si="2815"/>
        <v>0</v>
      </c>
      <c r="AK825" s="45" t="e">
        <f t="shared" si="2802"/>
        <v>#DIV/0!</v>
      </c>
      <c r="AL825" s="234">
        <f t="shared" ref="AL825:AL826" si="2829">AL832+AL839+AL846+AL853+AL860+AL867+AL881+AL888+AL923+AL930+AL965+AL972+AL979</f>
        <v>0</v>
      </c>
      <c r="AM825" s="45">
        <f t="shared" si="2816"/>
        <v>0</v>
      </c>
      <c r="AN825" s="45" t="e">
        <f t="shared" si="2803"/>
        <v>#DIV/0!</v>
      </c>
      <c r="AO825" s="234">
        <f t="shared" ref="AO825:AO826" si="2830">AO832+AO839+AO846+AO853+AO860+AO867+AO881+AO888+AO923+AO930+AO965+AO972+AO979</f>
        <v>0</v>
      </c>
      <c r="AP825" s="45">
        <f t="shared" si="2817"/>
        <v>0</v>
      </c>
      <c r="AQ825" s="45" t="e">
        <f t="shared" si="2804"/>
        <v>#DIV/0!</v>
      </c>
      <c r="AR825" s="351"/>
      <c r="AS825" s="37"/>
      <c r="AT825" s="37"/>
    </row>
    <row r="826" spans="1:46" customFormat="1" ht="32.25" customHeight="1">
      <c r="A826" s="283"/>
      <c r="B826" s="342"/>
      <c r="C826" s="412"/>
      <c r="D826" s="96" t="s">
        <v>37</v>
      </c>
      <c r="E826" s="174">
        <f t="shared" si="2818"/>
        <v>0</v>
      </c>
      <c r="F826" s="44">
        <f t="shared" si="2805"/>
        <v>0</v>
      </c>
      <c r="G826" s="45" t="e">
        <f t="shared" si="2792"/>
        <v>#DIV/0!</v>
      </c>
      <c r="H826" s="234">
        <f t="shared" si="2819"/>
        <v>0</v>
      </c>
      <c r="I826" s="45">
        <f t="shared" si="2806"/>
        <v>0</v>
      </c>
      <c r="J826" s="45" t="e">
        <f t="shared" si="2793"/>
        <v>#DIV/0!</v>
      </c>
      <c r="K826" s="234">
        <f t="shared" si="2820"/>
        <v>0</v>
      </c>
      <c r="L826" s="45">
        <f t="shared" si="2807"/>
        <v>0</v>
      </c>
      <c r="M826" s="45" t="e">
        <f t="shared" si="2794"/>
        <v>#DIV/0!</v>
      </c>
      <c r="N826" s="234">
        <f t="shared" si="2821"/>
        <v>0</v>
      </c>
      <c r="O826" s="45">
        <f t="shared" si="2808"/>
        <v>0</v>
      </c>
      <c r="P826" s="45" t="e">
        <f t="shared" si="2795"/>
        <v>#DIV/0!</v>
      </c>
      <c r="Q826" s="234">
        <f t="shared" si="2822"/>
        <v>0</v>
      </c>
      <c r="R826" s="45">
        <f t="shared" si="2809"/>
        <v>0</v>
      </c>
      <c r="S826" s="45" t="e">
        <f t="shared" si="2796"/>
        <v>#DIV/0!</v>
      </c>
      <c r="T826" s="234">
        <f t="shared" si="2823"/>
        <v>0</v>
      </c>
      <c r="U826" s="45">
        <f t="shared" si="2810"/>
        <v>0</v>
      </c>
      <c r="V826" s="45" t="e">
        <f t="shared" si="2797"/>
        <v>#DIV/0!</v>
      </c>
      <c r="W826" s="234">
        <f t="shared" si="2824"/>
        <v>0</v>
      </c>
      <c r="X826" s="45">
        <f t="shared" si="2811"/>
        <v>0</v>
      </c>
      <c r="Y826" s="45" t="e">
        <f t="shared" si="2798"/>
        <v>#DIV/0!</v>
      </c>
      <c r="Z826" s="234">
        <f t="shared" si="2825"/>
        <v>0</v>
      </c>
      <c r="AA826" s="45">
        <f t="shared" si="2812"/>
        <v>0</v>
      </c>
      <c r="AB826" s="45" t="e">
        <f t="shared" si="2799"/>
        <v>#DIV/0!</v>
      </c>
      <c r="AC826" s="234">
        <f t="shared" si="2826"/>
        <v>0</v>
      </c>
      <c r="AD826" s="45">
        <f t="shared" si="2813"/>
        <v>0</v>
      </c>
      <c r="AE826" s="45" t="e">
        <f t="shared" si="2800"/>
        <v>#DIV/0!</v>
      </c>
      <c r="AF826" s="234">
        <f t="shared" si="2827"/>
        <v>0</v>
      </c>
      <c r="AG826" s="45">
        <f t="shared" si="2814"/>
        <v>0</v>
      </c>
      <c r="AH826" s="45" t="e">
        <f t="shared" si="2801"/>
        <v>#DIV/0!</v>
      </c>
      <c r="AI826" s="234">
        <f t="shared" si="2828"/>
        <v>0</v>
      </c>
      <c r="AJ826" s="45">
        <f t="shared" si="2815"/>
        <v>0</v>
      </c>
      <c r="AK826" s="45" t="e">
        <f t="shared" si="2802"/>
        <v>#DIV/0!</v>
      </c>
      <c r="AL826" s="234">
        <f t="shared" si="2829"/>
        <v>0</v>
      </c>
      <c r="AM826" s="45">
        <f t="shared" si="2816"/>
        <v>0</v>
      </c>
      <c r="AN826" s="45" t="e">
        <f t="shared" si="2803"/>
        <v>#DIV/0!</v>
      </c>
      <c r="AO826" s="234">
        <f t="shared" si="2830"/>
        <v>0</v>
      </c>
      <c r="AP826" s="45">
        <f t="shared" si="2817"/>
        <v>0</v>
      </c>
      <c r="AQ826" s="45" t="e">
        <f t="shared" si="2804"/>
        <v>#DIV/0!</v>
      </c>
      <c r="AR826" s="351"/>
      <c r="AS826" s="37"/>
      <c r="AT826" s="37"/>
    </row>
    <row r="827" spans="1:46" customFormat="1" ht="147.75" customHeight="1">
      <c r="A827" s="283"/>
      <c r="B827" s="343"/>
      <c r="C827" s="412"/>
      <c r="D827" s="96" t="s">
        <v>32</v>
      </c>
      <c r="E827" s="174">
        <f>H827+K827+N827+Q827+T827+W827+Z827+AC827+AF827+AI827+AL827+AO827</f>
        <v>960.00400000000002</v>
      </c>
      <c r="F827" s="44">
        <f>I827+L827+O827+R827+U827+X827+AA827+AD827+AG827+AJ827+AM827+AP827</f>
        <v>134.02000000000001</v>
      </c>
      <c r="G827" s="45">
        <f t="shared" si="2792"/>
        <v>13.960358498506256</v>
      </c>
      <c r="H827" s="234">
        <f>H834+H841+H848+H855+H862+H869+H883+H890+H925+H932+H967+H974+H981</f>
        <v>0</v>
      </c>
      <c r="I827" s="45">
        <f t="shared" si="2806"/>
        <v>0</v>
      </c>
      <c r="J827" s="45" t="e">
        <f t="shared" si="2793"/>
        <v>#DIV/0!</v>
      </c>
      <c r="K827" s="234">
        <f>K834+K841+K848+K855+K862+K869+K883+K890+K925+K932+K967+K974+K981</f>
        <v>0</v>
      </c>
      <c r="L827" s="45">
        <f t="shared" si="2807"/>
        <v>0</v>
      </c>
      <c r="M827" s="45" t="e">
        <f t="shared" si="2794"/>
        <v>#DIV/0!</v>
      </c>
      <c r="N827" s="234">
        <f>N834+N841+N848+N855+N862+N869+N883+N890+N925+N932+N967+N974+N981</f>
        <v>0</v>
      </c>
      <c r="O827" s="45">
        <f t="shared" si="2808"/>
        <v>0</v>
      </c>
      <c r="P827" s="45" t="e">
        <f t="shared" si="2795"/>
        <v>#DIV/0!</v>
      </c>
      <c r="Q827" s="234">
        <f>Q834+Q841+Q848+Q855+Q862+Q869+Q883+Q890+Q925+Q932+Q967+Q974+Q981</f>
        <v>0</v>
      </c>
      <c r="R827" s="45">
        <f t="shared" si="2809"/>
        <v>0</v>
      </c>
      <c r="S827" s="45" t="e">
        <f t="shared" si="2796"/>
        <v>#DIV/0!</v>
      </c>
      <c r="T827" s="234">
        <f>T834+T841+T848+T855+T862+T869+T883+T890+T925+T932+T967+T974+T981</f>
        <v>0</v>
      </c>
      <c r="U827" s="45">
        <f t="shared" si="2810"/>
        <v>0</v>
      </c>
      <c r="V827" s="45" t="e">
        <f t="shared" si="2797"/>
        <v>#DIV/0!</v>
      </c>
      <c r="W827" s="234">
        <f>W834+W841+W848+W855+W862+W869+W883+W890+W925+W932+W967+W974+W981</f>
        <v>134.02000000000001</v>
      </c>
      <c r="X827" s="45">
        <f t="shared" si="2811"/>
        <v>134.02000000000001</v>
      </c>
      <c r="Y827" s="45">
        <f t="shared" si="2798"/>
        <v>100</v>
      </c>
      <c r="Z827" s="234">
        <f>Z834+Z841+Z848+Z855+Z862+Z869+Z883+Z890+Z925+Z932+Z967+Z974+Z981</f>
        <v>100</v>
      </c>
      <c r="AA827" s="45">
        <f t="shared" si="2812"/>
        <v>0</v>
      </c>
      <c r="AB827" s="45">
        <f t="shared" si="2799"/>
        <v>0</v>
      </c>
      <c r="AC827" s="234">
        <f>AC834+AC841+AC848+AC855+AC862+AC869+AC883+AC890+AC925+AC932+AC967+AC974+AC981</f>
        <v>82.013999999999996</v>
      </c>
      <c r="AD827" s="45">
        <f t="shared" si="2813"/>
        <v>0</v>
      </c>
      <c r="AE827" s="45">
        <f t="shared" si="2800"/>
        <v>0</v>
      </c>
      <c r="AF827" s="234">
        <f>AF834+AF841+AF848+AF855+AF862+AF869+AF883+AF890+AF925+AF932+AF967+AF974+AF981</f>
        <v>0</v>
      </c>
      <c r="AG827" s="45">
        <f t="shared" si="2814"/>
        <v>0</v>
      </c>
      <c r="AH827" s="45" t="e">
        <f t="shared" si="2801"/>
        <v>#DIV/0!</v>
      </c>
      <c r="AI827" s="234">
        <f>AI834+AI841+AI848+AI855+AI862+AI869+AI883+AI890+AI925+AI932+AI967+AI974+AI981</f>
        <v>0</v>
      </c>
      <c r="AJ827" s="45">
        <f t="shared" si="2815"/>
        <v>0</v>
      </c>
      <c r="AK827" s="45" t="e">
        <f t="shared" si="2802"/>
        <v>#DIV/0!</v>
      </c>
      <c r="AL827" s="234">
        <f>AL834+AL841+AL848+AL855+AL862+AL869+AL883+AL890+AL925+AL932+AL967+AL974+AL981</f>
        <v>0</v>
      </c>
      <c r="AM827" s="45">
        <f t="shared" si="2816"/>
        <v>0</v>
      </c>
      <c r="AN827" s="45" t="e">
        <f t="shared" si="2803"/>
        <v>#DIV/0!</v>
      </c>
      <c r="AO827" s="234">
        <f>AO834+AO841+AO848+AO855+AO862+AO869+AO883+AO890+AO925+AO932+AO967+AO974+AO981</f>
        <v>643.97</v>
      </c>
      <c r="AP827" s="45">
        <f t="shared" si="2817"/>
        <v>0</v>
      </c>
      <c r="AQ827" s="45">
        <f t="shared" si="2804"/>
        <v>0</v>
      </c>
      <c r="AR827" s="352"/>
      <c r="AS827" s="37"/>
      <c r="AT827" s="37"/>
    </row>
    <row r="828" spans="1:46" s="208" customFormat="1" ht="24.75" customHeight="1">
      <c r="A828" s="302" t="s">
        <v>16</v>
      </c>
      <c r="B828" s="278" t="s">
        <v>206</v>
      </c>
      <c r="C828" s="282" t="s">
        <v>289</v>
      </c>
      <c r="D828" s="217" t="s">
        <v>34</v>
      </c>
      <c r="E828" s="210">
        <f>E829+E830+E831+E833+E834</f>
        <v>200</v>
      </c>
      <c r="F828" s="206">
        <f>F829+F830+F831+F833+F834</f>
        <v>100</v>
      </c>
      <c r="G828" s="206">
        <f>(F828/E828)*100</f>
        <v>50</v>
      </c>
      <c r="H828" s="234">
        <f>H829+H830+H831+H833+H834</f>
        <v>0</v>
      </c>
      <c r="I828" s="205">
        <f>I829+I830+I831+I833+I834</f>
        <v>0</v>
      </c>
      <c r="J828" s="206" t="e">
        <f>(I828/H828)*100</f>
        <v>#DIV/0!</v>
      </c>
      <c r="K828" s="234">
        <f>K829+K830+K831+K833+K834</f>
        <v>0</v>
      </c>
      <c r="L828" s="206">
        <f>L829+L830+L831+L833+L834</f>
        <v>0</v>
      </c>
      <c r="M828" s="206" t="e">
        <f>(L828/K828)*100</f>
        <v>#DIV/0!</v>
      </c>
      <c r="N828" s="234">
        <f>N829+N830+N831+N833+N834</f>
        <v>0</v>
      </c>
      <c r="O828" s="206">
        <f>O829+O830+O831+O833+O834</f>
        <v>0</v>
      </c>
      <c r="P828" s="205" t="e">
        <f>(O828/N828)*100</f>
        <v>#DIV/0!</v>
      </c>
      <c r="Q828" s="234">
        <f>Q829+Q830+Q831+Q833+Q834</f>
        <v>100</v>
      </c>
      <c r="R828" s="205">
        <f>R829+R830+R831+R833+R834</f>
        <v>100</v>
      </c>
      <c r="S828" s="205">
        <f>(R828/Q828)*100</f>
        <v>100</v>
      </c>
      <c r="T828" s="234">
        <f>T829+T830+T831+T833+T834</f>
        <v>0</v>
      </c>
      <c r="U828" s="205">
        <f>U829+U830+U831+U833+U834</f>
        <v>0</v>
      </c>
      <c r="V828" s="205" t="e">
        <f>(U828/T828)*100</f>
        <v>#DIV/0!</v>
      </c>
      <c r="W828" s="234">
        <f>W829+W830+W831+W833+W834</f>
        <v>0</v>
      </c>
      <c r="X828" s="205">
        <f>X829+X830+X831+X833+X834</f>
        <v>0</v>
      </c>
      <c r="Y828" s="205" t="e">
        <f>(X828/W828)*100</f>
        <v>#DIV/0!</v>
      </c>
      <c r="Z828" s="234">
        <f>Z829+Z830+Z831+Z833+Z834</f>
        <v>100</v>
      </c>
      <c r="AA828" s="205">
        <f>AA829+AA830+AA831+AA833+AA834</f>
        <v>0</v>
      </c>
      <c r="AB828" s="205">
        <f>(AA828/Z828)*100</f>
        <v>0</v>
      </c>
      <c r="AC828" s="234">
        <f>AC829+AC830+AC831+AC833+AC834</f>
        <v>0</v>
      </c>
      <c r="AD828" s="205">
        <f>AD829+AD830+AD831+AD833+AD834</f>
        <v>0</v>
      </c>
      <c r="AE828" s="205" t="e">
        <f>(AD828/AC828)*100</f>
        <v>#DIV/0!</v>
      </c>
      <c r="AF828" s="234">
        <f>AF829+AF830+AF831+AF833+AF834</f>
        <v>0</v>
      </c>
      <c r="AG828" s="205">
        <f>AG829+AG830+AG831+AG833+AG834</f>
        <v>0</v>
      </c>
      <c r="AH828" s="205" t="e">
        <f>(AG828/AF828)*100</f>
        <v>#DIV/0!</v>
      </c>
      <c r="AI828" s="234">
        <f>AI829+AI830+AI831+AI833+AI834</f>
        <v>0</v>
      </c>
      <c r="AJ828" s="205">
        <f>AJ829+AJ830+AJ831+AJ833+AJ834</f>
        <v>0</v>
      </c>
      <c r="AK828" s="205" t="e">
        <f>(AJ828/AI828)*100</f>
        <v>#DIV/0!</v>
      </c>
      <c r="AL828" s="234">
        <f>AL829+AL830+AL831+AL833+AL834</f>
        <v>0</v>
      </c>
      <c r="AM828" s="205">
        <f>AM829+AM830+AM831+AM833+AM834</f>
        <v>0</v>
      </c>
      <c r="AN828" s="205" t="e">
        <f>(AM828/AL828)*100</f>
        <v>#DIV/0!</v>
      </c>
      <c r="AO828" s="234">
        <f>AO829+AO830+AO831+AO833+AO834</f>
        <v>0</v>
      </c>
      <c r="AP828" s="205">
        <f>AP829+AP830+AP831+AP833+AP834</f>
        <v>0</v>
      </c>
      <c r="AQ828" s="205" t="e">
        <f>(AP828/AO828)*100</f>
        <v>#DIV/0!</v>
      </c>
      <c r="AR828" s="216"/>
    </row>
    <row r="829" spans="1:46" customFormat="1" ht="30">
      <c r="A829" s="302"/>
      <c r="B829" s="279"/>
      <c r="C829" s="282"/>
      <c r="D829" s="105" t="s">
        <v>17</v>
      </c>
      <c r="E829" s="173">
        <f>H829+K829+N829+Q829+T829+W829+Z829+AC829+AF829+AI829+AL829+AO829</f>
        <v>0</v>
      </c>
      <c r="F829" s="85">
        <f>I829+L829+O829+R829+U829+X829+AA829+AD829+AG829+AJ829+AM829+AP829</f>
        <v>0</v>
      </c>
      <c r="G829" s="43" t="e">
        <f t="shared" ref="G829:G834" si="2831">(F829/E829)*100</f>
        <v>#DIV/0!</v>
      </c>
      <c r="H829" s="233"/>
      <c r="I829" s="85"/>
      <c r="J829" s="43" t="e">
        <f t="shared" ref="J829:J834" si="2832">(I829/H829)*100</f>
        <v>#DIV/0!</v>
      </c>
      <c r="K829" s="233"/>
      <c r="L829" s="85"/>
      <c r="M829" s="43" t="e">
        <f t="shared" ref="M829:M834" si="2833">(L829/K829)*100</f>
        <v>#DIV/0!</v>
      </c>
      <c r="N829" s="233"/>
      <c r="O829" s="43"/>
      <c r="P829" s="45" t="e">
        <f t="shared" ref="P829:P834" si="2834">(O829/N829)*100</f>
        <v>#DIV/0!</v>
      </c>
      <c r="Q829" s="234"/>
      <c r="R829" s="44"/>
      <c r="S829" s="45" t="e">
        <f t="shared" ref="S829:S834" si="2835">(R829/Q829)*100</f>
        <v>#DIV/0!</v>
      </c>
      <c r="T829" s="234"/>
      <c r="U829" s="44"/>
      <c r="V829" s="45" t="e">
        <f t="shared" ref="V829:V834" si="2836">(U829/T829)*100</f>
        <v>#DIV/0!</v>
      </c>
      <c r="W829" s="234"/>
      <c r="X829" s="44"/>
      <c r="Y829" s="45" t="e">
        <f t="shared" ref="Y829:Y834" si="2837">(X829/W829)*100</f>
        <v>#DIV/0!</v>
      </c>
      <c r="Z829" s="234"/>
      <c r="AA829" s="44"/>
      <c r="AB829" s="45" t="e">
        <f t="shared" ref="AB829:AB834" si="2838">(AA829/Z829)*100</f>
        <v>#DIV/0!</v>
      </c>
      <c r="AC829" s="234"/>
      <c r="AD829" s="44"/>
      <c r="AE829" s="45" t="e">
        <f t="shared" ref="AE829:AE834" si="2839">(AD829/AC829)*100</f>
        <v>#DIV/0!</v>
      </c>
      <c r="AF829" s="234"/>
      <c r="AG829" s="44"/>
      <c r="AH829" s="45" t="e">
        <f t="shared" ref="AH829:AH834" si="2840">(AG829/AF829)*100</f>
        <v>#DIV/0!</v>
      </c>
      <c r="AI829" s="234"/>
      <c r="AJ829" s="44"/>
      <c r="AK829" s="45" t="e">
        <f t="shared" ref="AK829:AK834" si="2841">(AJ829/AI829)*100</f>
        <v>#DIV/0!</v>
      </c>
      <c r="AL829" s="234"/>
      <c r="AM829" s="44"/>
      <c r="AN829" s="45" t="e">
        <f t="shared" ref="AN829:AN834" si="2842">(AM829/AL829)*100</f>
        <v>#DIV/0!</v>
      </c>
      <c r="AO829" s="234"/>
      <c r="AP829" s="44"/>
      <c r="AQ829" s="45" t="e">
        <f t="shared" ref="AQ829:AQ834" si="2843">(AP829/AO829)*100</f>
        <v>#DIV/0!</v>
      </c>
      <c r="AR829" s="12"/>
      <c r="AS829" s="37"/>
      <c r="AT829" s="37"/>
    </row>
    <row r="830" spans="1:46" customFormat="1" ht="46.5" customHeight="1">
      <c r="A830" s="302"/>
      <c r="B830" s="279"/>
      <c r="C830" s="282"/>
      <c r="D830" s="105" t="s">
        <v>18</v>
      </c>
      <c r="E830" s="173">
        <f t="shared" ref="E830:E834" si="2844">H830+K830+N830+Q830+T830+W830+Z830+AC830+AF830+AI830+AL830+AO830</f>
        <v>0</v>
      </c>
      <c r="F830" s="85">
        <f t="shared" ref="F830:F834" si="2845">I830+L830+O830+R830+U830+X830+AA830+AD830+AG830+AJ830+AM830+AP830</f>
        <v>0</v>
      </c>
      <c r="G830" s="43" t="e">
        <f t="shared" si="2831"/>
        <v>#DIV/0!</v>
      </c>
      <c r="H830" s="233"/>
      <c r="I830" s="85"/>
      <c r="J830" s="43" t="e">
        <f t="shared" si="2832"/>
        <v>#DIV/0!</v>
      </c>
      <c r="K830" s="233"/>
      <c r="L830" s="85"/>
      <c r="M830" s="43" t="e">
        <f t="shared" si="2833"/>
        <v>#DIV/0!</v>
      </c>
      <c r="N830" s="233"/>
      <c r="O830" s="43"/>
      <c r="P830" s="45" t="e">
        <f t="shared" si="2834"/>
        <v>#DIV/0!</v>
      </c>
      <c r="Q830" s="234"/>
      <c r="R830" s="44"/>
      <c r="S830" s="45" t="e">
        <f t="shared" si="2835"/>
        <v>#DIV/0!</v>
      </c>
      <c r="T830" s="234"/>
      <c r="U830" s="44"/>
      <c r="V830" s="45" t="e">
        <f t="shared" si="2836"/>
        <v>#DIV/0!</v>
      </c>
      <c r="W830" s="234"/>
      <c r="X830" s="44"/>
      <c r="Y830" s="45" t="e">
        <f t="shared" si="2837"/>
        <v>#DIV/0!</v>
      </c>
      <c r="Z830" s="234"/>
      <c r="AA830" s="44"/>
      <c r="AB830" s="45" t="e">
        <f t="shared" si="2838"/>
        <v>#DIV/0!</v>
      </c>
      <c r="AC830" s="234"/>
      <c r="AD830" s="44"/>
      <c r="AE830" s="45" t="e">
        <f t="shared" si="2839"/>
        <v>#DIV/0!</v>
      </c>
      <c r="AF830" s="234"/>
      <c r="AG830" s="44"/>
      <c r="AH830" s="45" t="e">
        <f t="shared" si="2840"/>
        <v>#DIV/0!</v>
      </c>
      <c r="AI830" s="234"/>
      <c r="AJ830" s="44"/>
      <c r="AK830" s="45" t="e">
        <f t="shared" si="2841"/>
        <v>#DIV/0!</v>
      </c>
      <c r="AL830" s="234"/>
      <c r="AM830" s="44"/>
      <c r="AN830" s="45" t="e">
        <f t="shared" si="2842"/>
        <v>#DIV/0!</v>
      </c>
      <c r="AO830" s="234"/>
      <c r="AP830" s="44"/>
      <c r="AQ830" s="45" t="e">
        <f t="shared" si="2843"/>
        <v>#DIV/0!</v>
      </c>
      <c r="AR830" s="12"/>
      <c r="AS830" s="37"/>
      <c r="AT830" s="37"/>
    </row>
    <row r="831" spans="1:46" customFormat="1" ht="33.75" customHeight="1">
      <c r="A831" s="302"/>
      <c r="B831" s="279"/>
      <c r="C831" s="282"/>
      <c r="D831" s="105" t="s">
        <v>26</v>
      </c>
      <c r="E831" s="173">
        <f t="shared" si="2844"/>
        <v>200</v>
      </c>
      <c r="F831" s="43">
        <f t="shared" si="2845"/>
        <v>100</v>
      </c>
      <c r="G831" s="43">
        <f t="shared" si="2831"/>
        <v>50</v>
      </c>
      <c r="H831" s="233"/>
      <c r="I831" s="85"/>
      <c r="J831" s="43" t="e">
        <f t="shared" si="2832"/>
        <v>#DIV/0!</v>
      </c>
      <c r="K831" s="233"/>
      <c r="L831" s="85"/>
      <c r="M831" s="43" t="e">
        <f t="shared" si="2833"/>
        <v>#DIV/0!</v>
      </c>
      <c r="N831" s="233"/>
      <c r="O831" s="43"/>
      <c r="P831" s="45" t="e">
        <f t="shared" si="2834"/>
        <v>#DIV/0!</v>
      </c>
      <c r="Q831" s="234">
        <v>100</v>
      </c>
      <c r="R831" s="44">
        <v>100</v>
      </c>
      <c r="S831" s="45">
        <f t="shared" si="2835"/>
        <v>100</v>
      </c>
      <c r="T831" s="234"/>
      <c r="U831" s="45"/>
      <c r="V831" s="45" t="e">
        <f t="shared" si="2836"/>
        <v>#DIV/0!</v>
      </c>
      <c r="W831" s="234">
        <v>0</v>
      </c>
      <c r="X831" s="44"/>
      <c r="Y831" s="45" t="e">
        <f t="shared" si="2837"/>
        <v>#DIV/0!</v>
      </c>
      <c r="Z831" s="234">
        <v>100</v>
      </c>
      <c r="AA831" s="44"/>
      <c r="AB831" s="45">
        <f t="shared" si="2838"/>
        <v>0</v>
      </c>
      <c r="AC831" s="234"/>
      <c r="AD831" s="44"/>
      <c r="AE831" s="45" t="e">
        <f t="shared" si="2839"/>
        <v>#DIV/0!</v>
      </c>
      <c r="AF831" s="234"/>
      <c r="AG831" s="44"/>
      <c r="AH831" s="45" t="e">
        <f t="shared" si="2840"/>
        <v>#DIV/0!</v>
      </c>
      <c r="AI831" s="234"/>
      <c r="AJ831" s="44"/>
      <c r="AK831" s="45" t="e">
        <f t="shared" si="2841"/>
        <v>#DIV/0!</v>
      </c>
      <c r="AL831" s="234"/>
      <c r="AM831" s="44"/>
      <c r="AN831" s="45" t="e">
        <f t="shared" si="2842"/>
        <v>#DIV/0!</v>
      </c>
      <c r="AO831" s="234"/>
      <c r="AP831" s="44"/>
      <c r="AQ831" s="45" t="e">
        <f t="shared" si="2843"/>
        <v>#DIV/0!</v>
      </c>
      <c r="AR831" s="12"/>
      <c r="AS831" s="37"/>
      <c r="AT831" s="37"/>
    </row>
    <row r="832" spans="1:46" customFormat="1" ht="82.5" customHeight="1">
      <c r="A832" s="302"/>
      <c r="B832" s="279"/>
      <c r="C832" s="282"/>
      <c r="D832" s="105" t="s">
        <v>154</v>
      </c>
      <c r="E832" s="173">
        <f t="shared" si="2844"/>
        <v>0</v>
      </c>
      <c r="F832" s="85">
        <f t="shared" si="2845"/>
        <v>0</v>
      </c>
      <c r="G832" s="43" t="e">
        <f t="shared" si="2831"/>
        <v>#DIV/0!</v>
      </c>
      <c r="H832" s="233"/>
      <c r="I832" s="85"/>
      <c r="J832" s="43" t="e">
        <f t="shared" si="2832"/>
        <v>#DIV/0!</v>
      </c>
      <c r="K832" s="233"/>
      <c r="L832" s="85"/>
      <c r="M832" s="43" t="e">
        <f t="shared" si="2833"/>
        <v>#DIV/0!</v>
      </c>
      <c r="N832" s="233"/>
      <c r="O832" s="43"/>
      <c r="P832" s="45" t="e">
        <f t="shared" si="2834"/>
        <v>#DIV/0!</v>
      </c>
      <c r="Q832" s="234"/>
      <c r="R832" s="44"/>
      <c r="S832" s="45" t="e">
        <f t="shared" si="2835"/>
        <v>#DIV/0!</v>
      </c>
      <c r="T832" s="234"/>
      <c r="U832" s="44"/>
      <c r="V832" s="45" t="e">
        <f t="shared" si="2836"/>
        <v>#DIV/0!</v>
      </c>
      <c r="W832" s="234"/>
      <c r="X832" s="44"/>
      <c r="Y832" s="45" t="e">
        <f t="shared" si="2837"/>
        <v>#DIV/0!</v>
      </c>
      <c r="Z832" s="234"/>
      <c r="AA832" s="44"/>
      <c r="AB832" s="45" t="e">
        <f t="shared" si="2838"/>
        <v>#DIV/0!</v>
      </c>
      <c r="AC832" s="234"/>
      <c r="AD832" s="44"/>
      <c r="AE832" s="45" t="e">
        <f t="shared" si="2839"/>
        <v>#DIV/0!</v>
      </c>
      <c r="AF832" s="234"/>
      <c r="AG832" s="44"/>
      <c r="AH832" s="45" t="e">
        <f t="shared" si="2840"/>
        <v>#DIV/0!</v>
      </c>
      <c r="AI832" s="234"/>
      <c r="AJ832" s="44"/>
      <c r="AK832" s="45" t="e">
        <f t="shared" si="2841"/>
        <v>#DIV/0!</v>
      </c>
      <c r="AL832" s="234"/>
      <c r="AM832" s="44"/>
      <c r="AN832" s="45" t="e">
        <f t="shared" si="2842"/>
        <v>#DIV/0!</v>
      </c>
      <c r="AO832" s="234"/>
      <c r="AP832" s="44"/>
      <c r="AQ832" s="45" t="e">
        <f t="shared" si="2843"/>
        <v>#DIV/0!</v>
      </c>
      <c r="AR832" s="12"/>
      <c r="AS832" s="37"/>
      <c r="AT832" s="37"/>
    </row>
    <row r="833" spans="1:46" customFormat="1" ht="33" customHeight="1">
      <c r="A833" s="302"/>
      <c r="B833" s="279"/>
      <c r="C833" s="282"/>
      <c r="D833" s="105" t="s">
        <v>37</v>
      </c>
      <c r="E833" s="173">
        <f t="shared" si="2844"/>
        <v>0</v>
      </c>
      <c r="F833" s="85">
        <f t="shared" si="2845"/>
        <v>0</v>
      </c>
      <c r="G833" s="43" t="e">
        <f t="shared" si="2831"/>
        <v>#DIV/0!</v>
      </c>
      <c r="H833" s="233"/>
      <c r="I833" s="85"/>
      <c r="J833" s="43" t="e">
        <f t="shared" si="2832"/>
        <v>#DIV/0!</v>
      </c>
      <c r="K833" s="233"/>
      <c r="L833" s="85"/>
      <c r="M833" s="43" t="e">
        <f t="shared" si="2833"/>
        <v>#DIV/0!</v>
      </c>
      <c r="N833" s="233"/>
      <c r="O833" s="43"/>
      <c r="P833" s="45" t="e">
        <f t="shared" si="2834"/>
        <v>#DIV/0!</v>
      </c>
      <c r="Q833" s="234"/>
      <c r="R833" s="44"/>
      <c r="S833" s="45" t="e">
        <f t="shared" si="2835"/>
        <v>#DIV/0!</v>
      </c>
      <c r="T833" s="234"/>
      <c r="U833" s="44"/>
      <c r="V833" s="45" t="e">
        <f t="shared" si="2836"/>
        <v>#DIV/0!</v>
      </c>
      <c r="W833" s="234"/>
      <c r="X833" s="44"/>
      <c r="Y833" s="45" t="e">
        <f t="shared" si="2837"/>
        <v>#DIV/0!</v>
      </c>
      <c r="Z833" s="234"/>
      <c r="AA833" s="44"/>
      <c r="AB833" s="45" t="e">
        <f t="shared" si="2838"/>
        <v>#DIV/0!</v>
      </c>
      <c r="AC833" s="234"/>
      <c r="AD833" s="44"/>
      <c r="AE833" s="45" t="e">
        <f t="shared" si="2839"/>
        <v>#DIV/0!</v>
      </c>
      <c r="AF833" s="234"/>
      <c r="AG833" s="44"/>
      <c r="AH833" s="45" t="e">
        <f t="shared" si="2840"/>
        <v>#DIV/0!</v>
      </c>
      <c r="AI833" s="234"/>
      <c r="AJ833" s="44"/>
      <c r="AK833" s="45" t="e">
        <f t="shared" si="2841"/>
        <v>#DIV/0!</v>
      </c>
      <c r="AL833" s="234"/>
      <c r="AM833" s="44"/>
      <c r="AN833" s="45" t="e">
        <f t="shared" si="2842"/>
        <v>#DIV/0!</v>
      </c>
      <c r="AO833" s="234"/>
      <c r="AP833" s="44"/>
      <c r="AQ833" s="45" t="e">
        <f t="shared" si="2843"/>
        <v>#DIV/0!</v>
      </c>
      <c r="AR833" s="12"/>
      <c r="AS833" s="37"/>
      <c r="AT833" s="37"/>
    </row>
    <row r="834" spans="1:46" customFormat="1" ht="45">
      <c r="A834" s="302"/>
      <c r="B834" s="280"/>
      <c r="C834" s="282"/>
      <c r="D834" s="105" t="s">
        <v>32</v>
      </c>
      <c r="E834" s="173">
        <f t="shared" si="2844"/>
        <v>0</v>
      </c>
      <c r="F834" s="85">
        <f t="shared" si="2845"/>
        <v>0</v>
      </c>
      <c r="G834" s="43" t="e">
        <f t="shared" si="2831"/>
        <v>#DIV/0!</v>
      </c>
      <c r="H834" s="233"/>
      <c r="I834" s="85"/>
      <c r="J834" s="43" t="e">
        <f t="shared" si="2832"/>
        <v>#DIV/0!</v>
      </c>
      <c r="K834" s="233"/>
      <c r="L834" s="85"/>
      <c r="M834" s="43" t="e">
        <f t="shared" si="2833"/>
        <v>#DIV/0!</v>
      </c>
      <c r="N834" s="233"/>
      <c r="O834" s="43"/>
      <c r="P834" s="45" t="e">
        <f t="shared" si="2834"/>
        <v>#DIV/0!</v>
      </c>
      <c r="Q834" s="234"/>
      <c r="R834" s="44"/>
      <c r="S834" s="45" t="e">
        <f t="shared" si="2835"/>
        <v>#DIV/0!</v>
      </c>
      <c r="T834" s="234"/>
      <c r="U834" s="44"/>
      <c r="V834" s="45" t="e">
        <f t="shared" si="2836"/>
        <v>#DIV/0!</v>
      </c>
      <c r="W834" s="234"/>
      <c r="X834" s="44"/>
      <c r="Y834" s="45" t="e">
        <f t="shared" si="2837"/>
        <v>#DIV/0!</v>
      </c>
      <c r="Z834" s="234"/>
      <c r="AA834" s="44"/>
      <c r="AB834" s="45" t="e">
        <f t="shared" si="2838"/>
        <v>#DIV/0!</v>
      </c>
      <c r="AC834" s="234"/>
      <c r="AD834" s="44"/>
      <c r="AE834" s="45" t="e">
        <f t="shared" si="2839"/>
        <v>#DIV/0!</v>
      </c>
      <c r="AF834" s="234"/>
      <c r="AG834" s="44"/>
      <c r="AH834" s="45" t="e">
        <f t="shared" si="2840"/>
        <v>#DIV/0!</v>
      </c>
      <c r="AI834" s="234"/>
      <c r="AJ834" s="44"/>
      <c r="AK834" s="45" t="e">
        <f t="shared" si="2841"/>
        <v>#DIV/0!</v>
      </c>
      <c r="AL834" s="234"/>
      <c r="AM834" s="44"/>
      <c r="AN834" s="45" t="e">
        <f t="shared" si="2842"/>
        <v>#DIV/0!</v>
      </c>
      <c r="AO834" s="234"/>
      <c r="AP834" s="44"/>
      <c r="AQ834" s="45" t="e">
        <f t="shared" si="2843"/>
        <v>#DIV/0!</v>
      </c>
      <c r="AR834" s="12"/>
      <c r="AS834" s="37"/>
      <c r="AT834" s="37"/>
    </row>
    <row r="835" spans="1:46" s="208" customFormat="1" ht="22.5" customHeight="1">
      <c r="A835" s="283" t="s">
        <v>19</v>
      </c>
      <c r="B835" s="278" t="s">
        <v>366</v>
      </c>
      <c r="C835" s="282" t="s">
        <v>107</v>
      </c>
      <c r="D835" s="217" t="s">
        <v>34</v>
      </c>
      <c r="E835" s="210">
        <f>E836+E837+E838+E840+E841</f>
        <v>80</v>
      </c>
      <c r="F835" s="206">
        <f>F836+F837+F838+F840+F841</f>
        <v>45.4</v>
      </c>
      <c r="G835" s="206">
        <f>(F835/E835)*100</f>
        <v>56.75</v>
      </c>
      <c r="H835" s="234">
        <f>H836+H837+H838+H840+H841</f>
        <v>0</v>
      </c>
      <c r="I835" s="205">
        <f>I836+I837+I838+I840+I841</f>
        <v>0</v>
      </c>
      <c r="J835" s="206" t="e">
        <f>(I835/H835)*100</f>
        <v>#DIV/0!</v>
      </c>
      <c r="K835" s="234">
        <f>K836+K837+K838+K840+K841</f>
        <v>0</v>
      </c>
      <c r="L835" s="206">
        <f>L836+L837+L838+L840+L841</f>
        <v>0</v>
      </c>
      <c r="M835" s="205" t="e">
        <f>(L835/K835)*100</f>
        <v>#DIV/0!</v>
      </c>
      <c r="N835" s="234">
        <f>N836+N837+N838+N840+N841</f>
        <v>0</v>
      </c>
      <c r="O835" s="206">
        <f>O836+O837+O838+O840+O841</f>
        <v>0</v>
      </c>
      <c r="P835" s="205" t="e">
        <f>(O835/N835)*100</f>
        <v>#DIV/0!</v>
      </c>
      <c r="Q835" s="234">
        <f>Q836+Q837+Q838+Q840+Q841</f>
        <v>0</v>
      </c>
      <c r="R835" s="205">
        <f>R836+R837+R838+R840+R841</f>
        <v>0</v>
      </c>
      <c r="S835" s="205" t="e">
        <f>(R835/Q835)*100</f>
        <v>#DIV/0!</v>
      </c>
      <c r="T835" s="234">
        <f>T836+T837+T838+T840+T841</f>
        <v>16.2</v>
      </c>
      <c r="U835" s="205">
        <f>U836+U837+U838+U840+U841</f>
        <v>16.2</v>
      </c>
      <c r="V835" s="205">
        <f>(U835/T835)*100</f>
        <v>100</v>
      </c>
      <c r="W835" s="234">
        <f>W836+W837+W838+W840+W841</f>
        <v>29.2</v>
      </c>
      <c r="X835" s="205">
        <f>X836+X837+X838+X840+X841</f>
        <v>29.2</v>
      </c>
      <c r="Y835" s="205">
        <f>(X835/W835)*100</f>
        <v>100</v>
      </c>
      <c r="Z835" s="234">
        <f>Z836+Z837+Z838+Z840+Z841</f>
        <v>34.599999999999994</v>
      </c>
      <c r="AA835" s="205">
        <f>AA836+AA837+AA838+AA840+AA841</f>
        <v>0</v>
      </c>
      <c r="AB835" s="205">
        <f>(AA835/Z835)*100</f>
        <v>0</v>
      </c>
      <c r="AC835" s="234">
        <f>AC836+AC837+AC838+AC840+AC841</f>
        <v>0</v>
      </c>
      <c r="AD835" s="205">
        <f>AD836+AD837+AD838+AD840+AD841</f>
        <v>0</v>
      </c>
      <c r="AE835" s="205" t="e">
        <f>(AD835/AC835)*100</f>
        <v>#DIV/0!</v>
      </c>
      <c r="AF835" s="234">
        <f>AF836+AF837+AF838+AF840+AF841</f>
        <v>0</v>
      </c>
      <c r="AG835" s="205">
        <f>AG836+AG837+AG838+AG840+AG841</f>
        <v>0</v>
      </c>
      <c r="AH835" s="205" t="e">
        <f>(AG835/AF835)*100</f>
        <v>#DIV/0!</v>
      </c>
      <c r="AI835" s="234">
        <f>AI836+AI837+AI838+AI840+AI841</f>
        <v>0</v>
      </c>
      <c r="AJ835" s="205">
        <f>AJ836+AJ837+AJ838+AJ840+AJ841</f>
        <v>0</v>
      </c>
      <c r="AK835" s="205" t="e">
        <f>(AJ835/AI835)*100</f>
        <v>#DIV/0!</v>
      </c>
      <c r="AL835" s="234">
        <f>AL836+AL837+AL838+AL840+AL841</f>
        <v>0</v>
      </c>
      <c r="AM835" s="205">
        <f>AM836+AM837+AM838+AM840+AM841</f>
        <v>0</v>
      </c>
      <c r="AN835" s="205" t="e">
        <f>(AM835/AL835)*100</f>
        <v>#DIV/0!</v>
      </c>
      <c r="AO835" s="234">
        <f>AO836+AO837+AO838+AO840+AO841</f>
        <v>0</v>
      </c>
      <c r="AP835" s="205">
        <f>AP836+AP837+AP838+AP840+AP841</f>
        <v>0</v>
      </c>
      <c r="AQ835" s="205" t="e">
        <f>(AP835/AO835)*100</f>
        <v>#DIV/0!</v>
      </c>
      <c r="AR835" s="216"/>
    </row>
    <row r="836" spans="1:46" customFormat="1" ht="30">
      <c r="A836" s="283"/>
      <c r="B836" s="279"/>
      <c r="C836" s="282"/>
      <c r="D836" s="110" t="s">
        <v>17</v>
      </c>
      <c r="E836" s="173">
        <f>H836+K836+N836+Q836+T836+W836+Z836+AC836+AF836+AI836+AL836+AO836</f>
        <v>0</v>
      </c>
      <c r="F836" s="85">
        <f>I836+L836+O836+R836+U836+X836+AA836+AD836+AG836+AJ836+AM836+AP836</f>
        <v>0</v>
      </c>
      <c r="G836" s="43" t="e">
        <f t="shared" ref="G836:G841" si="2846">(F836/E836)*100</f>
        <v>#DIV/0!</v>
      </c>
      <c r="H836" s="234"/>
      <c r="I836" s="44"/>
      <c r="J836" s="45" t="e">
        <f t="shared" ref="J836:J841" si="2847">(I836/H836)*100</f>
        <v>#DIV/0!</v>
      </c>
      <c r="K836" s="234"/>
      <c r="L836" s="85"/>
      <c r="M836" s="45" t="e">
        <f t="shared" ref="M836:M841" si="2848">(L836/K836)*100</f>
        <v>#DIV/0!</v>
      </c>
      <c r="N836" s="234"/>
      <c r="O836" s="43"/>
      <c r="P836" s="45" t="e">
        <f t="shared" ref="P836:P841" si="2849">(O836/N836)*100</f>
        <v>#DIV/0!</v>
      </c>
      <c r="Q836" s="234"/>
      <c r="R836" s="44"/>
      <c r="S836" s="45" t="e">
        <f t="shared" ref="S836:S841" si="2850">(R836/Q836)*100</f>
        <v>#DIV/0!</v>
      </c>
      <c r="T836" s="234"/>
      <c r="U836" s="44"/>
      <c r="V836" s="45" t="e">
        <f t="shared" ref="V836:V841" si="2851">(U836/T836)*100</f>
        <v>#DIV/0!</v>
      </c>
      <c r="W836" s="234"/>
      <c r="X836" s="44"/>
      <c r="Y836" s="45" t="e">
        <f t="shared" ref="Y836:Y841" si="2852">(X836/W836)*100</f>
        <v>#DIV/0!</v>
      </c>
      <c r="Z836" s="234"/>
      <c r="AA836" s="44"/>
      <c r="AB836" s="45" t="e">
        <f t="shared" ref="AB836:AB841" si="2853">(AA836/Z836)*100</f>
        <v>#DIV/0!</v>
      </c>
      <c r="AC836" s="234"/>
      <c r="AD836" s="44"/>
      <c r="AE836" s="45" t="e">
        <f t="shared" ref="AE836:AE841" si="2854">(AD836/AC836)*100</f>
        <v>#DIV/0!</v>
      </c>
      <c r="AF836" s="234"/>
      <c r="AG836" s="44"/>
      <c r="AH836" s="45" t="e">
        <f t="shared" ref="AH836:AH841" si="2855">(AG836/AF836)*100</f>
        <v>#DIV/0!</v>
      </c>
      <c r="AI836" s="234"/>
      <c r="AJ836" s="44"/>
      <c r="AK836" s="45" t="e">
        <f t="shared" ref="AK836:AK841" si="2856">(AJ836/AI836)*100</f>
        <v>#DIV/0!</v>
      </c>
      <c r="AL836" s="234"/>
      <c r="AM836" s="44"/>
      <c r="AN836" s="45" t="e">
        <f t="shared" ref="AN836:AN841" si="2857">(AM836/AL836)*100</f>
        <v>#DIV/0!</v>
      </c>
      <c r="AO836" s="234"/>
      <c r="AP836" s="44"/>
      <c r="AQ836" s="45" t="e">
        <f t="shared" ref="AQ836:AQ841" si="2858">(AP836/AO836)*100</f>
        <v>#DIV/0!</v>
      </c>
      <c r="AR836" s="12"/>
      <c r="AS836" s="37"/>
      <c r="AT836" s="37"/>
    </row>
    <row r="837" spans="1:46" customFormat="1" ht="54.75" customHeight="1">
      <c r="A837" s="283"/>
      <c r="B837" s="279"/>
      <c r="C837" s="282"/>
      <c r="D837" s="110" t="s">
        <v>18</v>
      </c>
      <c r="E837" s="173">
        <f t="shared" ref="E837:E841" si="2859">H837+K837+N837+Q837+T837+W837+Z837+AC837+AF837+AI837+AL837+AO837</f>
        <v>0</v>
      </c>
      <c r="F837" s="85">
        <f t="shared" ref="F837:F841" si="2860">I837+L837+O837+R837+U837+X837+AA837+AD837+AG837+AJ837+AM837+AP837</f>
        <v>0</v>
      </c>
      <c r="G837" s="43" t="e">
        <f t="shared" si="2846"/>
        <v>#DIV/0!</v>
      </c>
      <c r="H837" s="234"/>
      <c r="I837" s="44"/>
      <c r="J837" s="45" t="e">
        <f t="shared" si="2847"/>
        <v>#DIV/0!</v>
      </c>
      <c r="K837" s="234"/>
      <c r="L837" s="85"/>
      <c r="M837" s="45" t="e">
        <f t="shared" si="2848"/>
        <v>#DIV/0!</v>
      </c>
      <c r="N837" s="234"/>
      <c r="O837" s="43"/>
      <c r="P837" s="45" t="e">
        <f t="shared" si="2849"/>
        <v>#DIV/0!</v>
      </c>
      <c r="Q837" s="234"/>
      <c r="R837" s="44"/>
      <c r="S837" s="45" t="e">
        <f t="shared" si="2850"/>
        <v>#DIV/0!</v>
      </c>
      <c r="T837" s="234"/>
      <c r="U837" s="44"/>
      <c r="V837" s="45" t="e">
        <f t="shared" si="2851"/>
        <v>#DIV/0!</v>
      </c>
      <c r="W837" s="234"/>
      <c r="X837" s="44"/>
      <c r="Y837" s="45" t="e">
        <f t="shared" si="2852"/>
        <v>#DIV/0!</v>
      </c>
      <c r="Z837" s="234"/>
      <c r="AA837" s="44"/>
      <c r="AB837" s="45" t="e">
        <f t="shared" si="2853"/>
        <v>#DIV/0!</v>
      </c>
      <c r="AC837" s="234"/>
      <c r="AD837" s="44"/>
      <c r="AE837" s="45" t="e">
        <f t="shared" si="2854"/>
        <v>#DIV/0!</v>
      </c>
      <c r="AF837" s="234"/>
      <c r="AG837" s="44"/>
      <c r="AH837" s="45" t="e">
        <f t="shared" si="2855"/>
        <v>#DIV/0!</v>
      </c>
      <c r="AI837" s="234"/>
      <c r="AJ837" s="44"/>
      <c r="AK837" s="45" t="e">
        <f t="shared" si="2856"/>
        <v>#DIV/0!</v>
      </c>
      <c r="AL837" s="234"/>
      <c r="AM837" s="44"/>
      <c r="AN837" s="45" t="e">
        <f t="shared" si="2857"/>
        <v>#DIV/0!</v>
      </c>
      <c r="AO837" s="234"/>
      <c r="AP837" s="44"/>
      <c r="AQ837" s="45" t="e">
        <f t="shared" si="2858"/>
        <v>#DIV/0!</v>
      </c>
      <c r="AR837" s="12"/>
      <c r="AS837" s="37"/>
      <c r="AT837" s="37"/>
    </row>
    <row r="838" spans="1:46" customFormat="1" ht="28.5" customHeight="1">
      <c r="A838" s="283"/>
      <c r="B838" s="279"/>
      <c r="C838" s="282"/>
      <c r="D838" s="110" t="s">
        <v>26</v>
      </c>
      <c r="E838" s="173">
        <f t="shared" si="2859"/>
        <v>80</v>
      </c>
      <c r="F838" s="43">
        <f t="shared" si="2860"/>
        <v>45.4</v>
      </c>
      <c r="G838" s="43">
        <f t="shared" si="2846"/>
        <v>56.75</v>
      </c>
      <c r="H838" s="234"/>
      <c r="I838" s="44"/>
      <c r="J838" s="45" t="e">
        <f t="shared" si="2847"/>
        <v>#DIV/0!</v>
      </c>
      <c r="K838" s="234"/>
      <c r="L838" s="85"/>
      <c r="M838" s="45" t="e">
        <f t="shared" si="2848"/>
        <v>#DIV/0!</v>
      </c>
      <c r="N838" s="234"/>
      <c r="O838" s="43"/>
      <c r="P838" s="45" t="e">
        <f t="shared" si="2849"/>
        <v>#DIV/0!</v>
      </c>
      <c r="Q838" s="234"/>
      <c r="R838" s="44"/>
      <c r="S838" s="45" t="e">
        <f t="shared" si="2850"/>
        <v>#DIV/0!</v>
      </c>
      <c r="T838" s="234">
        <v>16.2</v>
      </c>
      <c r="U838" s="44">
        <v>16.2</v>
      </c>
      <c r="V838" s="45">
        <f t="shared" si="2851"/>
        <v>100</v>
      </c>
      <c r="W838" s="234">
        <v>29.2</v>
      </c>
      <c r="X838" s="44">
        <v>29.2</v>
      </c>
      <c r="Y838" s="45">
        <f t="shared" si="2852"/>
        <v>100</v>
      </c>
      <c r="Z838" s="234">
        <f>80-16.2-29.2</f>
        <v>34.599999999999994</v>
      </c>
      <c r="AA838" s="44"/>
      <c r="AB838" s="45">
        <f t="shared" si="2853"/>
        <v>0</v>
      </c>
      <c r="AC838" s="234"/>
      <c r="AD838" s="44"/>
      <c r="AE838" s="45" t="e">
        <f t="shared" si="2854"/>
        <v>#DIV/0!</v>
      </c>
      <c r="AF838" s="234"/>
      <c r="AG838" s="44"/>
      <c r="AH838" s="45" t="e">
        <f t="shared" si="2855"/>
        <v>#DIV/0!</v>
      </c>
      <c r="AI838" s="234"/>
      <c r="AJ838" s="44"/>
      <c r="AK838" s="45" t="e">
        <f t="shared" si="2856"/>
        <v>#DIV/0!</v>
      </c>
      <c r="AL838" s="234"/>
      <c r="AM838" s="44"/>
      <c r="AN838" s="45" t="e">
        <f t="shared" si="2857"/>
        <v>#DIV/0!</v>
      </c>
      <c r="AO838" s="234"/>
      <c r="AP838" s="44"/>
      <c r="AQ838" s="45" t="e">
        <f t="shared" si="2858"/>
        <v>#DIV/0!</v>
      </c>
      <c r="AR838" s="12"/>
      <c r="AS838" s="37"/>
      <c r="AT838" s="37"/>
    </row>
    <row r="839" spans="1:46" customFormat="1" ht="84.75" customHeight="1">
      <c r="A839" s="283"/>
      <c r="B839" s="279"/>
      <c r="C839" s="282"/>
      <c r="D839" s="110" t="s">
        <v>154</v>
      </c>
      <c r="E839" s="173">
        <f t="shared" si="2859"/>
        <v>0</v>
      </c>
      <c r="F839" s="85">
        <f t="shared" si="2860"/>
        <v>0</v>
      </c>
      <c r="G839" s="43" t="e">
        <f t="shared" si="2846"/>
        <v>#DIV/0!</v>
      </c>
      <c r="H839" s="234"/>
      <c r="I839" s="44"/>
      <c r="J839" s="45" t="e">
        <f t="shared" si="2847"/>
        <v>#DIV/0!</v>
      </c>
      <c r="K839" s="234"/>
      <c r="L839" s="85"/>
      <c r="M839" s="45" t="e">
        <f t="shared" si="2848"/>
        <v>#DIV/0!</v>
      </c>
      <c r="N839" s="234"/>
      <c r="O839" s="43"/>
      <c r="P839" s="45" t="e">
        <f t="shared" si="2849"/>
        <v>#DIV/0!</v>
      </c>
      <c r="Q839" s="234"/>
      <c r="R839" s="44"/>
      <c r="S839" s="45" t="e">
        <f t="shared" si="2850"/>
        <v>#DIV/0!</v>
      </c>
      <c r="T839" s="234"/>
      <c r="U839" s="44"/>
      <c r="V839" s="45" t="e">
        <f t="shared" si="2851"/>
        <v>#DIV/0!</v>
      </c>
      <c r="W839" s="234"/>
      <c r="X839" s="44"/>
      <c r="Y839" s="45" t="e">
        <f t="shared" si="2852"/>
        <v>#DIV/0!</v>
      </c>
      <c r="Z839" s="234"/>
      <c r="AA839" s="44"/>
      <c r="AB839" s="45" t="e">
        <f t="shared" si="2853"/>
        <v>#DIV/0!</v>
      </c>
      <c r="AC839" s="234"/>
      <c r="AD839" s="44"/>
      <c r="AE839" s="45" t="e">
        <f t="shared" si="2854"/>
        <v>#DIV/0!</v>
      </c>
      <c r="AF839" s="234"/>
      <c r="AG839" s="44"/>
      <c r="AH839" s="45" t="e">
        <f t="shared" si="2855"/>
        <v>#DIV/0!</v>
      </c>
      <c r="AI839" s="234"/>
      <c r="AJ839" s="44"/>
      <c r="AK839" s="45" t="e">
        <f t="shared" si="2856"/>
        <v>#DIV/0!</v>
      </c>
      <c r="AL839" s="234"/>
      <c r="AM839" s="44"/>
      <c r="AN839" s="45" t="e">
        <f t="shared" si="2857"/>
        <v>#DIV/0!</v>
      </c>
      <c r="AO839" s="234"/>
      <c r="AP839" s="44"/>
      <c r="AQ839" s="45" t="e">
        <f t="shared" si="2858"/>
        <v>#DIV/0!</v>
      </c>
      <c r="AR839" s="12"/>
      <c r="AS839" s="37"/>
      <c r="AT839" s="37"/>
    </row>
    <row r="840" spans="1:46" customFormat="1" ht="39.75" customHeight="1">
      <c r="A840" s="283"/>
      <c r="B840" s="279"/>
      <c r="C840" s="282"/>
      <c r="D840" s="110" t="s">
        <v>37</v>
      </c>
      <c r="E840" s="173">
        <f t="shared" si="2859"/>
        <v>0</v>
      </c>
      <c r="F840" s="85">
        <f t="shared" si="2860"/>
        <v>0</v>
      </c>
      <c r="G840" s="43" t="e">
        <f t="shared" si="2846"/>
        <v>#DIV/0!</v>
      </c>
      <c r="H840" s="234"/>
      <c r="I840" s="44"/>
      <c r="J840" s="45" t="e">
        <f t="shared" si="2847"/>
        <v>#DIV/0!</v>
      </c>
      <c r="K840" s="234"/>
      <c r="L840" s="85"/>
      <c r="M840" s="45" t="e">
        <f t="shared" si="2848"/>
        <v>#DIV/0!</v>
      </c>
      <c r="N840" s="234"/>
      <c r="O840" s="43"/>
      <c r="P840" s="45" t="e">
        <f t="shared" si="2849"/>
        <v>#DIV/0!</v>
      </c>
      <c r="Q840" s="234"/>
      <c r="R840" s="44"/>
      <c r="S840" s="45" t="e">
        <f t="shared" si="2850"/>
        <v>#DIV/0!</v>
      </c>
      <c r="T840" s="234"/>
      <c r="U840" s="44"/>
      <c r="V840" s="45" t="e">
        <f t="shared" si="2851"/>
        <v>#DIV/0!</v>
      </c>
      <c r="W840" s="234"/>
      <c r="X840" s="44"/>
      <c r="Y840" s="45" t="e">
        <f t="shared" si="2852"/>
        <v>#DIV/0!</v>
      </c>
      <c r="Z840" s="234"/>
      <c r="AA840" s="44"/>
      <c r="AB840" s="45" t="e">
        <f t="shared" si="2853"/>
        <v>#DIV/0!</v>
      </c>
      <c r="AC840" s="234"/>
      <c r="AD840" s="44"/>
      <c r="AE840" s="45" t="e">
        <f t="shared" si="2854"/>
        <v>#DIV/0!</v>
      </c>
      <c r="AF840" s="234"/>
      <c r="AG840" s="44"/>
      <c r="AH840" s="45" t="e">
        <f t="shared" si="2855"/>
        <v>#DIV/0!</v>
      </c>
      <c r="AI840" s="234"/>
      <c r="AJ840" s="44"/>
      <c r="AK840" s="45" t="e">
        <f t="shared" si="2856"/>
        <v>#DIV/0!</v>
      </c>
      <c r="AL840" s="234"/>
      <c r="AM840" s="44"/>
      <c r="AN840" s="45" t="e">
        <f t="shared" si="2857"/>
        <v>#DIV/0!</v>
      </c>
      <c r="AO840" s="234"/>
      <c r="AP840" s="44"/>
      <c r="AQ840" s="45" t="e">
        <f t="shared" si="2858"/>
        <v>#DIV/0!</v>
      </c>
      <c r="AR840" s="12"/>
      <c r="AS840" s="37"/>
      <c r="AT840" s="37"/>
    </row>
    <row r="841" spans="1:46" customFormat="1" ht="45">
      <c r="A841" s="283"/>
      <c r="B841" s="280"/>
      <c r="C841" s="282"/>
      <c r="D841" s="110" t="s">
        <v>32</v>
      </c>
      <c r="E841" s="173">
        <f t="shared" si="2859"/>
        <v>0</v>
      </c>
      <c r="F841" s="85">
        <f t="shared" si="2860"/>
        <v>0</v>
      </c>
      <c r="G841" s="43" t="e">
        <f t="shared" si="2846"/>
        <v>#DIV/0!</v>
      </c>
      <c r="H841" s="234"/>
      <c r="I841" s="44"/>
      <c r="J841" s="45" t="e">
        <f t="shared" si="2847"/>
        <v>#DIV/0!</v>
      </c>
      <c r="K841" s="234"/>
      <c r="L841" s="85"/>
      <c r="M841" s="45" t="e">
        <f t="shared" si="2848"/>
        <v>#DIV/0!</v>
      </c>
      <c r="N841" s="234"/>
      <c r="O841" s="43"/>
      <c r="P841" s="45" t="e">
        <f t="shared" si="2849"/>
        <v>#DIV/0!</v>
      </c>
      <c r="Q841" s="234"/>
      <c r="R841" s="44"/>
      <c r="S841" s="45" t="e">
        <f t="shared" si="2850"/>
        <v>#DIV/0!</v>
      </c>
      <c r="T841" s="234"/>
      <c r="U841" s="44"/>
      <c r="V841" s="45" t="e">
        <f t="shared" si="2851"/>
        <v>#DIV/0!</v>
      </c>
      <c r="W841" s="234"/>
      <c r="X841" s="44"/>
      <c r="Y841" s="45" t="e">
        <f t="shared" si="2852"/>
        <v>#DIV/0!</v>
      </c>
      <c r="Z841" s="234"/>
      <c r="AA841" s="44"/>
      <c r="AB841" s="45" t="e">
        <f t="shared" si="2853"/>
        <v>#DIV/0!</v>
      </c>
      <c r="AC841" s="234"/>
      <c r="AD841" s="44"/>
      <c r="AE841" s="45" t="e">
        <f t="shared" si="2854"/>
        <v>#DIV/0!</v>
      </c>
      <c r="AF841" s="234"/>
      <c r="AG841" s="44"/>
      <c r="AH841" s="45" t="e">
        <f t="shared" si="2855"/>
        <v>#DIV/0!</v>
      </c>
      <c r="AI841" s="234"/>
      <c r="AJ841" s="44"/>
      <c r="AK841" s="45" t="e">
        <f t="shared" si="2856"/>
        <v>#DIV/0!</v>
      </c>
      <c r="AL841" s="234"/>
      <c r="AM841" s="44"/>
      <c r="AN841" s="45" t="e">
        <f t="shared" si="2857"/>
        <v>#DIV/0!</v>
      </c>
      <c r="AO841" s="234"/>
      <c r="AP841" s="44"/>
      <c r="AQ841" s="45" t="e">
        <f t="shared" si="2858"/>
        <v>#DIV/0!</v>
      </c>
      <c r="AR841" s="12"/>
      <c r="AS841" s="37"/>
      <c r="AT841" s="37"/>
    </row>
    <row r="842" spans="1:46" s="208" customFormat="1" ht="20.25" customHeight="1">
      <c r="A842" s="302" t="s">
        <v>61</v>
      </c>
      <c r="B842" s="278" t="s">
        <v>167</v>
      </c>
      <c r="C842" s="282" t="s">
        <v>290</v>
      </c>
      <c r="D842" s="217" t="s">
        <v>34</v>
      </c>
      <c r="E842" s="204">
        <f>E843+E844+E845+E847+E848</f>
        <v>7069.2000000000007</v>
      </c>
      <c r="F842" s="205">
        <f>F843+F844+F845+F847+F848</f>
        <v>1493.62</v>
      </c>
      <c r="G842" s="206">
        <f>(F842/E842)*100</f>
        <v>21.128557686866969</v>
      </c>
      <c r="H842" s="234">
        <f>H843+H844+H845+H847+H848</f>
        <v>0</v>
      </c>
      <c r="I842" s="205">
        <f>I843+I844+I845+I847+I848</f>
        <v>0</v>
      </c>
      <c r="J842" s="205" t="e">
        <f>(I842/H842)*100</f>
        <v>#DIV/0!</v>
      </c>
      <c r="K842" s="234">
        <f>K843+K844+K845+K847+K848</f>
        <v>0</v>
      </c>
      <c r="L842" s="206">
        <f>L843+L844+L845+L847+L848</f>
        <v>0</v>
      </c>
      <c r="M842" s="205" t="e">
        <f>(L842/K842)*100</f>
        <v>#DIV/0!</v>
      </c>
      <c r="N842" s="234">
        <f>N843+N844+N845+N847+N848</f>
        <v>0</v>
      </c>
      <c r="O842" s="206">
        <f>O843+O844+O845+O847+O848</f>
        <v>0</v>
      </c>
      <c r="P842" s="205" t="e">
        <f>(O842/N842)*100</f>
        <v>#DIV/0!</v>
      </c>
      <c r="Q842" s="234">
        <f>Q843+Q844+Q845+Q847+Q848</f>
        <v>0</v>
      </c>
      <c r="R842" s="205">
        <f>R843+R844+R845+R847+R848</f>
        <v>0</v>
      </c>
      <c r="S842" s="205" t="e">
        <f>(R842/Q842)*100</f>
        <v>#DIV/0!</v>
      </c>
      <c r="T842" s="234">
        <f>T843+T844+T845+T847+T848</f>
        <v>0</v>
      </c>
      <c r="U842" s="205">
        <f>U843+U844+U845+U847+U848</f>
        <v>0</v>
      </c>
      <c r="V842" s="205" t="e">
        <f>(U842/T842)*100</f>
        <v>#DIV/0!</v>
      </c>
      <c r="W842" s="234">
        <f>W843+W844+W845+W847+W848</f>
        <v>1493.62</v>
      </c>
      <c r="X842" s="205">
        <f>X843+X844+X845+X847+X848</f>
        <v>1493.62</v>
      </c>
      <c r="Y842" s="205">
        <f>(X842/W842)*100</f>
        <v>100</v>
      </c>
      <c r="Z842" s="234">
        <f>Z843+Z844+Z845+Z847+Z848</f>
        <v>3534.6</v>
      </c>
      <c r="AA842" s="205">
        <f>AA843+AA844+AA845+AA847+AA848</f>
        <v>0</v>
      </c>
      <c r="AB842" s="205">
        <f>(AA842/Z842)*100</f>
        <v>0</v>
      </c>
      <c r="AC842" s="234">
        <f>AC843+AC844+AC845+AC847+AC848</f>
        <v>0</v>
      </c>
      <c r="AD842" s="205">
        <f>AD843+AD844+AD845+AD847+AD848</f>
        <v>0</v>
      </c>
      <c r="AE842" s="205" t="e">
        <f>(AD842/AC842)*100</f>
        <v>#DIV/0!</v>
      </c>
      <c r="AF842" s="234">
        <f>AF843+AF844+AF845+AF847+AF848</f>
        <v>0</v>
      </c>
      <c r="AG842" s="205">
        <f>AG843+AG844+AG845+AG847+AG848</f>
        <v>0</v>
      </c>
      <c r="AH842" s="205" t="e">
        <f>(AG842/AF842)*100</f>
        <v>#DIV/0!</v>
      </c>
      <c r="AI842" s="234">
        <f>AI843+AI844+AI845+AI847+AI848</f>
        <v>0</v>
      </c>
      <c r="AJ842" s="205">
        <f>AJ843+AJ844+AJ845+AJ847+AJ848</f>
        <v>0</v>
      </c>
      <c r="AK842" s="205" t="e">
        <f>(AJ842/AI842)*100</f>
        <v>#DIV/0!</v>
      </c>
      <c r="AL842" s="234">
        <f>AL843+AL844+AL845+AL847+AL848</f>
        <v>0</v>
      </c>
      <c r="AM842" s="205">
        <f>AM843+AM844+AM845+AM847+AM848</f>
        <v>0</v>
      </c>
      <c r="AN842" s="205" t="e">
        <f>(AM842/AL842)*100</f>
        <v>#DIV/0!</v>
      </c>
      <c r="AO842" s="234">
        <f>AO843+AO844+AO845+AO847+AO848</f>
        <v>2040.98</v>
      </c>
      <c r="AP842" s="205">
        <f>AP843+AP844+AP845+AP847+AP848</f>
        <v>0</v>
      </c>
      <c r="AQ842" s="205">
        <f>(AP842/AO842)*100</f>
        <v>0</v>
      </c>
      <c r="AR842" s="216"/>
    </row>
    <row r="843" spans="1:46" customFormat="1" ht="30">
      <c r="A843" s="302"/>
      <c r="B843" s="279"/>
      <c r="C843" s="282"/>
      <c r="D843" s="96" t="s">
        <v>17</v>
      </c>
      <c r="E843" s="173">
        <f>H843+K843+N843+Q843+T843+W843+Z843+AC843+AF843+AI843+AL843+AO843</f>
        <v>0</v>
      </c>
      <c r="F843" s="85">
        <f>I843+L843+O843+R843+U843+X843+AA843+AD843+AG843+AJ843+AM843+AP843</f>
        <v>0</v>
      </c>
      <c r="G843" s="43" t="e">
        <f t="shared" ref="G843:G848" si="2861">(F843/E843)*100</f>
        <v>#DIV/0!</v>
      </c>
      <c r="H843" s="233"/>
      <c r="I843" s="44"/>
      <c r="J843" s="45" t="e">
        <f t="shared" ref="J843:J848" si="2862">(I843/H843)*100</f>
        <v>#DIV/0!</v>
      </c>
      <c r="K843" s="234"/>
      <c r="L843" s="85"/>
      <c r="M843" s="45" t="e">
        <f t="shared" ref="M843:M848" si="2863">(L843/K843)*100</f>
        <v>#DIV/0!</v>
      </c>
      <c r="N843" s="234"/>
      <c r="O843" s="43"/>
      <c r="P843" s="45" t="e">
        <f t="shared" ref="P843:P848" si="2864">(O843/N843)*100</f>
        <v>#DIV/0!</v>
      </c>
      <c r="Q843" s="234"/>
      <c r="R843" s="44"/>
      <c r="S843" s="45" t="e">
        <f t="shared" ref="S843:S848" si="2865">(R843/Q843)*100</f>
        <v>#DIV/0!</v>
      </c>
      <c r="T843" s="234"/>
      <c r="U843" s="44"/>
      <c r="V843" s="45" t="e">
        <f t="shared" ref="V843:V848" si="2866">(U843/T843)*100</f>
        <v>#DIV/0!</v>
      </c>
      <c r="W843" s="234"/>
      <c r="X843" s="44"/>
      <c r="Y843" s="45" t="e">
        <f t="shared" ref="Y843:Y848" si="2867">(X843/W843)*100</f>
        <v>#DIV/0!</v>
      </c>
      <c r="Z843" s="234"/>
      <c r="AA843" s="44"/>
      <c r="AB843" s="45" t="e">
        <f t="shared" ref="AB843:AB848" si="2868">(AA843/Z843)*100</f>
        <v>#DIV/0!</v>
      </c>
      <c r="AC843" s="234"/>
      <c r="AD843" s="44"/>
      <c r="AE843" s="45" t="e">
        <f t="shared" ref="AE843:AE848" si="2869">(AD843/AC843)*100</f>
        <v>#DIV/0!</v>
      </c>
      <c r="AF843" s="234"/>
      <c r="AG843" s="44"/>
      <c r="AH843" s="45" t="e">
        <f t="shared" ref="AH843:AH848" si="2870">(AG843/AF843)*100</f>
        <v>#DIV/0!</v>
      </c>
      <c r="AI843" s="234"/>
      <c r="AJ843" s="44"/>
      <c r="AK843" s="45" t="e">
        <f t="shared" ref="AK843:AK848" si="2871">(AJ843/AI843)*100</f>
        <v>#DIV/0!</v>
      </c>
      <c r="AL843" s="234"/>
      <c r="AM843" s="44"/>
      <c r="AN843" s="45" t="e">
        <f t="shared" ref="AN843:AN848" si="2872">(AM843/AL843)*100</f>
        <v>#DIV/0!</v>
      </c>
      <c r="AO843" s="234"/>
      <c r="AP843" s="44"/>
      <c r="AQ843" s="45" t="e">
        <f t="shared" ref="AQ843:AQ848" si="2873">(AP843/AO843)*100</f>
        <v>#DIV/0!</v>
      </c>
      <c r="AR843" s="12"/>
      <c r="AS843" s="37"/>
      <c r="AT843" s="37"/>
    </row>
    <row r="844" spans="1:46" customFormat="1" ht="51" customHeight="1">
      <c r="A844" s="302"/>
      <c r="B844" s="279"/>
      <c r="C844" s="282"/>
      <c r="D844" s="96" t="s">
        <v>18</v>
      </c>
      <c r="E844" s="173">
        <f t="shared" ref="E844:E848" si="2874">H844+K844+N844+Q844+T844+W844+Z844+AC844+AF844+AI844+AL844+AO844</f>
        <v>3534.6000000000004</v>
      </c>
      <c r="F844" s="43">
        <f t="shared" ref="F844:F848" si="2875">I844+L844+O844+R844+U844+X844+AA844+AD844+AG844+AJ844+AM844+AP844</f>
        <v>668.64</v>
      </c>
      <c r="G844" s="43">
        <f t="shared" si="2861"/>
        <v>18.916992021728056</v>
      </c>
      <c r="H844" s="233"/>
      <c r="I844" s="44"/>
      <c r="J844" s="45" t="e">
        <f t="shared" si="2862"/>
        <v>#DIV/0!</v>
      </c>
      <c r="K844" s="234"/>
      <c r="L844" s="85"/>
      <c r="M844" s="45" t="e">
        <f t="shared" si="2863"/>
        <v>#DIV/0!</v>
      </c>
      <c r="N844" s="234"/>
      <c r="O844" s="43"/>
      <c r="P844" s="45" t="e">
        <f t="shared" si="2864"/>
        <v>#DIV/0!</v>
      </c>
      <c r="Q844" s="234"/>
      <c r="R844" s="44"/>
      <c r="S844" s="45" t="e">
        <f t="shared" si="2865"/>
        <v>#DIV/0!</v>
      </c>
      <c r="T844" s="234"/>
      <c r="U844" s="44"/>
      <c r="V844" s="45" t="e">
        <f t="shared" si="2866"/>
        <v>#DIV/0!</v>
      </c>
      <c r="W844" s="234">
        <v>668.64</v>
      </c>
      <c r="X844" s="44">
        <v>668.64</v>
      </c>
      <c r="Y844" s="45">
        <f t="shared" si="2867"/>
        <v>100</v>
      </c>
      <c r="Z844" s="234">
        <v>1767.3</v>
      </c>
      <c r="AA844" s="44"/>
      <c r="AB844" s="45">
        <f t="shared" si="2868"/>
        <v>0</v>
      </c>
      <c r="AC844" s="234"/>
      <c r="AD844" s="44"/>
      <c r="AE844" s="45" t="e">
        <f t="shared" si="2869"/>
        <v>#DIV/0!</v>
      </c>
      <c r="AF844" s="234"/>
      <c r="AG844" s="44"/>
      <c r="AH844" s="45" t="e">
        <f t="shared" si="2870"/>
        <v>#DIV/0!</v>
      </c>
      <c r="AI844" s="234"/>
      <c r="AJ844" s="44"/>
      <c r="AK844" s="45" t="e">
        <f t="shared" si="2871"/>
        <v>#DIV/0!</v>
      </c>
      <c r="AL844" s="234"/>
      <c r="AM844" s="44"/>
      <c r="AN844" s="45" t="e">
        <f t="shared" si="2872"/>
        <v>#DIV/0!</v>
      </c>
      <c r="AO844" s="234">
        <v>1098.6600000000001</v>
      </c>
      <c r="AP844" s="44"/>
      <c r="AQ844" s="45">
        <f t="shared" si="2873"/>
        <v>0</v>
      </c>
      <c r="AR844" s="12"/>
      <c r="AS844" s="37"/>
      <c r="AT844" s="37"/>
    </row>
    <row r="845" spans="1:46" customFormat="1" ht="30" customHeight="1">
      <c r="A845" s="302"/>
      <c r="B845" s="279"/>
      <c r="C845" s="282"/>
      <c r="D845" s="96" t="s">
        <v>26</v>
      </c>
      <c r="E845" s="173">
        <f t="shared" si="2874"/>
        <v>3534.6</v>
      </c>
      <c r="F845" s="43">
        <f t="shared" si="2875"/>
        <v>824.98</v>
      </c>
      <c r="G845" s="43">
        <f t="shared" si="2861"/>
        <v>23.340123352005886</v>
      </c>
      <c r="H845" s="233"/>
      <c r="I845" s="44"/>
      <c r="J845" s="45" t="e">
        <f t="shared" si="2862"/>
        <v>#DIV/0!</v>
      </c>
      <c r="K845" s="234"/>
      <c r="L845" s="85"/>
      <c r="M845" s="45" t="e">
        <f t="shared" si="2863"/>
        <v>#DIV/0!</v>
      </c>
      <c r="N845" s="234"/>
      <c r="O845" s="43"/>
      <c r="P845" s="45" t="e">
        <f t="shared" si="2864"/>
        <v>#DIV/0!</v>
      </c>
      <c r="Q845" s="234"/>
      <c r="R845" s="44"/>
      <c r="S845" s="45" t="e">
        <f t="shared" si="2865"/>
        <v>#DIV/0!</v>
      </c>
      <c r="T845" s="234"/>
      <c r="U845" s="44"/>
      <c r="V845" s="45" t="e">
        <f t="shared" si="2866"/>
        <v>#DIV/0!</v>
      </c>
      <c r="W845" s="234">
        <v>824.98</v>
      </c>
      <c r="X845" s="44">
        <v>824.98</v>
      </c>
      <c r="Y845" s="45">
        <f t="shared" si="2867"/>
        <v>100</v>
      </c>
      <c r="Z845" s="234">
        <v>1767.3</v>
      </c>
      <c r="AA845" s="44"/>
      <c r="AB845" s="45">
        <f t="shared" si="2868"/>
        <v>0</v>
      </c>
      <c r="AC845" s="234"/>
      <c r="AD845" s="44"/>
      <c r="AE845" s="45" t="e">
        <f t="shared" si="2869"/>
        <v>#DIV/0!</v>
      </c>
      <c r="AF845" s="234"/>
      <c r="AG845" s="44"/>
      <c r="AH845" s="45" t="e">
        <f t="shared" si="2870"/>
        <v>#DIV/0!</v>
      </c>
      <c r="AI845" s="234"/>
      <c r="AJ845" s="44"/>
      <c r="AK845" s="45" t="e">
        <f t="shared" si="2871"/>
        <v>#DIV/0!</v>
      </c>
      <c r="AL845" s="234"/>
      <c r="AM845" s="44"/>
      <c r="AN845" s="45" t="e">
        <f t="shared" si="2872"/>
        <v>#DIV/0!</v>
      </c>
      <c r="AO845" s="234">
        <v>942.32</v>
      </c>
      <c r="AP845" s="44"/>
      <c r="AQ845" s="45">
        <f t="shared" si="2873"/>
        <v>0</v>
      </c>
      <c r="AR845" s="12"/>
      <c r="AS845" s="37"/>
      <c r="AT845" s="37"/>
    </row>
    <row r="846" spans="1:46" customFormat="1" ht="82.5" customHeight="1">
      <c r="A846" s="302"/>
      <c r="B846" s="279"/>
      <c r="C846" s="282"/>
      <c r="D846" s="96" t="s">
        <v>154</v>
      </c>
      <c r="E846" s="173">
        <f t="shared" si="2874"/>
        <v>0</v>
      </c>
      <c r="F846" s="43">
        <f t="shared" si="2875"/>
        <v>0</v>
      </c>
      <c r="G846" s="43" t="e">
        <f t="shared" si="2861"/>
        <v>#DIV/0!</v>
      </c>
      <c r="H846" s="233"/>
      <c r="I846" s="44"/>
      <c r="J846" s="45" t="e">
        <f t="shared" si="2862"/>
        <v>#DIV/0!</v>
      </c>
      <c r="K846" s="234"/>
      <c r="L846" s="85"/>
      <c r="M846" s="45" t="e">
        <f t="shared" si="2863"/>
        <v>#DIV/0!</v>
      </c>
      <c r="N846" s="234"/>
      <c r="O846" s="43"/>
      <c r="P846" s="45" t="e">
        <f t="shared" si="2864"/>
        <v>#DIV/0!</v>
      </c>
      <c r="Q846" s="234"/>
      <c r="R846" s="44"/>
      <c r="S846" s="45" t="e">
        <f t="shared" si="2865"/>
        <v>#DIV/0!</v>
      </c>
      <c r="T846" s="234"/>
      <c r="U846" s="44"/>
      <c r="V846" s="45" t="e">
        <f t="shared" si="2866"/>
        <v>#DIV/0!</v>
      </c>
      <c r="W846" s="234"/>
      <c r="X846" s="44"/>
      <c r="Y846" s="45" t="e">
        <f t="shared" si="2867"/>
        <v>#DIV/0!</v>
      </c>
      <c r="Z846" s="234"/>
      <c r="AA846" s="44"/>
      <c r="AB846" s="45" t="e">
        <f t="shared" si="2868"/>
        <v>#DIV/0!</v>
      </c>
      <c r="AC846" s="234"/>
      <c r="AD846" s="44"/>
      <c r="AE846" s="45" t="e">
        <f t="shared" si="2869"/>
        <v>#DIV/0!</v>
      </c>
      <c r="AF846" s="234"/>
      <c r="AG846" s="44"/>
      <c r="AH846" s="45" t="e">
        <f t="shared" si="2870"/>
        <v>#DIV/0!</v>
      </c>
      <c r="AI846" s="234"/>
      <c r="AJ846" s="44"/>
      <c r="AK846" s="45" t="e">
        <f t="shared" si="2871"/>
        <v>#DIV/0!</v>
      </c>
      <c r="AL846" s="234"/>
      <c r="AM846" s="44"/>
      <c r="AN846" s="45" t="e">
        <f t="shared" si="2872"/>
        <v>#DIV/0!</v>
      </c>
      <c r="AO846" s="234"/>
      <c r="AP846" s="44"/>
      <c r="AQ846" s="45" t="e">
        <f t="shared" si="2873"/>
        <v>#DIV/0!</v>
      </c>
      <c r="AR846" s="12"/>
      <c r="AS846" s="37"/>
      <c r="AT846" s="37"/>
    </row>
    <row r="847" spans="1:46" customFormat="1" ht="37.5" customHeight="1">
      <c r="A847" s="302"/>
      <c r="B847" s="279"/>
      <c r="C847" s="282"/>
      <c r="D847" s="96" t="s">
        <v>37</v>
      </c>
      <c r="E847" s="173">
        <f t="shared" si="2874"/>
        <v>0</v>
      </c>
      <c r="F847" s="85">
        <f t="shared" si="2875"/>
        <v>0</v>
      </c>
      <c r="G847" s="43" t="e">
        <f t="shared" si="2861"/>
        <v>#DIV/0!</v>
      </c>
      <c r="H847" s="233"/>
      <c r="I847" s="44"/>
      <c r="J847" s="45" t="e">
        <f t="shared" si="2862"/>
        <v>#DIV/0!</v>
      </c>
      <c r="K847" s="234"/>
      <c r="L847" s="85"/>
      <c r="M847" s="45" t="e">
        <f t="shared" si="2863"/>
        <v>#DIV/0!</v>
      </c>
      <c r="N847" s="234"/>
      <c r="O847" s="43"/>
      <c r="P847" s="45" t="e">
        <f t="shared" si="2864"/>
        <v>#DIV/0!</v>
      </c>
      <c r="Q847" s="234"/>
      <c r="R847" s="44"/>
      <c r="S847" s="45" t="e">
        <f t="shared" si="2865"/>
        <v>#DIV/0!</v>
      </c>
      <c r="T847" s="234"/>
      <c r="U847" s="44"/>
      <c r="V847" s="45" t="e">
        <f t="shared" si="2866"/>
        <v>#DIV/0!</v>
      </c>
      <c r="W847" s="234"/>
      <c r="X847" s="44"/>
      <c r="Y847" s="45" t="e">
        <f t="shared" si="2867"/>
        <v>#DIV/0!</v>
      </c>
      <c r="Z847" s="234"/>
      <c r="AA847" s="44"/>
      <c r="AB847" s="45" t="e">
        <f t="shared" si="2868"/>
        <v>#DIV/0!</v>
      </c>
      <c r="AC847" s="234"/>
      <c r="AD847" s="44"/>
      <c r="AE847" s="45" t="e">
        <f t="shared" si="2869"/>
        <v>#DIV/0!</v>
      </c>
      <c r="AF847" s="234"/>
      <c r="AG847" s="44"/>
      <c r="AH847" s="45" t="e">
        <f t="shared" si="2870"/>
        <v>#DIV/0!</v>
      </c>
      <c r="AI847" s="234"/>
      <c r="AJ847" s="44"/>
      <c r="AK847" s="45" t="e">
        <f t="shared" si="2871"/>
        <v>#DIV/0!</v>
      </c>
      <c r="AL847" s="234"/>
      <c r="AM847" s="44"/>
      <c r="AN847" s="45" t="e">
        <f t="shared" si="2872"/>
        <v>#DIV/0!</v>
      </c>
      <c r="AO847" s="234"/>
      <c r="AP847" s="44"/>
      <c r="AQ847" s="45" t="e">
        <f t="shared" si="2873"/>
        <v>#DIV/0!</v>
      </c>
      <c r="AR847" s="12"/>
      <c r="AS847" s="37"/>
      <c r="AT847" s="37"/>
    </row>
    <row r="848" spans="1:46" customFormat="1" ht="45">
      <c r="A848" s="302"/>
      <c r="B848" s="280"/>
      <c r="C848" s="282"/>
      <c r="D848" s="96" t="s">
        <v>32</v>
      </c>
      <c r="E848" s="173">
        <f t="shared" si="2874"/>
        <v>0</v>
      </c>
      <c r="F848" s="85">
        <f t="shared" si="2875"/>
        <v>0</v>
      </c>
      <c r="G848" s="43" t="e">
        <f t="shared" si="2861"/>
        <v>#DIV/0!</v>
      </c>
      <c r="H848" s="233"/>
      <c r="I848" s="44"/>
      <c r="J848" s="45" t="e">
        <f t="shared" si="2862"/>
        <v>#DIV/0!</v>
      </c>
      <c r="K848" s="234"/>
      <c r="L848" s="85"/>
      <c r="M848" s="45" t="e">
        <f t="shared" si="2863"/>
        <v>#DIV/0!</v>
      </c>
      <c r="N848" s="234"/>
      <c r="O848" s="43"/>
      <c r="P848" s="45" t="e">
        <f t="shared" si="2864"/>
        <v>#DIV/0!</v>
      </c>
      <c r="Q848" s="234"/>
      <c r="R848" s="44"/>
      <c r="S848" s="45" t="e">
        <f t="shared" si="2865"/>
        <v>#DIV/0!</v>
      </c>
      <c r="T848" s="234"/>
      <c r="U848" s="44"/>
      <c r="V848" s="45" t="e">
        <f t="shared" si="2866"/>
        <v>#DIV/0!</v>
      </c>
      <c r="W848" s="234"/>
      <c r="X848" s="44"/>
      <c r="Y848" s="45" t="e">
        <f t="shared" si="2867"/>
        <v>#DIV/0!</v>
      </c>
      <c r="Z848" s="234"/>
      <c r="AA848" s="44"/>
      <c r="AB848" s="45" t="e">
        <f t="shared" si="2868"/>
        <v>#DIV/0!</v>
      </c>
      <c r="AC848" s="234"/>
      <c r="AD848" s="44"/>
      <c r="AE848" s="45" t="e">
        <f t="shared" si="2869"/>
        <v>#DIV/0!</v>
      </c>
      <c r="AF848" s="234"/>
      <c r="AG848" s="44"/>
      <c r="AH848" s="45" t="e">
        <f t="shared" si="2870"/>
        <v>#DIV/0!</v>
      </c>
      <c r="AI848" s="234"/>
      <c r="AJ848" s="44"/>
      <c r="AK848" s="45" t="e">
        <f t="shared" si="2871"/>
        <v>#DIV/0!</v>
      </c>
      <c r="AL848" s="234"/>
      <c r="AM848" s="44"/>
      <c r="AN848" s="45" t="e">
        <f t="shared" si="2872"/>
        <v>#DIV/0!</v>
      </c>
      <c r="AO848" s="234"/>
      <c r="AP848" s="44"/>
      <c r="AQ848" s="45" t="e">
        <f t="shared" si="2873"/>
        <v>#DIV/0!</v>
      </c>
      <c r="AR848" s="12"/>
      <c r="AS848" s="37"/>
      <c r="AT848" s="37"/>
    </row>
    <row r="849" spans="1:46" s="208" customFormat="1" ht="30" customHeight="1">
      <c r="A849" s="302" t="s">
        <v>162</v>
      </c>
      <c r="B849" s="278" t="s">
        <v>367</v>
      </c>
      <c r="C849" s="282" t="s">
        <v>291</v>
      </c>
      <c r="D849" s="217" t="s">
        <v>34</v>
      </c>
      <c r="E849" s="210">
        <f>E850+E851+E852+E854+E855</f>
        <v>120.39999999999999</v>
      </c>
      <c r="F849" s="206">
        <f>F850+F851+F852+F854+F855</f>
        <v>112.6</v>
      </c>
      <c r="G849" s="206">
        <f>(F849/E849)*100</f>
        <v>93.521594684385377</v>
      </c>
      <c r="H849" s="234">
        <f>H850+H851+H852+H854+H855</f>
        <v>0</v>
      </c>
      <c r="I849" s="205">
        <f>I850+I851+I852+I854+I855</f>
        <v>0</v>
      </c>
      <c r="J849" s="205" t="e">
        <f>(I849/H849)*100</f>
        <v>#DIV/0!</v>
      </c>
      <c r="K849" s="234">
        <f>K850+K851+K852+K854+K855</f>
        <v>0</v>
      </c>
      <c r="L849" s="206">
        <f>L850+L851+L852+L854+L855</f>
        <v>0</v>
      </c>
      <c r="M849" s="205" t="e">
        <f>(L849/K849)*100</f>
        <v>#DIV/0!</v>
      </c>
      <c r="N849" s="234">
        <f>N850+N851+N852+N854+N855</f>
        <v>0</v>
      </c>
      <c r="O849" s="206">
        <f>O850+O851+O852+O854+O855</f>
        <v>0</v>
      </c>
      <c r="P849" s="205" t="e">
        <f>(O849/N849)*100</f>
        <v>#DIV/0!</v>
      </c>
      <c r="Q849" s="234">
        <f>Q850+Q851+Q852+Q854+Q855</f>
        <v>0</v>
      </c>
      <c r="R849" s="205">
        <f>R850+R851+R852+R854+R855</f>
        <v>0</v>
      </c>
      <c r="S849" s="205" t="e">
        <f>(R849/Q849)*100</f>
        <v>#DIV/0!</v>
      </c>
      <c r="T849" s="234">
        <f>T850+T851+T852+T854+T855</f>
        <v>76.8</v>
      </c>
      <c r="U849" s="205">
        <f>U850+U851+U852+U854+U855</f>
        <v>76.8</v>
      </c>
      <c r="V849" s="205">
        <f>(U849/T849)*100</f>
        <v>100</v>
      </c>
      <c r="W849" s="234">
        <f>W850+W851+W852+W854+W855</f>
        <v>35.799999999999997</v>
      </c>
      <c r="X849" s="205">
        <f>X850+X851+X852+X854+X855</f>
        <v>35.799999999999997</v>
      </c>
      <c r="Y849" s="205">
        <f>(X849/W849)*100</f>
        <v>100</v>
      </c>
      <c r="Z849" s="234">
        <f>Z850+Z851+Z852+Z854+Z855</f>
        <v>7.8</v>
      </c>
      <c r="AA849" s="205">
        <f>AA850+AA851+AA852+AA854+AA855</f>
        <v>0</v>
      </c>
      <c r="AB849" s="205">
        <f>(AA849/Z849)*100</f>
        <v>0</v>
      </c>
      <c r="AC849" s="234">
        <f>AC850+AC851+AC852+AC854+AC855</f>
        <v>0</v>
      </c>
      <c r="AD849" s="205">
        <f>AD850+AD851+AD852+AD854+AD855</f>
        <v>0</v>
      </c>
      <c r="AE849" s="205" t="e">
        <f>(AD849/AC849)*100</f>
        <v>#DIV/0!</v>
      </c>
      <c r="AF849" s="234">
        <f>AF850+AF851+AF852+AF854+AF855</f>
        <v>0</v>
      </c>
      <c r="AG849" s="205">
        <f>AG850+AG851+AG852+AG854+AG855</f>
        <v>0</v>
      </c>
      <c r="AH849" s="205" t="e">
        <f>(AG849/AF849)*100</f>
        <v>#DIV/0!</v>
      </c>
      <c r="AI849" s="234">
        <f>AI850+AI851+AI852+AI854+AI855</f>
        <v>0</v>
      </c>
      <c r="AJ849" s="205">
        <f>AJ850+AJ851+AJ852+AJ854+AJ855</f>
        <v>0</v>
      </c>
      <c r="AK849" s="205" t="e">
        <f>(AJ849/AI849)*100</f>
        <v>#DIV/0!</v>
      </c>
      <c r="AL849" s="234">
        <f>AL850+AL851+AL852+AL854+AL855</f>
        <v>0</v>
      </c>
      <c r="AM849" s="205">
        <f>AM850+AM851+AM852+AM854+AM855</f>
        <v>0</v>
      </c>
      <c r="AN849" s="205" t="e">
        <f>(AM849/AL849)*100</f>
        <v>#DIV/0!</v>
      </c>
      <c r="AO849" s="234">
        <f>AO850+AO851+AO852+AO854+AO855</f>
        <v>0</v>
      </c>
      <c r="AP849" s="205">
        <f>AP850+AP851+AP852+AP854+AP855</f>
        <v>0</v>
      </c>
      <c r="AQ849" s="205" t="e">
        <f>(AP849/AO849)*100</f>
        <v>#DIV/0!</v>
      </c>
      <c r="AR849" s="216"/>
    </row>
    <row r="850" spans="1:46" customFormat="1" ht="30">
      <c r="A850" s="302"/>
      <c r="B850" s="279"/>
      <c r="C850" s="282"/>
      <c r="D850" s="110" t="s">
        <v>17</v>
      </c>
      <c r="E850" s="173">
        <f>H850+K850+N850+Q850+T850+W850+Z850+AC850+AF850+AI850+AL850+AO850</f>
        <v>0</v>
      </c>
      <c r="F850" s="85">
        <f>I850+L850+O850+R850+U850+X850+AA850+AD850+AG850+AJ850+AM850+AP850</f>
        <v>0</v>
      </c>
      <c r="G850" s="43" t="e">
        <f t="shared" ref="G850:G855" si="2876">(F850/E850)*100</f>
        <v>#DIV/0!</v>
      </c>
      <c r="H850" s="234"/>
      <c r="I850" s="44"/>
      <c r="J850" s="45" t="e">
        <f t="shared" ref="J850:J855" si="2877">(I850/H850)*100</f>
        <v>#DIV/0!</v>
      </c>
      <c r="K850" s="234"/>
      <c r="L850" s="85"/>
      <c r="M850" s="45" t="e">
        <f t="shared" ref="M850:M855" si="2878">(L850/K850)*100</f>
        <v>#DIV/0!</v>
      </c>
      <c r="N850" s="234"/>
      <c r="O850" s="43"/>
      <c r="P850" s="45" t="e">
        <f t="shared" ref="P850:P855" si="2879">(O850/N850)*100</f>
        <v>#DIV/0!</v>
      </c>
      <c r="Q850" s="234"/>
      <c r="R850" s="44"/>
      <c r="S850" s="45" t="e">
        <f t="shared" ref="S850:S855" si="2880">(R850/Q850)*100</f>
        <v>#DIV/0!</v>
      </c>
      <c r="T850" s="234"/>
      <c r="U850" s="44"/>
      <c r="V850" s="45" t="e">
        <f t="shared" ref="V850:V855" si="2881">(U850/T850)*100</f>
        <v>#DIV/0!</v>
      </c>
      <c r="W850" s="234"/>
      <c r="X850" s="44"/>
      <c r="Y850" s="45" t="e">
        <f t="shared" ref="Y850:Y855" si="2882">(X850/W850)*100</f>
        <v>#DIV/0!</v>
      </c>
      <c r="Z850" s="234"/>
      <c r="AA850" s="44"/>
      <c r="AB850" s="45" t="e">
        <f t="shared" ref="AB850:AB855" si="2883">(AA850/Z850)*100</f>
        <v>#DIV/0!</v>
      </c>
      <c r="AC850" s="234"/>
      <c r="AD850" s="44"/>
      <c r="AE850" s="45" t="e">
        <f t="shared" ref="AE850:AE855" si="2884">(AD850/AC850)*100</f>
        <v>#DIV/0!</v>
      </c>
      <c r="AF850" s="234"/>
      <c r="AG850" s="44"/>
      <c r="AH850" s="45" t="e">
        <f t="shared" ref="AH850:AH855" si="2885">(AG850/AF850)*100</f>
        <v>#DIV/0!</v>
      </c>
      <c r="AI850" s="234"/>
      <c r="AJ850" s="44"/>
      <c r="AK850" s="45" t="e">
        <f t="shared" ref="AK850:AK855" si="2886">(AJ850/AI850)*100</f>
        <v>#DIV/0!</v>
      </c>
      <c r="AL850" s="234"/>
      <c r="AM850" s="44"/>
      <c r="AN850" s="45" t="e">
        <f t="shared" ref="AN850:AN855" si="2887">(AM850/AL850)*100</f>
        <v>#DIV/0!</v>
      </c>
      <c r="AO850" s="234"/>
      <c r="AP850" s="44"/>
      <c r="AQ850" s="45" t="e">
        <f t="shared" ref="AQ850:AQ855" si="2888">(AP850/AO850)*100</f>
        <v>#DIV/0!</v>
      </c>
      <c r="AR850" s="12"/>
      <c r="AS850" s="37"/>
      <c r="AT850" s="37"/>
    </row>
    <row r="851" spans="1:46" customFormat="1" ht="47.25" customHeight="1">
      <c r="A851" s="302"/>
      <c r="B851" s="279"/>
      <c r="C851" s="282"/>
      <c r="D851" s="110" t="s">
        <v>18</v>
      </c>
      <c r="E851" s="173">
        <f t="shared" ref="E851:E855" si="2889">H851+K851+N851+Q851+T851+W851+Z851+AC851+AF851+AI851+AL851+AO851</f>
        <v>0</v>
      </c>
      <c r="F851" s="85">
        <f t="shared" ref="F851:F855" si="2890">I851+L851+O851+R851+U851+X851+AA851+AD851+AG851+AJ851+AM851+AP851</f>
        <v>0</v>
      </c>
      <c r="G851" s="43" t="e">
        <f t="shared" si="2876"/>
        <v>#DIV/0!</v>
      </c>
      <c r="H851" s="234"/>
      <c r="I851" s="44"/>
      <c r="J851" s="45" t="e">
        <f t="shared" si="2877"/>
        <v>#DIV/0!</v>
      </c>
      <c r="K851" s="234"/>
      <c r="L851" s="85"/>
      <c r="M851" s="45" t="e">
        <f t="shared" si="2878"/>
        <v>#DIV/0!</v>
      </c>
      <c r="N851" s="234"/>
      <c r="O851" s="43"/>
      <c r="P851" s="45" t="e">
        <f t="shared" si="2879"/>
        <v>#DIV/0!</v>
      </c>
      <c r="Q851" s="234"/>
      <c r="R851" s="44"/>
      <c r="S851" s="45" t="e">
        <f t="shared" si="2880"/>
        <v>#DIV/0!</v>
      </c>
      <c r="T851" s="234"/>
      <c r="U851" s="44"/>
      <c r="V851" s="45" t="e">
        <f t="shared" si="2881"/>
        <v>#DIV/0!</v>
      </c>
      <c r="W851" s="234"/>
      <c r="X851" s="44"/>
      <c r="Y851" s="45" t="e">
        <f t="shared" si="2882"/>
        <v>#DIV/0!</v>
      </c>
      <c r="Z851" s="234"/>
      <c r="AA851" s="44"/>
      <c r="AB851" s="45" t="e">
        <f t="shared" si="2883"/>
        <v>#DIV/0!</v>
      </c>
      <c r="AC851" s="234"/>
      <c r="AD851" s="44"/>
      <c r="AE851" s="45" t="e">
        <f t="shared" si="2884"/>
        <v>#DIV/0!</v>
      </c>
      <c r="AF851" s="234"/>
      <c r="AG851" s="44"/>
      <c r="AH851" s="45" t="e">
        <f t="shared" si="2885"/>
        <v>#DIV/0!</v>
      </c>
      <c r="AI851" s="234"/>
      <c r="AJ851" s="44"/>
      <c r="AK851" s="45" t="e">
        <f t="shared" si="2886"/>
        <v>#DIV/0!</v>
      </c>
      <c r="AL851" s="234"/>
      <c r="AM851" s="44"/>
      <c r="AN851" s="45" t="e">
        <f t="shared" si="2887"/>
        <v>#DIV/0!</v>
      </c>
      <c r="AO851" s="234"/>
      <c r="AP851" s="44"/>
      <c r="AQ851" s="45" t="e">
        <f t="shared" si="2888"/>
        <v>#DIV/0!</v>
      </c>
      <c r="AR851" s="12"/>
      <c r="AS851" s="37"/>
      <c r="AT851" s="37"/>
    </row>
    <row r="852" spans="1:46" customFormat="1" ht="33.75" customHeight="1">
      <c r="A852" s="302"/>
      <c r="B852" s="279"/>
      <c r="C852" s="282"/>
      <c r="D852" s="110" t="s">
        <v>26</v>
      </c>
      <c r="E852" s="173">
        <f t="shared" ref="E852" si="2891">H852+K852+N852+Q852+T852+W852+Z852+AC852+AF852+AI852+AL852+AO852</f>
        <v>120.39999999999999</v>
      </c>
      <c r="F852" s="85">
        <f t="shared" ref="F852" si="2892">I852+L852+O852+R852+U852+X852+AA852+AD852+AG852+AJ852+AM852+AP852</f>
        <v>112.6</v>
      </c>
      <c r="G852" s="43">
        <f t="shared" si="2876"/>
        <v>93.521594684385377</v>
      </c>
      <c r="H852" s="234"/>
      <c r="I852" s="44"/>
      <c r="J852" s="45" t="e">
        <f t="shared" si="2877"/>
        <v>#DIV/0!</v>
      </c>
      <c r="K852" s="234"/>
      <c r="L852" s="85"/>
      <c r="M852" s="45" t="e">
        <f t="shared" si="2878"/>
        <v>#DIV/0!</v>
      </c>
      <c r="N852" s="234"/>
      <c r="O852" s="43"/>
      <c r="P852" s="45" t="e">
        <f t="shared" si="2879"/>
        <v>#DIV/0!</v>
      </c>
      <c r="Q852" s="234"/>
      <c r="R852" s="44"/>
      <c r="S852" s="45" t="e">
        <f t="shared" si="2880"/>
        <v>#DIV/0!</v>
      </c>
      <c r="T852" s="234">
        <v>76.8</v>
      </c>
      <c r="U852" s="44">
        <v>76.8</v>
      </c>
      <c r="V852" s="45">
        <f t="shared" si="2881"/>
        <v>100</v>
      </c>
      <c r="W852" s="234">
        <v>35.799999999999997</v>
      </c>
      <c r="X852" s="44">
        <v>35.799999999999997</v>
      </c>
      <c r="Y852" s="45">
        <f t="shared" si="2882"/>
        <v>100</v>
      </c>
      <c r="Z852" s="234">
        <v>7.8</v>
      </c>
      <c r="AA852" s="44"/>
      <c r="AB852" s="45">
        <f t="shared" si="2883"/>
        <v>0</v>
      </c>
      <c r="AC852" s="234"/>
      <c r="AD852" s="44"/>
      <c r="AE852" s="45" t="e">
        <f t="shared" si="2884"/>
        <v>#DIV/0!</v>
      </c>
      <c r="AF852" s="234"/>
      <c r="AG852" s="44"/>
      <c r="AH852" s="45" t="e">
        <f t="shared" si="2885"/>
        <v>#DIV/0!</v>
      </c>
      <c r="AI852" s="234"/>
      <c r="AJ852" s="44"/>
      <c r="AK852" s="45" t="e">
        <f t="shared" si="2886"/>
        <v>#DIV/0!</v>
      </c>
      <c r="AL852" s="234"/>
      <c r="AM852" s="44"/>
      <c r="AN852" s="45" t="e">
        <f t="shared" si="2887"/>
        <v>#DIV/0!</v>
      </c>
      <c r="AO852" s="234"/>
      <c r="AP852" s="44"/>
      <c r="AQ852" s="45" t="e">
        <f t="shared" si="2888"/>
        <v>#DIV/0!</v>
      </c>
      <c r="AR852" s="12"/>
      <c r="AS852" s="37"/>
      <c r="AT852" s="37"/>
    </row>
    <row r="853" spans="1:46" customFormat="1" ht="76.5" customHeight="1">
      <c r="A853" s="302"/>
      <c r="B853" s="279"/>
      <c r="C853" s="282"/>
      <c r="D853" s="110" t="s">
        <v>154</v>
      </c>
      <c r="E853" s="173">
        <f t="shared" si="2889"/>
        <v>0</v>
      </c>
      <c r="F853" s="85">
        <f t="shared" si="2890"/>
        <v>0</v>
      </c>
      <c r="G853" s="43" t="e">
        <f t="shared" si="2876"/>
        <v>#DIV/0!</v>
      </c>
      <c r="H853" s="234"/>
      <c r="I853" s="44"/>
      <c r="J853" s="45" t="e">
        <f t="shared" si="2877"/>
        <v>#DIV/0!</v>
      </c>
      <c r="K853" s="234"/>
      <c r="L853" s="85"/>
      <c r="M853" s="45" t="e">
        <f t="shared" si="2878"/>
        <v>#DIV/0!</v>
      </c>
      <c r="N853" s="234"/>
      <c r="O853" s="43"/>
      <c r="P853" s="45" t="e">
        <f t="shared" si="2879"/>
        <v>#DIV/0!</v>
      </c>
      <c r="Q853" s="234"/>
      <c r="R853" s="44"/>
      <c r="S853" s="45" t="e">
        <f t="shared" si="2880"/>
        <v>#DIV/0!</v>
      </c>
      <c r="T853" s="234"/>
      <c r="U853" s="44"/>
      <c r="V853" s="45" t="e">
        <f t="shared" si="2881"/>
        <v>#DIV/0!</v>
      </c>
      <c r="W853" s="234"/>
      <c r="X853" s="44"/>
      <c r="Y853" s="45" t="e">
        <f t="shared" si="2882"/>
        <v>#DIV/0!</v>
      </c>
      <c r="Z853" s="234"/>
      <c r="AA853" s="44"/>
      <c r="AB853" s="45" t="e">
        <f t="shared" si="2883"/>
        <v>#DIV/0!</v>
      </c>
      <c r="AC853" s="234"/>
      <c r="AD853" s="44"/>
      <c r="AE853" s="45" t="e">
        <f t="shared" si="2884"/>
        <v>#DIV/0!</v>
      </c>
      <c r="AF853" s="234"/>
      <c r="AG853" s="44"/>
      <c r="AH853" s="45" t="e">
        <f t="shared" si="2885"/>
        <v>#DIV/0!</v>
      </c>
      <c r="AI853" s="234"/>
      <c r="AJ853" s="44"/>
      <c r="AK853" s="45" t="e">
        <f t="shared" si="2886"/>
        <v>#DIV/0!</v>
      </c>
      <c r="AL853" s="234"/>
      <c r="AM853" s="44"/>
      <c r="AN853" s="45" t="e">
        <f t="shared" si="2887"/>
        <v>#DIV/0!</v>
      </c>
      <c r="AO853" s="234"/>
      <c r="AP853" s="44"/>
      <c r="AQ853" s="45" t="e">
        <f t="shared" si="2888"/>
        <v>#DIV/0!</v>
      </c>
      <c r="AR853" s="12"/>
      <c r="AS853" s="37"/>
      <c r="AT853" s="37"/>
    </row>
    <row r="854" spans="1:46" customFormat="1" ht="33.75" customHeight="1">
      <c r="A854" s="302"/>
      <c r="B854" s="279"/>
      <c r="C854" s="282"/>
      <c r="D854" s="110" t="s">
        <v>37</v>
      </c>
      <c r="E854" s="173">
        <f t="shared" si="2889"/>
        <v>0</v>
      </c>
      <c r="F854" s="85">
        <f t="shared" si="2890"/>
        <v>0</v>
      </c>
      <c r="G854" s="43" t="e">
        <f t="shared" si="2876"/>
        <v>#DIV/0!</v>
      </c>
      <c r="H854" s="234"/>
      <c r="I854" s="44"/>
      <c r="J854" s="45" t="e">
        <f t="shared" si="2877"/>
        <v>#DIV/0!</v>
      </c>
      <c r="K854" s="234"/>
      <c r="L854" s="85"/>
      <c r="M854" s="45" t="e">
        <f t="shared" si="2878"/>
        <v>#DIV/0!</v>
      </c>
      <c r="N854" s="234"/>
      <c r="O854" s="43"/>
      <c r="P854" s="45" t="e">
        <f t="shared" si="2879"/>
        <v>#DIV/0!</v>
      </c>
      <c r="Q854" s="234"/>
      <c r="R854" s="44"/>
      <c r="S854" s="45" t="e">
        <f t="shared" si="2880"/>
        <v>#DIV/0!</v>
      </c>
      <c r="T854" s="234"/>
      <c r="U854" s="44"/>
      <c r="V854" s="45" t="e">
        <f t="shared" si="2881"/>
        <v>#DIV/0!</v>
      </c>
      <c r="W854" s="234"/>
      <c r="X854" s="44"/>
      <c r="Y854" s="45" t="e">
        <f t="shared" si="2882"/>
        <v>#DIV/0!</v>
      </c>
      <c r="Z854" s="234"/>
      <c r="AA854" s="44"/>
      <c r="AB854" s="45" t="e">
        <f t="shared" si="2883"/>
        <v>#DIV/0!</v>
      </c>
      <c r="AC854" s="234"/>
      <c r="AD854" s="44"/>
      <c r="AE854" s="45" t="e">
        <f t="shared" si="2884"/>
        <v>#DIV/0!</v>
      </c>
      <c r="AF854" s="234"/>
      <c r="AG854" s="44"/>
      <c r="AH854" s="45" t="e">
        <f t="shared" si="2885"/>
        <v>#DIV/0!</v>
      </c>
      <c r="AI854" s="234"/>
      <c r="AJ854" s="44"/>
      <c r="AK854" s="45" t="e">
        <f t="shared" si="2886"/>
        <v>#DIV/0!</v>
      </c>
      <c r="AL854" s="234"/>
      <c r="AM854" s="44"/>
      <c r="AN854" s="45" t="e">
        <f t="shared" si="2887"/>
        <v>#DIV/0!</v>
      </c>
      <c r="AO854" s="234"/>
      <c r="AP854" s="44"/>
      <c r="AQ854" s="45" t="e">
        <f t="shared" si="2888"/>
        <v>#DIV/0!</v>
      </c>
      <c r="AR854" s="12"/>
      <c r="AS854" s="37"/>
      <c r="AT854" s="37"/>
    </row>
    <row r="855" spans="1:46" customFormat="1" ht="45">
      <c r="A855" s="302"/>
      <c r="B855" s="280"/>
      <c r="C855" s="282"/>
      <c r="D855" s="110" t="s">
        <v>32</v>
      </c>
      <c r="E855" s="173">
        <f t="shared" si="2889"/>
        <v>0</v>
      </c>
      <c r="F855" s="85">
        <f t="shared" si="2890"/>
        <v>0</v>
      </c>
      <c r="G855" s="43" t="e">
        <f t="shared" si="2876"/>
        <v>#DIV/0!</v>
      </c>
      <c r="H855" s="234"/>
      <c r="I855" s="44"/>
      <c r="J855" s="45" t="e">
        <f t="shared" si="2877"/>
        <v>#DIV/0!</v>
      </c>
      <c r="K855" s="234"/>
      <c r="L855" s="85"/>
      <c r="M855" s="45" t="e">
        <f t="shared" si="2878"/>
        <v>#DIV/0!</v>
      </c>
      <c r="N855" s="234"/>
      <c r="O855" s="43"/>
      <c r="P855" s="45" t="e">
        <f t="shared" si="2879"/>
        <v>#DIV/0!</v>
      </c>
      <c r="Q855" s="234"/>
      <c r="R855" s="44"/>
      <c r="S855" s="45" t="e">
        <f t="shared" si="2880"/>
        <v>#DIV/0!</v>
      </c>
      <c r="T855" s="234"/>
      <c r="U855" s="44"/>
      <c r="V855" s="45" t="e">
        <f t="shared" si="2881"/>
        <v>#DIV/0!</v>
      </c>
      <c r="W855" s="234"/>
      <c r="X855" s="44"/>
      <c r="Y855" s="45" t="e">
        <f t="shared" si="2882"/>
        <v>#DIV/0!</v>
      </c>
      <c r="Z855" s="234"/>
      <c r="AA855" s="44"/>
      <c r="AB855" s="45" t="e">
        <f t="shared" si="2883"/>
        <v>#DIV/0!</v>
      </c>
      <c r="AC855" s="234"/>
      <c r="AD855" s="44"/>
      <c r="AE855" s="45" t="e">
        <f t="shared" si="2884"/>
        <v>#DIV/0!</v>
      </c>
      <c r="AF855" s="234"/>
      <c r="AG855" s="44"/>
      <c r="AH855" s="45" t="e">
        <f t="shared" si="2885"/>
        <v>#DIV/0!</v>
      </c>
      <c r="AI855" s="234"/>
      <c r="AJ855" s="44"/>
      <c r="AK855" s="45" t="e">
        <f t="shared" si="2886"/>
        <v>#DIV/0!</v>
      </c>
      <c r="AL855" s="234"/>
      <c r="AM855" s="44"/>
      <c r="AN855" s="45" t="e">
        <f t="shared" si="2887"/>
        <v>#DIV/0!</v>
      </c>
      <c r="AO855" s="234"/>
      <c r="AP855" s="44"/>
      <c r="AQ855" s="45" t="e">
        <f t="shared" si="2888"/>
        <v>#DIV/0!</v>
      </c>
      <c r="AR855" s="12"/>
      <c r="AS855" s="37"/>
      <c r="AT855" s="37"/>
    </row>
    <row r="856" spans="1:46" s="208" customFormat="1" ht="27" customHeight="1">
      <c r="A856" s="302" t="s">
        <v>224</v>
      </c>
      <c r="B856" s="278" t="s">
        <v>117</v>
      </c>
      <c r="C856" s="282" t="s">
        <v>291</v>
      </c>
      <c r="D856" s="217" t="s">
        <v>34</v>
      </c>
      <c r="E856" s="204">
        <f>E857+E858+E859+E861+E862</f>
        <v>960.00400000000002</v>
      </c>
      <c r="F856" s="205">
        <f>F857+F858+F859+F861+F862</f>
        <v>134.02000000000001</v>
      </c>
      <c r="G856" s="206">
        <f>(F856/E856)*100</f>
        <v>13.960358498506256</v>
      </c>
      <c r="H856" s="234">
        <f>H857+H858+H859+H861+H862</f>
        <v>0</v>
      </c>
      <c r="I856" s="205">
        <f>I857+I858+I859+I861+I862</f>
        <v>0</v>
      </c>
      <c r="J856" s="205" t="e">
        <f>(I856/H856)*100</f>
        <v>#DIV/0!</v>
      </c>
      <c r="K856" s="234">
        <f>K857+K858+K859+K861+K862</f>
        <v>0</v>
      </c>
      <c r="L856" s="206">
        <f>L857+L858+L859+L861+L862</f>
        <v>0</v>
      </c>
      <c r="M856" s="205" t="e">
        <f>(L856/K856)*100</f>
        <v>#DIV/0!</v>
      </c>
      <c r="N856" s="234">
        <f>N857+N858+N859+N861+N862</f>
        <v>0</v>
      </c>
      <c r="O856" s="206">
        <f>O857+O858+O859+O861+O862</f>
        <v>0</v>
      </c>
      <c r="P856" s="205" t="e">
        <f>(O856/N856)*100</f>
        <v>#DIV/0!</v>
      </c>
      <c r="Q856" s="234">
        <f>Q857+Q858+Q859+Q861+Q862</f>
        <v>0</v>
      </c>
      <c r="R856" s="205">
        <f>R857+R858+R859+R861+R862</f>
        <v>0</v>
      </c>
      <c r="S856" s="205" t="e">
        <f>(R856/Q856)*100</f>
        <v>#DIV/0!</v>
      </c>
      <c r="T856" s="234">
        <f>T857+T858+T859+T861+T862</f>
        <v>0</v>
      </c>
      <c r="U856" s="205">
        <f>U857+U858+U859+U861+U862</f>
        <v>0</v>
      </c>
      <c r="V856" s="205" t="e">
        <f>(U856/T856)*100</f>
        <v>#DIV/0!</v>
      </c>
      <c r="W856" s="234">
        <f>W857+W858+W859+W861+W862</f>
        <v>134.02000000000001</v>
      </c>
      <c r="X856" s="205">
        <f>X857+X858+X859+X861+X862</f>
        <v>134.02000000000001</v>
      </c>
      <c r="Y856" s="205">
        <f>(X856/W856)*100</f>
        <v>100</v>
      </c>
      <c r="Z856" s="234">
        <f>Z857+Z858+Z859+Z861+Z862</f>
        <v>100</v>
      </c>
      <c r="AA856" s="205">
        <f>AA857+AA858+AA859+AA861+AA862</f>
        <v>0</v>
      </c>
      <c r="AB856" s="205">
        <f>(AA856/Z856)*100</f>
        <v>0</v>
      </c>
      <c r="AC856" s="234">
        <f>AC857+AC858+AC859+AC861+AC862</f>
        <v>82.013999999999996</v>
      </c>
      <c r="AD856" s="205">
        <f>AD857+AD858+AD859+AD861+AD862</f>
        <v>0</v>
      </c>
      <c r="AE856" s="205">
        <f>(AD856/AC856)*100</f>
        <v>0</v>
      </c>
      <c r="AF856" s="234">
        <f>AF857+AF858+AF859+AF861+AF862</f>
        <v>0</v>
      </c>
      <c r="AG856" s="205">
        <f>AG857+AG858+AG859+AG861+AG862</f>
        <v>0</v>
      </c>
      <c r="AH856" s="205" t="e">
        <f>(AG856/AF856)*100</f>
        <v>#DIV/0!</v>
      </c>
      <c r="AI856" s="234">
        <f>AI857+AI858+AI859+AI861+AI862</f>
        <v>0</v>
      </c>
      <c r="AJ856" s="205">
        <f>AJ857+AJ858+AJ859+AJ861+AJ862</f>
        <v>0</v>
      </c>
      <c r="AK856" s="205" t="e">
        <f>(AJ856/AI856)*100</f>
        <v>#DIV/0!</v>
      </c>
      <c r="AL856" s="234">
        <f>AL857+AL858+AL859+AL861+AL862</f>
        <v>0</v>
      </c>
      <c r="AM856" s="205">
        <f>AM857+AM858+AM859+AM861+AM862</f>
        <v>0</v>
      </c>
      <c r="AN856" s="205" t="e">
        <f>(AM856/AL856)*100</f>
        <v>#DIV/0!</v>
      </c>
      <c r="AO856" s="234">
        <f>AO857+AO858+AO859+AO861+AO862</f>
        <v>643.97</v>
      </c>
      <c r="AP856" s="205">
        <f>AP857+AP858+AP859+AP861+AP862</f>
        <v>0</v>
      </c>
      <c r="AQ856" s="205">
        <f>(AP856/AO856)*100</f>
        <v>0</v>
      </c>
      <c r="AR856" s="216"/>
    </row>
    <row r="857" spans="1:46" customFormat="1" ht="30">
      <c r="A857" s="302"/>
      <c r="B857" s="279"/>
      <c r="C857" s="282"/>
      <c r="D857" s="96" t="s">
        <v>17</v>
      </c>
      <c r="E857" s="173">
        <f>H857+K857+N857+Q857+T857+W857+Z857+AC857+AF857+AI857+AL857+AO857</f>
        <v>0</v>
      </c>
      <c r="F857" s="85">
        <f>I857+L857+O857+R857+U857+X857+AA857+AD857+AG857+AJ857+AM857+AP857</f>
        <v>0</v>
      </c>
      <c r="G857" s="43" t="e">
        <f t="shared" ref="G857:G862" si="2893">(F857/E857)*100</f>
        <v>#DIV/0!</v>
      </c>
      <c r="H857" s="233"/>
      <c r="I857" s="44"/>
      <c r="J857" s="45" t="e">
        <f t="shared" ref="J857:J862" si="2894">(I857/H857)*100</f>
        <v>#DIV/0!</v>
      </c>
      <c r="K857" s="234"/>
      <c r="L857" s="85"/>
      <c r="M857" s="45" t="e">
        <f t="shared" ref="M857:M862" si="2895">(L857/K857)*100</f>
        <v>#DIV/0!</v>
      </c>
      <c r="N857" s="234"/>
      <c r="O857" s="43"/>
      <c r="P857" s="45" t="e">
        <f t="shared" ref="P857:P862" si="2896">(O857/N857)*100</f>
        <v>#DIV/0!</v>
      </c>
      <c r="Q857" s="234"/>
      <c r="R857" s="44"/>
      <c r="S857" s="45" t="e">
        <f t="shared" ref="S857:S862" si="2897">(R857/Q857)*100</f>
        <v>#DIV/0!</v>
      </c>
      <c r="T857" s="234"/>
      <c r="U857" s="44"/>
      <c r="V857" s="45" t="e">
        <f t="shared" ref="V857:V862" si="2898">(U857/T857)*100</f>
        <v>#DIV/0!</v>
      </c>
      <c r="W857" s="234"/>
      <c r="X857" s="44"/>
      <c r="Y857" s="45" t="e">
        <f t="shared" ref="Y857:Y862" si="2899">(X857/W857)*100</f>
        <v>#DIV/0!</v>
      </c>
      <c r="Z857" s="234"/>
      <c r="AA857" s="44"/>
      <c r="AB857" s="45" t="e">
        <f t="shared" ref="AB857:AB862" si="2900">(AA857/Z857)*100</f>
        <v>#DIV/0!</v>
      </c>
      <c r="AC857" s="234"/>
      <c r="AD857" s="44"/>
      <c r="AE857" s="45" t="e">
        <f t="shared" ref="AE857:AE862" si="2901">(AD857/AC857)*100</f>
        <v>#DIV/0!</v>
      </c>
      <c r="AF857" s="234"/>
      <c r="AG857" s="44"/>
      <c r="AH857" s="45" t="e">
        <f t="shared" ref="AH857:AH862" si="2902">(AG857/AF857)*100</f>
        <v>#DIV/0!</v>
      </c>
      <c r="AI857" s="234"/>
      <c r="AJ857" s="44"/>
      <c r="AK857" s="45" t="e">
        <f t="shared" ref="AK857:AK862" si="2903">(AJ857/AI857)*100</f>
        <v>#DIV/0!</v>
      </c>
      <c r="AL857" s="234"/>
      <c r="AM857" s="44"/>
      <c r="AN857" s="45" t="e">
        <f t="shared" ref="AN857:AN862" si="2904">(AM857/AL857)*100</f>
        <v>#DIV/0!</v>
      </c>
      <c r="AO857" s="234"/>
      <c r="AP857" s="44"/>
      <c r="AQ857" s="45" t="e">
        <f t="shared" ref="AQ857:AQ862" si="2905">(AP857/AO857)*100</f>
        <v>#DIV/0!</v>
      </c>
      <c r="AR857" s="12"/>
      <c r="AS857" s="37"/>
      <c r="AT857" s="37"/>
    </row>
    <row r="858" spans="1:46" customFormat="1" ht="48.75" customHeight="1">
      <c r="A858" s="302"/>
      <c r="B858" s="279"/>
      <c r="C858" s="282"/>
      <c r="D858" s="96" t="s">
        <v>18</v>
      </c>
      <c r="E858" s="173">
        <f t="shared" ref="E858:E862" si="2906">H858+K858+N858+Q858+T858+W858+Z858+AC858+AF858+AI858+AL858+AO858</f>
        <v>0</v>
      </c>
      <c r="F858" s="85">
        <f t="shared" ref="F858:F862" si="2907">I858+L858+O858+R858+U858+X858+AA858+AD858+AG858+AJ858+AM858+AP858</f>
        <v>0</v>
      </c>
      <c r="G858" s="43" t="e">
        <f t="shared" si="2893"/>
        <v>#DIV/0!</v>
      </c>
      <c r="H858" s="233"/>
      <c r="I858" s="44"/>
      <c r="J858" s="45" t="e">
        <f t="shared" si="2894"/>
        <v>#DIV/0!</v>
      </c>
      <c r="K858" s="234"/>
      <c r="L858" s="85"/>
      <c r="M858" s="45" t="e">
        <f t="shared" si="2895"/>
        <v>#DIV/0!</v>
      </c>
      <c r="N858" s="234"/>
      <c r="O858" s="43"/>
      <c r="P858" s="45" t="e">
        <f t="shared" si="2896"/>
        <v>#DIV/0!</v>
      </c>
      <c r="Q858" s="234"/>
      <c r="R858" s="44"/>
      <c r="S858" s="45" t="e">
        <f t="shared" si="2897"/>
        <v>#DIV/0!</v>
      </c>
      <c r="T858" s="234"/>
      <c r="U858" s="44"/>
      <c r="V858" s="45" t="e">
        <f t="shared" si="2898"/>
        <v>#DIV/0!</v>
      </c>
      <c r="W858" s="234"/>
      <c r="X858" s="44"/>
      <c r="Y858" s="45" t="e">
        <f t="shared" si="2899"/>
        <v>#DIV/0!</v>
      </c>
      <c r="Z858" s="234"/>
      <c r="AA858" s="44"/>
      <c r="AB858" s="45" t="e">
        <f t="shared" si="2900"/>
        <v>#DIV/0!</v>
      </c>
      <c r="AC858" s="234"/>
      <c r="AD858" s="44"/>
      <c r="AE858" s="45" t="e">
        <f t="shared" si="2901"/>
        <v>#DIV/0!</v>
      </c>
      <c r="AF858" s="234"/>
      <c r="AG858" s="44"/>
      <c r="AH858" s="45" t="e">
        <f t="shared" si="2902"/>
        <v>#DIV/0!</v>
      </c>
      <c r="AI858" s="234"/>
      <c r="AJ858" s="44"/>
      <c r="AK858" s="45" t="e">
        <f t="shared" si="2903"/>
        <v>#DIV/0!</v>
      </c>
      <c r="AL858" s="234"/>
      <c r="AM858" s="44"/>
      <c r="AN858" s="45" t="e">
        <f t="shared" si="2904"/>
        <v>#DIV/0!</v>
      </c>
      <c r="AO858" s="234"/>
      <c r="AP858" s="44"/>
      <c r="AQ858" s="45" t="e">
        <f t="shared" si="2905"/>
        <v>#DIV/0!</v>
      </c>
      <c r="AR858" s="12"/>
      <c r="AS858" s="37"/>
      <c r="AT858" s="37"/>
    </row>
    <row r="859" spans="1:46" customFormat="1" ht="39" customHeight="1">
      <c r="A859" s="302"/>
      <c r="B859" s="279"/>
      <c r="C859" s="282"/>
      <c r="D859" s="96" t="s">
        <v>26</v>
      </c>
      <c r="E859" s="173">
        <f t="shared" si="2906"/>
        <v>0</v>
      </c>
      <c r="F859" s="85">
        <f t="shared" si="2907"/>
        <v>0</v>
      </c>
      <c r="G859" s="43" t="e">
        <f t="shared" si="2893"/>
        <v>#DIV/0!</v>
      </c>
      <c r="H859" s="233"/>
      <c r="I859" s="44"/>
      <c r="J859" s="45" t="e">
        <f t="shared" si="2894"/>
        <v>#DIV/0!</v>
      </c>
      <c r="K859" s="234"/>
      <c r="L859" s="85"/>
      <c r="M859" s="45" t="e">
        <f t="shared" si="2895"/>
        <v>#DIV/0!</v>
      </c>
      <c r="N859" s="234"/>
      <c r="O859" s="43"/>
      <c r="P859" s="45" t="e">
        <f t="shared" si="2896"/>
        <v>#DIV/0!</v>
      </c>
      <c r="Q859" s="234"/>
      <c r="R859" s="44"/>
      <c r="S859" s="45" t="e">
        <f t="shared" si="2897"/>
        <v>#DIV/0!</v>
      </c>
      <c r="T859" s="234"/>
      <c r="U859" s="44"/>
      <c r="V859" s="45" t="e">
        <f t="shared" si="2898"/>
        <v>#DIV/0!</v>
      </c>
      <c r="W859" s="234"/>
      <c r="X859" s="44"/>
      <c r="Y859" s="45" t="e">
        <f t="shared" si="2899"/>
        <v>#DIV/0!</v>
      </c>
      <c r="Z859" s="234"/>
      <c r="AA859" s="44"/>
      <c r="AB859" s="45" t="e">
        <f t="shared" si="2900"/>
        <v>#DIV/0!</v>
      </c>
      <c r="AC859" s="234"/>
      <c r="AD859" s="44"/>
      <c r="AE859" s="45" t="e">
        <f t="shared" si="2901"/>
        <v>#DIV/0!</v>
      </c>
      <c r="AF859" s="234"/>
      <c r="AG859" s="44"/>
      <c r="AH859" s="45" t="e">
        <f t="shared" si="2902"/>
        <v>#DIV/0!</v>
      </c>
      <c r="AI859" s="234"/>
      <c r="AJ859" s="44"/>
      <c r="AK859" s="45" t="e">
        <f t="shared" si="2903"/>
        <v>#DIV/0!</v>
      </c>
      <c r="AL859" s="234"/>
      <c r="AM859" s="44"/>
      <c r="AN859" s="45" t="e">
        <f t="shared" si="2904"/>
        <v>#DIV/0!</v>
      </c>
      <c r="AO859" s="234"/>
      <c r="AP859" s="44"/>
      <c r="AQ859" s="45" t="e">
        <f t="shared" si="2905"/>
        <v>#DIV/0!</v>
      </c>
      <c r="AR859" s="12"/>
      <c r="AS859" s="37"/>
      <c r="AT859" s="37"/>
    </row>
    <row r="860" spans="1:46" customFormat="1" ht="81.75" customHeight="1">
      <c r="A860" s="302"/>
      <c r="B860" s="279"/>
      <c r="C860" s="282"/>
      <c r="D860" s="96" t="s">
        <v>154</v>
      </c>
      <c r="E860" s="173">
        <f t="shared" si="2906"/>
        <v>0</v>
      </c>
      <c r="F860" s="85">
        <f t="shared" si="2907"/>
        <v>0</v>
      </c>
      <c r="G860" s="43" t="e">
        <f t="shared" si="2893"/>
        <v>#DIV/0!</v>
      </c>
      <c r="H860" s="233"/>
      <c r="I860" s="44"/>
      <c r="J860" s="45" t="e">
        <f t="shared" si="2894"/>
        <v>#DIV/0!</v>
      </c>
      <c r="K860" s="234"/>
      <c r="L860" s="85"/>
      <c r="M860" s="45" t="e">
        <f t="shared" si="2895"/>
        <v>#DIV/0!</v>
      </c>
      <c r="N860" s="234"/>
      <c r="O860" s="43"/>
      <c r="P860" s="45" t="e">
        <f t="shared" si="2896"/>
        <v>#DIV/0!</v>
      </c>
      <c r="Q860" s="234"/>
      <c r="R860" s="44"/>
      <c r="S860" s="45" t="e">
        <f t="shared" si="2897"/>
        <v>#DIV/0!</v>
      </c>
      <c r="T860" s="234"/>
      <c r="U860" s="44"/>
      <c r="V860" s="45" t="e">
        <f t="shared" si="2898"/>
        <v>#DIV/0!</v>
      </c>
      <c r="W860" s="234"/>
      <c r="X860" s="44"/>
      <c r="Y860" s="45" t="e">
        <f t="shared" si="2899"/>
        <v>#DIV/0!</v>
      </c>
      <c r="Z860" s="234"/>
      <c r="AA860" s="44"/>
      <c r="AB860" s="45" t="e">
        <f t="shared" si="2900"/>
        <v>#DIV/0!</v>
      </c>
      <c r="AC860" s="234"/>
      <c r="AD860" s="44"/>
      <c r="AE860" s="45" t="e">
        <f t="shared" si="2901"/>
        <v>#DIV/0!</v>
      </c>
      <c r="AF860" s="234"/>
      <c r="AG860" s="44"/>
      <c r="AH860" s="45" t="e">
        <f t="shared" si="2902"/>
        <v>#DIV/0!</v>
      </c>
      <c r="AI860" s="234"/>
      <c r="AJ860" s="44"/>
      <c r="AK860" s="45" t="e">
        <f t="shared" si="2903"/>
        <v>#DIV/0!</v>
      </c>
      <c r="AL860" s="234"/>
      <c r="AM860" s="44"/>
      <c r="AN860" s="45" t="e">
        <f t="shared" si="2904"/>
        <v>#DIV/0!</v>
      </c>
      <c r="AO860" s="234"/>
      <c r="AP860" s="44"/>
      <c r="AQ860" s="45" t="e">
        <f t="shared" si="2905"/>
        <v>#DIV/0!</v>
      </c>
      <c r="AR860" s="12"/>
      <c r="AS860" s="37"/>
      <c r="AT860" s="37"/>
    </row>
    <row r="861" spans="1:46" customFormat="1" ht="36" customHeight="1">
      <c r="A861" s="302"/>
      <c r="B861" s="279"/>
      <c r="C861" s="282"/>
      <c r="D861" s="96" t="s">
        <v>37</v>
      </c>
      <c r="E861" s="173">
        <f t="shared" si="2906"/>
        <v>0</v>
      </c>
      <c r="F861" s="85">
        <f t="shared" si="2907"/>
        <v>0</v>
      </c>
      <c r="G861" s="43" t="e">
        <f t="shared" si="2893"/>
        <v>#DIV/0!</v>
      </c>
      <c r="H861" s="233"/>
      <c r="I861" s="44"/>
      <c r="J861" s="45" t="e">
        <f t="shared" si="2894"/>
        <v>#DIV/0!</v>
      </c>
      <c r="K861" s="234"/>
      <c r="L861" s="85"/>
      <c r="M861" s="45" t="e">
        <f t="shared" si="2895"/>
        <v>#DIV/0!</v>
      </c>
      <c r="N861" s="234"/>
      <c r="O861" s="43"/>
      <c r="P861" s="45" t="e">
        <f t="shared" si="2896"/>
        <v>#DIV/0!</v>
      </c>
      <c r="Q861" s="234"/>
      <c r="R861" s="44"/>
      <c r="S861" s="45" t="e">
        <f t="shared" si="2897"/>
        <v>#DIV/0!</v>
      </c>
      <c r="T861" s="234"/>
      <c r="U861" s="44"/>
      <c r="V861" s="45" t="e">
        <f t="shared" si="2898"/>
        <v>#DIV/0!</v>
      </c>
      <c r="W861" s="234"/>
      <c r="X861" s="44"/>
      <c r="Y861" s="45" t="e">
        <f t="shared" si="2899"/>
        <v>#DIV/0!</v>
      </c>
      <c r="Z861" s="234"/>
      <c r="AA861" s="44"/>
      <c r="AB861" s="45" t="e">
        <f t="shared" si="2900"/>
        <v>#DIV/0!</v>
      </c>
      <c r="AC861" s="234"/>
      <c r="AD861" s="44"/>
      <c r="AE861" s="45" t="e">
        <f t="shared" si="2901"/>
        <v>#DIV/0!</v>
      </c>
      <c r="AF861" s="234"/>
      <c r="AG861" s="44"/>
      <c r="AH861" s="45" t="e">
        <f t="shared" si="2902"/>
        <v>#DIV/0!</v>
      </c>
      <c r="AI861" s="234"/>
      <c r="AJ861" s="44"/>
      <c r="AK861" s="45" t="e">
        <f t="shared" si="2903"/>
        <v>#DIV/0!</v>
      </c>
      <c r="AL861" s="234"/>
      <c r="AM861" s="44"/>
      <c r="AN861" s="45" t="e">
        <f t="shared" si="2904"/>
        <v>#DIV/0!</v>
      </c>
      <c r="AO861" s="234"/>
      <c r="AP861" s="44"/>
      <c r="AQ861" s="45" t="e">
        <f t="shared" si="2905"/>
        <v>#DIV/0!</v>
      </c>
      <c r="AR861" s="12"/>
      <c r="AS861" s="37"/>
      <c r="AT861" s="37"/>
    </row>
    <row r="862" spans="1:46" customFormat="1" ht="45">
      <c r="A862" s="302"/>
      <c r="B862" s="280"/>
      <c r="C862" s="282"/>
      <c r="D862" s="96" t="s">
        <v>32</v>
      </c>
      <c r="E862" s="173">
        <f t="shared" si="2906"/>
        <v>960.00400000000002</v>
      </c>
      <c r="F862" s="85">
        <f t="shared" si="2907"/>
        <v>134.02000000000001</v>
      </c>
      <c r="G862" s="43">
        <f t="shared" si="2893"/>
        <v>13.960358498506256</v>
      </c>
      <c r="H862" s="233"/>
      <c r="I862" s="44"/>
      <c r="J862" s="45" t="e">
        <f t="shared" si="2894"/>
        <v>#DIV/0!</v>
      </c>
      <c r="K862" s="234"/>
      <c r="L862" s="85"/>
      <c r="M862" s="45" t="e">
        <f t="shared" si="2895"/>
        <v>#DIV/0!</v>
      </c>
      <c r="N862" s="234"/>
      <c r="O862" s="43"/>
      <c r="P862" s="45" t="e">
        <f t="shared" si="2896"/>
        <v>#DIV/0!</v>
      </c>
      <c r="Q862" s="234"/>
      <c r="R862" s="44"/>
      <c r="S862" s="45" t="e">
        <f t="shared" si="2897"/>
        <v>#DIV/0!</v>
      </c>
      <c r="T862" s="234"/>
      <c r="U862" s="44"/>
      <c r="V862" s="45" t="e">
        <f t="shared" si="2898"/>
        <v>#DIV/0!</v>
      </c>
      <c r="W862" s="234">
        <v>134.02000000000001</v>
      </c>
      <c r="X862" s="44">
        <v>134.02000000000001</v>
      </c>
      <c r="Y862" s="45">
        <f t="shared" si="2899"/>
        <v>100</v>
      </c>
      <c r="Z862" s="234">
        <v>100</v>
      </c>
      <c r="AA862" s="44"/>
      <c r="AB862" s="45">
        <f t="shared" si="2900"/>
        <v>0</v>
      </c>
      <c r="AC862" s="234">
        <v>82.013999999999996</v>
      </c>
      <c r="AD862" s="44"/>
      <c r="AE862" s="45">
        <f t="shared" si="2901"/>
        <v>0</v>
      </c>
      <c r="AF862" s="234"/>
      <c r="AG862" s="44"/>
      <c r="AH862" s="45" t="e">
        <f t="shared" si="2902"/>
        <v>#DIV/0!</v>
      </c>
      <c r="AI862" s="234"/>
      <c r="AJ862" s="44"/>
      <c r="AK862" s="45" t="e">
        <f t="shared" si="2903"/>
        <v>#DIV/0!</v>
      </c>
      <c r="AL862" s="234"/>
      <c r="AM862" s="44"/>
      <c r="AN862" s="45" t="e">
        <f t="shared" si="2904"/>
        <v>#DIV/0!</v>
      </c>
      <c r="AO862" s="234">
        <v>643.97</v>
      </c>
      <c r="AP862" s="44"/>
      <c r="AQ862" s="45">
        <f t="shared" si="2905"/>
        <v>0</v>
      </c>
      <c r="AR862" s="12"/>
      <c r="AS862" s="37"/>
      <c r="AT862" s="37"/>
    </row>
    <row r="863" spans="1:46" s="208" customFormat="1" ht="26.25" customHeight="1">
      <c r="A863" s="302" t="s">
        <v>225</v>
      </c>
      <c r="B863" s="278" t="s">
        <v>368</v>
      </c>
      <c r="C863" s="282" t="s">
        <v>290</v>
      </c>
      <c r="D863" s="215" t="s">
        <v>34</v>
      </c>
      <c r="E863" s="204">
        <f>E864+E865+E866+E868+E869</f>
        <v>1864.6</v>
      </c>
      <c r="F863" s="205">
        <f>F864+F865+F866+F868+F869</f>
        <v>0</v>
      </c>
      <c r="G863" s="205">
        <f>(F863/E863)*100</f>
        <v>0</v>
      </c>
      <c r="H863" s="234">
        <f>H864+H865+H866+H868+H869</f>
        <v>0</v>
      </c>
      <c r="I863" s="205">
        <f>I864+I865+I866+I868+I869</f>
        <v>0</v>
      </c>
      <c r="J863" s="205" t="e">
        <f>(I863/H863)*100</f>
        <v>#DIV/0!</v>
      </c>
      <c r="K863" s="234">
        <f>K864+K865+K866+K868+K869</f>
        <v>0</v>
      </c>
      <c r="L863" s="206">
        <f>L864+L865+L866+L868+L869</f>
        <v>0</v>
      </c>
      <c r="M863" s="205" t="e">
        <f>(L863/K863)*100</f>
        <v>#DIV/0!</v>
      </c>
      <c r="N863" s="234">
        <f>N864+N865+N866+N868+N869</f>
        <v>0</v>
      </c>
      <c r="O863" s="206">
        <f>O864+O865+O866+O868+O869</f>
        <v>0</v>
      </c>
      <c r="P863" s="205" t="e">
        <f>(O863/N863)*100</f>
        <v>#DIV/0!</v>
      </c>
      <c r="Q863" s="234">
        <f>Q864+Q865+Q866+Q868+Q869</f>
        <v>0</v>
      </c>
      <c r="R863" s="205">
        <f>R864+R865+R866+R868+R869</f>
        <v>0</v>
      </c>
      <c r="S863" s="205" t="e">
        <f>(R863/Q863)*100</f>
        <v>#DIV/0!</v>
      </c>
      <c r="T863" s="234">
        <f>T864+T865+T866+T868+T869</f>
        <v>0</v>
      </c>
      <c r="U863" s="205">
        <f>U864+U865+U866+U868+U869</f>
        <v>0</v>
      </c>
      <c r="V863" s="205" t="e">
        <f>(U863/T863)*100</f>
        <v>#DIV/0!</v>
      </c>
      <c r="W863" s="234">
        <f>W864+W865+W866+W868+W869</f>
        <v>816</v>
      </c>
      <c r="X863" s="205">
        <f>X864+X865+X866+X868+X869</f>
        <v>0</v>
      </c>
      <c r="Y863" s="205">
        <f>(X863/W863)*100</f>
        <v>0</v>
      </c>
      <c r="Z863" s="234">
        <f>Z864+Z865+Z866+Z868+Z869</f>
        <v>816</v>
      </c>
      <c r="AA863" s="205">
        <f>AA864+AA865+AA866+AA868+AA869</f>
        <v>0</v>
      </c>
      <c r="AB863" s="205">
        <f>(AA863/Z863)*100</f>
        <v>0</v>
      </c>
      <c r="AC863" s="234">
        <f>AC864+AC865+AC866+AC868+AC869</f>
        <v>0</v>
      </c>
      <c r="AD863" s="205">
        <f>AD864+AD865+AD866+AD868+AD869</f>
        <v>0</v>
      </c>
      <c r="AE863" s="205" t="e">
        <f>(AD863/AC863)*100</f>
        <v>#DIV/0!</v>
      </c>
      <c r="AF863" s="234">
        <f>AF864+AF865+AF866+AF868+AF869</f>
        <v>0</v>
      </c>
      <c r="AG863" s="205">
        <f>AG864+AG865+AG866+AG868+AG869</f>
        <v>0</v>
      </c>
      <c r="AH863" s="205" t="e">
        <f>(AG863/AF863)*100</f>
        <v>#DIV/0!</v>
      </c>
      <c r="AI863" s="234">
        <f>AI864+AI865+AI866+AI868+AI869</f>
        <v>0</v>
      </c>
      <c r="AJ863" s="205">
        <f>AJ864+AJ865+AJ866+AJ868+AJ869</f>
        <v>0</v>
      </c>
      <c r="AK863" s="205" t="e">
        <f>(AJ863/AI863)*100</f>
        <v>#DIV/0!</v>
      </c>
      <c r="AL863" s="234">
        <f>AL864+AL865+AL866+AL868+AL869</f>
        <v>0</v>
      </c>
      <c r="AM863" s="205">
        <f>AM864+AM865+AM866+AM868+AM869</f>
        <v>0</v>
      </c>
      <c r="AN863" s="205" t="e">
        <f>(AM863/AL863)*100</f>
        <v>#DIV/0!</v>
      </c>
      <c r="AO863" s="234">
        <f>AO864+AO865+AO866+AO868+AO869</f>
        <v>232.6</v>
      </c>
      <c r="AP863" s="205">
        <f>AP864+AP865+AP866+AP868+AP869</f>
        <v>0</v>
      </c>
      <c r="AQ863" s="205">
        <f>(AP863/AO863)*100</f>
        <v>0</v>
      </c>
      <c r="AR863" s="216"/>
    </row>
    <row r="864" spans="1:46" customFormat="1" ht="33" customHeight="1">
      <c r="A864" s="302"/>
      <c r="B864" s="279"/>
      <c r="C864" s="282"/>
      <c r="D864" s="38" t="s">
        <v>17</v>
      </c>
      <c r="E864" s="174">
        <f>H864+K864+N864+Q864+T864+W864+Z864+AC864+AF864+AI864+AL864+AO864</f>
        <v>0</v>
      </c>
      <c r="F864" s="44">
        <f>I864+L864+O864+R864+U864+X864+AA864+AD864+AG864+AJ864+AM864+AP864</f>
        <v>0</v>
      </c>
      <c r="G864" s="45" t="e">
        <f t="shared" ref="G864:G869" si="2908">(F864/E864)*100</f>
        <v>#DIV/0!</v>
      </c>
      <c r="H864" s="234"/>
      <c r="I864" s="44"/>
      <c r="J864" s="45" t="e">
        <f t="shared" ref="J864:J869" si="2909">(I864/H864)*100</f>
        <v>#DIV/0!</v>
      </c>
      <c r="K864" s="234"/>
      <c r="L864" s="85"/>
      <c r="M864" s="45" t="e">
        <f t="shared" ref="M864:M869" si="2910">(L864/K864)*100</f>
        <v>#DIV/0!</v>
      </c>
      <c r="N864" s="234"/>
      <c r="O864" s="43"/>
      <c r="P864" s="45" t="e">
        <f t="shared" ref="P864:P869" si="2911">(O864/N864)*100</f>
        <v>#DIV/0!</v>
      </c>
      <c r="Q864" s="234"/>
      <c r="R864" s="44"/>
      <c r="S864" s="45" t="e">
        <f t="shared" ref="S864:S869" si="2912">(R864/Q864)*100</f>
        <v>#DIV/0!</v>
      </c>
      <c r="T864" s="234"/>
      <c r="U864" s="44"/>
      <c r="V864" s="45" t="e">
        <f t="shared" ref="V864:V869" si="2913">(U864/T864)*100</f>
        <v>#DIV/0!</v>
      </c>
      <c r="W864" s="234"/>
      <c r="X864" s="44"/>
      <c r="Y864" s="45" t="e">
        <f t="shared" ref="Y864:Y869" si="2914">(X864/W864)*100</f>
        <v>#DIV/0!</v>
      </c>
      <c r="Z864" s="234"/>
      <c r="AA864" s="44"/>
      <c r="AB864" s="45" t="e">
        <f t="shared" ref="AB864:AB869" si="2915">(AA864/Z864)*100</f>
        <v>#DIV/0!</v>
      </c>
      <c r="AC864" s="234"/>
      <c r="AD864" s="44"/>
      <c r="AE864" s="45" t="e">
        <f t="shared" ref="AE864:AE869" si="2916">(AD864/AC864)*100</f>
        <v>#DIV/0!</v>
      </c>
      <c r="AF864" s="234"/>
      <c r="AG864" s="44"/>
      <c r="AH864" s="45" t="e">
        <f t="shared" ref="AH864:AH869" si="2917">(AG864/AF864)*100</f>
        <v>#DIV/0!</v>
      </c>
      <c r="AI864" s="234"/>
      <c r="AJ864" s="44"/>
      <c r="AK864" s="45" t="e">
        <f t="shared" ref="AK864:AK869" si="2918">(AJ864/AI864)*100</f>
        <v>#DIV/0!</v>
      </c>
      <c r="AL864" s="234"/>
      <c r="AM864" s="44"/>
      <c r="AN864" s="45" t="e">
        <f t="shared" ref="AN864:AN869" si="2919">(AM864/AL864)*100</f>
        <v>#DIV/0!</v>
      </c>
      <c r="AO864" s="234"/>
      <c r="AP864" s="44"/>
      <c r="AQ864" s="45" t="e">
        <f t="shared" ref="AQ864:AQ869" si="2920">(AP864/AO864)*100</f>
        <v>#DIV/0!</v>
      </c>
      <c r="AR864" s="12"/>
      <c r="AS864" s="37"/>
      <c r="AT864" s="37"/>
    </row>
    <row r="865" spans="1:46" customFormat="1" ht="54" customHeight="1">
      <c r="A865" s="302"/>
      <c r="B865" s="279"/>
      <c r="C865" s="282"/>
      <c r="D865" s="38" t="s">
        <v>18</v>
      </c>
      <c r="E865" s="174">
        <f t="shared" ref="E865:E869" si="2921">H865+K865+N865+Q865+T865+W865+Z865+AC865+AF865+AI865+AL865+AO865</f>
        <v>0</v>
      </c>
      <c r="F865" s="44">
        <f t="shared" ref="F865:F869" si="2922">I865+L865+O865+R865+U865+X865+AA865+AD865+AG865+AJ865+AM865+AP865</f>
        <v>0</v>
      </c>
      <c r="G865" s="45" t="e">
        <f t="shared" si="2908"/>
        <v>#DIV/0!</v>
      </c>
      <c r="H865" s="234"/>
      <c r="I865" s="44"/>
      <c r="J865" s="45" t="e">
        <f t="shared" si="2909"/>
        <v>#DIV/0!</v>
      </c>
      <c r="K865" s="234"/>
      <c r="L865" s="85"/>
      <c r="M865" s="45" t="e">
        <f t="shared" si="2910"/>
        <v>#DIV/0!</v>
      </c>
      <c r="N865" s="234"/>
      <c r="O865" s="43"/>
      <c r="P865" s="45" t="e">
        <f t="shared" si="2911"/>
        <v>#DIV/0!</v>
      </c>
      <c r="Q865" s="234"/>
      <c r="R865" s="44"/>
      <c r="S865" s="45" t="e">
        <f t="shared" si="2912"/>
        <v>#DIV/0!</v>
      </c>
      <c r="T865" s="234"/>
      <c r="U865" s="44"/>
      <c r="V865" s="45" t="e">
        <f t="shared" si="2913"/>
        <v>#DIV/0!</v>
      </c>
      <c r="W865" s="234"/>
      <c r="X865" s="44"/>
      <c r="Y865" s="45" t="e">
        <f t="shared" si="2914"/>
        <v>#DIV/0!</v>
      </c>
      <c r="Z865" s="234"/>
      <c r="AA865" s="44"/>
      <c r="AB865" s="45" t="e">
        <f t="shared" si="2915"/>
        <v>#DIV/0!</v>
      </c>
      <c r="AC865" s="234"/>
      <c r="AD865" s="44"/>
      <c r="AE865" s="45" t="e">
        <f t="shared" si="2916"/>
        <v>#DIV/0!</v>
      </c>
      <c r="AF865" s="234"/>
      <c r="AG865" s="44"/>
      <c r="AH865" s="45" t="e">
        <f t="shared" si="2917"/>
        <v>#DIV/0!</v>
      </c>
      <c r="AI865" s="234"/>
      <c r="AJ865" s="44"/>
      <c r="AK865" s="45" t="e">
        <f t="shared" si="2918"/>
        <v>#DIV/0!</v>
      </c>
      <c r="AL865" s="234"/>
      <c r="AM865" s="44"/>
      <c r="AN865" s="45" t="e">
        <f t="shared" si="2919"/>
        <v>#DIV/0!</v>
      </c>
      <c r="AO865" s="234"/>
      <c r="AP865" s="44"/>
      <c r="AQ865" s="45" t="e">
        <f t="shared" si="2920"/>
        <v>#DIV/0!</v>
      </c>
      <c r="AR865" s="12"/>
      <c r="AS865" s="37"/>
      <c r="AT865" s="37"/>
    </row>
    <row r="866" spans="1:46" customFormat="1" ht="56.25" customHeight="1">
      <c r="A866" s="302"/>
      <c r="B866" s="279"/>
      <c r="C866" s="282"/>
      <c r="D866" s="38" t="s">
        <v>26</v>
      </c>
      <c r="E866" s="174">
        <f t="shared" si="2921"/>
        <v>1864.6</v>
      </c>
      <c r="F866" s="44">
        <f t="shared" si="2922"/>
        <v>0</v>
      </c>
      <c r="G866" s="45">
        <f t="shared" si="2908"/>
        <v>0</v>
      </c>
      <c r="H866" s="234"/>
      <c r="I866" s="44"/>
      <c r="J866" s="45" t="e">
        <f t="shared" si="2909"/>
        <v>#DIV/0!</v>
      </c>
      <c r="K866" s="234"/>
      <c r="L866" s="85"/>
      <c r="M866" s="45" t="e">
        <f t="shared" si="2910"/>
        <v>#DIV/0!</v>
      </c>
      <c r="N866" s="234"/>
      <c r="O866" s="43"/>
      <c r="P866" s="45" t="e">
        <f t="shared" si="2911"/>
        <v>#DIV/0!</v>
      </c>
      <c r="Q866" s="234"/>
      <c r="R866" s="44"/>
      <c r="S866" s="45" t="e">
        <f t="shared" si="2912"/>
        <v>#DIV/0!</v>
      </c>
      <c r="T866" s="234"/>
      <c r="U866" s="44"/>
      <c r="V866" s="45" t="e">
        <f t="shared" si="2913"/>
        <v>#DIV/0!</v>
      </c>
      <c r="W866" s="234">
        <f>816+W873</f>
        <v>816</v>
      </c>
      <c r="X866" s="44"/>
      <c r="Y866" s="45">
        <f t="shared" si="2914"/>
        <v>0</v>
      </c>
      <c r="Z866" s="234">
        <f>816+Z873</f>
        <v>816</v>
      </c>
      <c r="AA866" s="44"/>
      <c r="AB866" s="45">
        <f t="shared" si="2915"/>
        <v>0</v>
      </c>
      <c r="AC866" s="234"/>
      <c r="AD866" s="44"/>
      <c r="AE866" s="45" t="e">
        <f t="shared" si="2916"/>
        <v>#DIV/0!</v>
      </c>
      <c r="AF866" s="234"/>
      <c r="AG866" s="44"/>
      <c r="AH866" s="45" t="e">
        <f t="shared" si="2917"/>
        <v>#DIV/0!</v>
      </c>
      <c r="AI866" s="234"/>
      <c r="AJ866" s="44"/>
      <c r="AK866" s="45" t="e">
        <f t="shared" si="2918"/>
        <v>#DIV/0!</v>
      </c>
      <c r="AL866" s="234"/>
      <c r="AM866" s="44"/>
      <c r="AN866" s="45" t="e">
        <f t="shared" si="2919"/>
        <v>#DIV/0!</v>
      </c>
      <c r="AO866" s="234">
        <v>232.6</v>
      </c>
      <c r="AP866" s="44"/>
      <c r="AQ866" s="45">
        <f t="shared" si="2920"/>
        <v>0</v>
      </c>
      <c r="AR866" s="12"/>
      <c r="AS866" s="37"/>
      <c r="AT866" s="37"/>
    </row>
    <row r="867" spans="1:46" customFormat="1" ht="76.5" customHeight="1">
      <c r="A867" s="302"/>
      <c r="B867" s="279"/>
      <c r="C867" s="282"/>
      <c r="D867" s="38" t="s">
        <v>154</v>
      </c>
      <c r="E867" s="174">
        <f t="shared" si="2921"/>
        <v>0</v>
      </c>
      <c r="F867" s="44">
        <f t="shared" si="2922"/>
        <v>0</v>
      </c>
      <c r="G867" s="45" t="e">
        <f t="shared" si="2908"/>
        <v>#DIV/0!</v>
      </c>
      <c r="H867" s="234"/>
      <c r="I867" s="44"/>
      <c r="J867" s="45" t="e">
        <f t="shared" si="2909"/>
        <v>#DIV/0!</v>
      </c>
      <c r="K867" s="234"/>
      <c r="L867" s="85"/>
      <c r="M867" s="45" t="e">
        <f t="shared" si="2910"/>
        <v>#DIV/0!</v>
      </c>
      <c r="N867" s="234"/>
      <c r="O867" s="43"/>
      <c r="P867" s="45" t="e">
        <f t="shared" si="2911"/>
        <v>#DIV/0!</v>
      </c>
      <c r="Q867" s="234"/>
      <c r="R867" s="44"/>
      <c r="S867" s="45" t="e">
        <f t="shared" si="2912"/>
        <v>#DIV/0!</v>
      </c>
      <c r="T867" s="234"/>
      <c r="U867" s="44"/>
      <c r="V867" s="45" t="e">
        <f t="shared" si="2913"/>
        <v>#DIV/0!</v>
      </c>
      <c r="W867" s="234"/>
      <c r="X867" s="44"/>
      <c r="Y867" s="45" t="e">
        <f t="shared" si="2914"/>
        <v>#DIV/0!</v>
      </c>
      <c r="Z867" s="234"/>
      <c r="AA867" s="44"/>
      <c r="AB867" s="45" t="e">
        <f t="shared" si="2915"/>
        <v>#DIV/0!</v>
      </c>
      <c r="AC867" s="234"/>
      <c r="AD867" s="44"/>
      <c r="AE867" s="45" t="e">
        <f t="shared" si="2916"/>
        <v>#DIV/0!</v>
      </c>
      <c r="AF867" s="234"/>
      <c r="AG867" s="44"/>
      <c r="AH867" s="45" t="e">
        <f t="shared" si="2917"/>
        <v>#DIV/0!</v>
      </c>
      <c r="AI867" s="234"/>
      <c r="AJ867" s="44"/>
      <c r="AK867" s="45" t="e">
        <f t="shared" si="2918"/>
        <v>#DIV/0!</v>
      </c>
      <c r="AL867" s="234"/>
      <c r="AM867" s="44"/>
      <c r="AN867" s="45" t="e">
        <f t="shared" si="2919"/>
        <v>#DIV/0!</v>
      </c>
      <c r="AO867" s="234"/>
      <c r="AP867" s="44"/>
      <c r="AQ867" s="45" t="e">
        <f t="shared" si="2920"/>
        <v>#DIV/0!</v>
      </c>
      <c r="AR867" s="12"/>
      <c r="AS867" s="37"/>
      <c r="AT867" s="37"/>
    </row>
    <row r="868" spans="1:46" customFormat="1" ht="50.25" customHeight="1">
      <c r="A868" s="302"/>
      <c r="B868" s="279"/>
      <c r="C868" s="282"/>
      <c r="D868" s="38" t="s">
        <v>37</v>
      </c>
      <c r="E868" s="174">
        <f t="shared" si="2921"/>
        <v>0</v>
      </c>
      <c r="F868" s="44">
        <f t="shared" si="2922"/>
        <v>0</v>
      </c>
      <c r="G868" s="45" t="e">
        <f t="shared" si="2908"/>
        <v>#DIV/0!</v>
      </c>
      <c r="H868" s="234"/>
      <c r="I868" s="44"/>
      <c r="J868" s="45" t="e">
        <f t="shared" si="2909"/>
        <v>#DIV/0!</v>
      </c>
      <c r="K868" s="234"/>
      <c r="L868" s="85"/>
      <c r="M868" s="45" t="e">
        <f t="shared" si="2910"/>
        <v>#DIV/0!</v>
      </c>
      <c r="N868" s="234"/>
      <c r="O868" s="43"/>
      <c r="P868" s="45" t="e">
        <f t="shared" si="2911"/>
        <v>#DIV/0!</v>
      </c>
      <c r="Q868" s="234"/>
      <c r="R868" s="44"/>
      <c r="S868" s="45" t="e">
        <f t="shared" si="2912"/>
        <v>#DIV/0!</v>
      </c>
      <c r="T868" s="234"/>
      <c r="U868" s="44"/>
      <c r="V868" s="45" t="e">
        <f t="shared" si="2913"/>
        <v>#DIV/0!</v>
      </c>
      <c r="W868" s="234"/>
      <c r="X868" s="44"/>
      <c r="Y868" s="45" t="e">
        <f t="shared" si="2914"/>
        <v>#DIV/0!</v>
      </c>
      <c r="Z868" s="234"/>
      <c r="AA868" s="44"/>
      <c r="AB868" s="45" t="e">
        <f t="shared" si="2915"/>
        <v>#DIV/0!</v>
      </c>
      <c r="AC868" s="234"/>
      <c r="AD868" s="44"/>
      <c r="AE868" s="45" t="e">
        <f t="shared" si="2916"/>
        <v>#DIV/0!</v>
      </c>
      <c r="AF868" s="234"/>
      <c r="AG868" s="44"/>
      <c r="AH868" s="45" t="e">
        <f t="shared" si="2917"/>
        <v>#DIV/0!</v>
      </c>
      <c r="AI868" s="234"/>
      <c r="AJ868" s="44"/>
      <c r="AK868" s="45" t="e">
        <f t="shared" si="2918"/>
        <v>#DIV/0!</v>
      </c>
      <c r="AL868" s="234"/>
      <c r="AM868" s="44"/>
      <c r="AN868" s="45" t="e">
        <f t="shared" si="2919"/>
        <v>#DIV/0!</v>
      </c>
      <c r="AO868" s="234"/>
      <c r="AP868" s="44"/>
      <c r="AQ868" s="45" t="e">
        <f t="shared" si="2920"/>
        <v>#DIV/0!</v>
      </c>
      <c r="AR868" s="12"/>
      <c r="AS868" s="37"/>
      <c r="AT868" s="37"/>
    </row>
    <row r="869" spans="1:46" customFormat="1" ht="72" customHeight="1">
      <c r="A869" s="302"/>
      <c r="B869" s="280"/>
      <c r="C869" s="282"/>
      <c r="D869" s="38" t="s">
        <v>32</v>
      </c>
      <c r="E869" s="174">
        <f t="shared" si="2921"/>
        <v>0</v>
      </c>
      <c r="F869" s="44">
        <f t="shared" si="2922"/>
        <v>0</v>
      </c>
      <c r="G869" s="45" t="e">
        <f t="shared" si="2908"/>
        <v>#DIV/0!</v>
      </c>
      <c r="H869" s="234"/>
      <c r="I869" s="44"/>
      <c r="J869" s="45" t="e">
        <f t="shared" si="2909"/>
        <v>#DIV/0!</v>
      </c>
      <c r="K869" s="234"/>
      <c r="L869" s="85"/>
      <c r="M869" s="45" t="e">
        <f t="shared" si="2910"/>
        <v>#DIV/0!</v>
      </c>
      <c r="N869" s="234"/>
      <c r="O869" s="43"/>
      <c r="P869" s="45" t="e">
        <f t="shared" si="2911"/>
        <v>#DIV/0!</v>
      </c>
      <c r="Q869" s="234"/>
      <c r="R869" s="44"/>
      <c r="S869" s="45" t="e">
        <f t="shared" si="2912"/>
        <v>#DIV/0!</v>
      </c>
      <c r="T869" s="234"/>
      <c r="U869" s="44"/>
      <c r="V869" s="45" t="e">
        <f t="shared" si="2913"/>
        <v>#DIV/0!</v>
      </c>
      <c r="W869" s="234"/>
      <c r="X869" s="44"/>
      <c r="Y869" s="45" t="e">
        <f t="shared" si="2914"/>
        <v>#DIV/0!</v>
      </c>
      <c r="Z869" s="234"/>
      <c r="AA869" s="44"/>
      <c r="AB869" s="45" t="e">
        <f t="shared" si="2915"/>
        <v>#DIV/0!</v>
      </c>
      <c r="AC869" s="234"/>
      <c r="AD869" s="44"/>
      <c r="AE869" s="45" t="e">
        <f t="shared" si="2916"/>
        <v>#DIV/0!</v>
      </c>
      <c r="AF869" s="234"/>
      <c r="AG869" s="44"/>
      <c r="AH869" s="45" t="e">
        <f t="shared" si="2917"/>
        <v>#DIV/0!</v>
      </c>
      <c r="AI869" s="234"/>
      <c r="AJ869" s="44"/>
      <c r="AK869" s="45" t="e">
        <f t="shared" si="2918"/>
        <v>#DIV/0!</v>
      </c>
      <c r="AL869" s="234"/>
      <c r="AM869" s="44"/>
      <c r="AN869" s="45" t="e">
        <f t="shared" si="2919"/>
        <v>#DIV/0!</v>
      </c>
      <c r="AO869" s="234"/>
      <c r="AP869" s="44"/>
      <c r="AQ869" s="45" t="e">
        <f t="shared" si="2920"/>
        <v>#DIV/0!</v>
      </c>
      <c r="AR869" s="12"/>
      <c r="AS869" s="37"/>
      <c r="AT869" s="37"/>
    </row>
    <row r="870" spans="1:46" s="208" customFormat="1" ht="26.25" customHeight="1">
      <c r="A870" s="302" t="s">
        <v>369</v>
      </c>
      <c r="B870" s="278" t="s">
        <v>370</v>
      </c>
      <c r="C870" s="282" t="s">
        <v>290</v>
      </c>
      <c r="D870" s="215" t="s">
        <v>34</v>
      </c>
      <c r="E870" s="204">
        <f>E871+E872+E873+E875+E876</f>
        <v>232.6</v>
      </c>
      <c r="F870" s="205">
        <f>F871+F872+F873+F875+F876</f>
        <v>0</v>
      </c>
      <c r="G870" s="205">
        <f>(F870/E870)*100</f>
        <v>0</v>
      </c>
      <c r="H870" s="234">
        <f>H871+H872+H873+H875+H876</f>
        <v>0</v>
      </c>
      <c r="I870" s="205">
        <f>I871+I872+I873+I875+I876</f>
        <v>0</v>
      </c>
      <c r="J870" s="205" t="e">
        <f>(I870/H870)*100</f>
        <v>#DIV/0!</v>
      </c>
      <c r="K870" s="234">
        <f>K871+K872+K873+K875+K876</f>
        <v>0</v>
      </c>
      <c r="L870" s="206">
        <f>L871+L872+L873+L875+L876</f>
        <v>0</v>
      </c>
      <c r="M870" s="205" t="e">
        <f>(L870/K870)*100</f>
        <v>#DIV/0!</v>
      </c>
      <c r="N870" s="234">
        <f>N871+N872+N873+N875+N876</f>
        <v>0</v>
      </c>
      <c r="O870" s="206">
        <f>O871+O872+O873+O875+O876</f>
        <v>0</v>
      </c>
      <c r="P870" s="205" t="e">
        <f>(O870/N870)*100</f>
        <v>#DIV/0!</v>
      </c>
      <c r="Q870" s="234">
        <f>Q871+Q872+Q873+Q875+Q876</f>
        <v>0</v>
      </c>
      <c r="R870" s="205">
        <f>R871+R872+R873+R875+R876</f>
        <v>0</v>
      </c>
      <c r="S870" s="205" t="e">
        <f>(R870/Q870)*100</f>
        <v>#DIV/0!</v>
      </c>
      <c r="T870" s="234">
        <f>T871+T872+T873+T875+T876</f>
        <v>0</v>
      </c>
      <c r="U870" s="205">
        <f>U871+U872+U873+U875+U876</f>
        <v>0</v>
      </c>
      <c r="V870" s="205" t="e">
        <f>(U870/T870)*100</f>
        <v>#DIV/0!</v>
      </c>
      <c r="W870" s="234">
        <f>W871+W872+W873+W875+W876</f>
        <v>0</v>
      </c>
      <c r="X870" s="205">
        <f>X871+X872+X873+X875+X876</f>
        <v>0</v>
      </c>
      <c r="Y870" s="205" t="e">
        <f>(X870/W870)*100</f>
        <v>#DIV/0!</v>
      </c>
      <c r="Z870" s="234">
        <f>Z871+Z872+Z873+Z875+Z876</f>
        <v>0</v>
      </c>
      <c r="AA870" s="205">
        <f>AA871+AA872+AA873+AA875+AA876</f>
        <v>0</v>
      </c>
      <c r="AB870" s="205" t="e">
        <f>(AA870/Z870)*100</f>
        <v>#DIV/0!</v>
      </c>
      <c r="AC870" s="234">
        <f>AC871+AC872+AC873+AC875+AC876</f>
        <v>0</v>
      </c>
      <c r="AD870" s="205">
        <f>AD871+AD872+AD873+AD875+AD876</f>
        <v>0</v>
      </c>
      <c r="AE870" s="205" t="e">
        <f>(AD870/AC870)*100</f>
        <v>#DIV/0!</v>
      </c>
      <c r="AF870" s="234">
        <f>AF871+AF872+AF873+AF875+AF876</f>
        <v>0</v>
      </c>
      <c r="AG870" s="205">
        <f>AG871+AG872+AG873+AG875+AG876</f>
        <v>0</v>
      </c>
      <c r="AH870" s="205" t="e">
        <f>(AG870/AF870)*100</f>
        <v>#DIV/0!</v>
      </c>
      <c r="AI870" s="234">
        <f>AI871+AI872+AI873+AI875+AI876</f>
        <v>0</v>
      </c>
      <c r="AJ870" s="205">
        <f>AJ871+AJ872+AJ873+AJ875+AJ876</f>
        <v>0</v>
      </c>
      <c r="AK870" s="205" t="e">
        <f>(AJ870/AI870)*100</f>
        <v>#DIV/0!</v>
      </c>
      <c r="AL870" s="234">
        <f>AL871+AL872+AL873+AL875+AL876</f>
        <v>0</v>
      </c>
      <c r="AM870" s="205">
        <f>AM871+AM872+AM873+AM875+AM876</f>
        <v>0</v>
      </c>
      <c r="AN870" s="205" t="e">
        <f>(AM870/AL870)*100</f>
        <v>#DIV/0!</v>
      </c>
      <c r="AO870" s="234">
        <f>AO871+AO872+AO873+AO875+AO876</f>
        <v>232.6</v>
      </c>
      <c r="AP870" s="205">
        <f>AP871+AP872+AP873+AP875+AP876</f>
        <v>0</v>
      </c>
      <c r="AQ870" s="205">
        <f>(AP870/AO870)*100</f>
        <v>0</v>
      </c>
      <c r="AR870" s="216"/>
    </row>
    <row r="871" spans="1:46" customFormat="1" ht="33" customHeight="1">
      <c r="A871" s="302"/>
      <c r="B871" s="279"/>
      <c r="C871" s="282"/>
      <c r="D871" s="97" t="s">
        <v>17</v>
      </c>
      <c r="E871" s="174">
        <f>H871+K871+N871+Q871+T871+W871+Z871+AC871+AF871+AI871+AL871+AO871</f>
        <v>0</v>
      </c>
      <c r="F871" s="44">
        <f>I871+L871+O871+R871+U871+X871+AA871+AD871+AG871+AJ871+AM871+AP871</f>
        <v>0</v>
      </c>
      <c r="G871" s="45" t="e">
        <f t="shared" ref="G871:G876" si="2923">(F871/E871)*100</f>
        <v>#DIV/0!</v>
      </c>
      <c r="H871" s="234"/>
      <c r="I871" s="44"/>
      <c r="J871" s="45" t="e">
        <f t="shared" ref="J871:J876" si="2924">(I871/H871)*100</f>
        <v>#DIV/0!</v>
      </c>
      <c r="K871" s="234"/>
      <c r="L871" s="85"/>
      <c r="M871" s="45" t="e">
        <f t="shared" ref="M871:M876" si="2925">(L871/K871)*100</f>
        <v>#DIV/0!</v>
      </c>
      <c r="N871" s="234"/>
      <c r="O871" s="43"/>
      <c r="P871" s="45" t="e">
        <f t="shared" ref="P871:P876" si="2926">(O871/N871)*100</f>
        <v>#DIV/0!</v>
      </c>
      <c r="Q871" s="234"/>
      <c r="R871" s="44"/>
      <c r="S871" s="45" t="e">
        <f t="shared" ref="S871:S876" si="2927">(R871/Q871)*100</f>
        <v>#DIV/0!</v>
      </c>
      <c r="T871" s="234"/>
      <c r="U871" s="44"/>
      <c r="V871" s="45" t="e">
        <f t="shared" ref="V871:V876" si="2928">(U871/T871)*100</f>
        <v>#DIV/0!</v>
      </c>
      <c r="W871" s="234"/>
      <c r="X871" s="44"/>
      <c r="Y871" s="45" t="e">
        <f t="shared" ref="Y871:Y876" si="2929">(X871/W871)*100</f>
        <v>#DIV/0!</v>
      </c>
      <c r="Z871" s="234"/>
      <c r="AA871" s="44"/>
      <c r="AB871" s="45" t="e">
        <f t="shared" ref="AB871:AB876" si="2930">(AA871/Z871)*100</f>
        <v>#DIV/0!</v>
      </c>
      <c r="AC871" s="234"/>
      <c r="AD871" s="44"/>
      <c r="AE871" s="45" t="e">
        <f t="shared" ref="AE871:AE876" si="2931">(AD871/AC871)*100</f>
        <v>#DIV/0!</v>
      </c>
      <c r="AF871" s="234"/>
      <c r="AG871" s="44"/>
      <c r="AH871" s="45" t="e">
        <f t="shared" ref="AH871:AH876" si="2932">(AG871/AF871)*100</f>
        <v>#DIV/0!</v>
      </c>
      <c r="AI871" s="234"/>
      <c r="AJ871" s="44"/>
      <c r="AK871" s="45" t="e">
        <f t="shared" ref="AK871:AK876" si="2933">(AJ871/AI871)*100</f>
        <v>#DIV/0!</v>
      </c>
      <c r="AL871" s="234"/>
      <c r="AM871" s="44"/>
      <c r="AN871" s="45" t="e">
        <f t="shared" ref="AN871:AN876" si="2934">(AM871/AL871)*100</f>
        <v>#DIV/0!</v>
      </c>
      <c r="AO871" s="234"/>
      <c r="AP871" s="44"/>
      <c r="AQ871" s="45" t="e">
        <f t="shared" ref="AQ871:AQ876" si="2935">(AP871/AO871)*100</f>
        <v>#DIV/0!</v>
      </c>
      <c r="AR871" s="12"/>
      <c r="AS871" s="37"/>
      <c r="AT871" s="37"/>
    </row>
    <row r="872" spans="1:46" customFormat="1" ht="54" customHeight="1">
      <c r="A872" s="302"/>
      <c r="B872" s="279"/>
      <c r="C872" s="282"/>
      <c r="D872" s="97" t="s">
        <v>18</v>
      </c>
      <c r="E872" s="174">
        <f t="shared" ref="E872:E876" si="2936">H872+K872+N872+Q872+T872+W872+Z872+AC872+AF872+AI872+AL872+AO872</f>
        <v>0</v>
      </c>
      <c r="F872" s="44">
        <f t="shared" ref="F872:F876" si="2937">I872+L872+O872+R872+U872+X872+AA872+AD872+AG872+AJ872+AM872+AP872</f>
        <v>0</v>
      </c>
      <c r="G872" s="45" t="e">
        <f t="shared" si="2923"/>
        <v>#DIV/0!</v>
      </c>
      <c r="H872" s="234"/>
      <c r="I872" s="44"/>
      <c r="J872" s="45" t="e">
        <f t="shared" si="2924"/>
        <v>#DIV/0!</v>
      </c>
      <c r="K872" s="234"/>
      <c r="L872" s="85"/>
      <c r="M872" s="45" t="e">
        <f t="shared" si="2925"/>
        <v>#DIV/0!</v>
      </c>
      <c r="N872" s="234"/>
      <c r="O872" s="43"/>
      <c r="P872" s="45" t="e">
        <f t="shared" si="2926"/>
        <v>#DIV/0!</v>
      </c>
      <c r="Q872" s="234"/>
      <c r="R872" s="44"/>
      <c r="S872" s="45" t="e">
        <f t="shared" si="2927"/>
        <v>#DIV/0!</v>
      </c>
      <c r="T872" s="234"/>
      <c r="U872" s="44"/>
      <c r="V872" s="45" t="e">
        <f t="shared" si="2928"/>
        <v>#DIV/0!</v>
      </c>
      <c r="W872" s="234"/>
      <c r="X872" s="44"/>
      <c r="Y872" s="45" t="e">
        <f t="shared" si="2929"/>
        <v>#DIV/0!</v>
      </c>
      <c r="Z872" s="234"/>
      <c r="AA872" s="44"/>
      <c r="AB872" s="45" t="e">
        <f t="shared" si="2930"/>
        <v>#DIV/0!</v>
      </c>
      <c r="AC872" s="234"/>
      <c r="AD872" s="44"/>
      <c r="AE872" s="45" t="e">
        <f t="shared" si="2931"/>
        <v>#DIV/0!</v>
      </c>
      <c r="AF872" s="234"/>
      <c r="AG872" s="44"/>
      <c r="AH872" s="45" t="e">
        <f t="shared" si="2932"/>
        <v>#DIV/0!</v>
      </c>
      <c r="AI872" s="234"/>
      <c r="AJ872" s="44"/>
      <c r="AK872" s="45" t="e">
        <f t="shared" si="2933"/>
        <v>#DIV/0!</v>
      </c>
      <c r="AL872" s="234"/>
      <c r="AM872" s="44"/>
      <c r="AN872" s="45" t="e">
        <f t="shared" si="2934"/>
        <v>#DIV/0!</v>
      </c>
      <c r="AO872" s="234"/>
      <c r="AP872" s="44"/>
      <c r="AQ872" s="45" t="e">
        <f t="shared" si="2935"/>
        <v>#DIV/0!</v>
      </c>
      <c r="AR872" s="12"/>
      <c r="AS872" s="37"/>
      <c r="AT872" s="37"/>
    </row>
    <row r="873" spans="1:46" customFormat="1" ht="56.25" customHeight="1">
      <c r="A873" s="302"/>
      <c r="B873" s="279"/>
      <c r="C873" s="282"/>
      <c r="D873" s="97" t="s">
        <v>26</v>
      </c>
      <c r="E873" s="174">
        <f t="shared" si="2936"/>
        <v>232.6</v>
      </c>
      <c r="F873" s="44">
        <f t="shared" si="2937"/>
        <v>0</v>
      </c>
      <c r="G873" s="45">
        <f t="shared" si="2923"/>
        <v>0</v>
      </c>
      <c r="H873" s="234"/>
      <c r="I873" s="44"/>
      <c r="J873" s="45" t="e">
        <f t="shared" si="2924"/>
        <v>#DIV/0!</v>
      </c>
      <c r="K873" s="234"/>
      <c r="L873" s="85"/>
      <c r="M873" s="45" t="e">
        <f t="shared" si="2925"/>
        <v>#DIV/0!</v>
      </c>
      <c r="N873" s="234"/>
      <c r="O873" s="43"/>
      <c r="P873" s="45" t="e">
        <f t="shared" si="2926"/>
        <v>#DIV/0!</v>
      </c>
      <c r="Q873" s="234"/>
      <c r="R873" s="44"/>
      <c r="S873" s="45" t="e">
        <f t="shared" si="2927"/>
        <v>#DIV/0!</v>
      </c>
      <c r="T873" s="234"/>
      <c r="U873" s="44"/>
      <c r="V873" s="45" t="e">
        <f t="shared" si="2928"/>
        <v>#DIV/0!</v>
      </c>
      <c r="W873" s="234">
        <v>0</v>
      </c>
      <c r="X873" s="44"/>
      <c r="Y873" s="45" t="e">
        <f t="shared" si="2929"/>
        <v>#DIV/0!</v>
      </c>
      <c r="Z873" s="234"/>
      <c r="AA873" s="44"/>
      <c r="AB873" s="45" t="e">
        <f t="shared" si="2930"/>
        <v>#DIV/0!</v>
      </c>
      <c r="AC873" s="234"/>
      <c r="AD873" s="44"/>
      <c r="AE873" s="45" t="e">
        <f t="shared" si="2931"/>
        <v>#DIV/0!</v>
      </c>
      <c r="AF873" s="234"/>
      <c r="AG873" s="44"/>
      <c r="AH873" s="45" t="e">
        <f t="shared" si="2932"/>
        <v>#DIV/0!</v>
      </c>
      <c r="AI873" s="234"/>
      <c r="AJ873" s="44"/>
      <c r="AK873" s="45" t="e">
        <f t="shared" si="2933"/>
        <v>#DIV/0!</v>
      </c>
      <c r="AL873" s="234"/>
      <c r="AM873" s="44"/>
      <c r="AN873" s="45" t="e">
        <f t="shared" si="2934"/>
        <v>#DIV/0!</v>
      </c>
      <c r="AO873" s="234">
        <v>232.6</v>
      </c>
      <c r="AP873" s="44"/>
      <c r="AQ873" s="45">
        <f t="shared" si="2935"/>
        <v>0</v>
      </c>
      <c r="AR873" s="12"/>
      <c r="AS873" s="37"/>
      <c r="AT873" s="37"/>
    </row>
    <row r="874" spans="1:46" customFormat="1" ht="76.5" customHeight="1">
      <c r="A874" s="302"/>
      <c r="B874" s="279"/>
      <c r="C874" s="282"/>
      <c r="D874" s="97" t="s">
        <v>154</v>
      </c>
      <c r="E874" s="174">
        <f t="shared" si="2936"/>
        <v>0</v>
      </c>
      <c r="F874" s="44">
        <f t="shared" si="2937"/>
        <v>0</v>
      </c>
      <c r="G874" s="45" t="e">
        <f t="shared" si="2923"/>
        <v>#DIV/0!</v>
      </c>
      <c r="H874" s="234"/>
      <c r="I874" s="44"/>
      <c r="J874" s="45" t="e">
        <f t="shared" si="2924"/>
        <v>#DIV/0!</v>
      </c>
      <c r="K874" s="234"/>
      <c r="L874" s="85"/>
      <c r="M874" s="45" t="e">
        <f t="shared" si="2925"/>
        <v>#DIV/0!</v>
      </c>
      <c r="N874" s="234"/>
      <c r="O874" s="43"/>
      <c r="P874" s="45" t="e">
        <f t="shared" si="2926"/>
        <v>#DIV/0!</v>
      </c>
      <c r="Q874" s="234"/>
      <c r="R874" s="44"/>
      <c r="S874" s="45" t="e">
        <f t="shared" si="2927"/>
        <v>#DIV/0!</v>
      </c>
      <c r="T874" s="234"/>
      <c r="U874" s="44"/>
      <c r="V874" s="45" t="e">
        <f t="shared" si="2928"/>
        <v>#DIV/0!</v>
      </c>
      <c r="W874" s="234"/>
      <c r="X874" s="44"/>
      <c r="Y874" s="45" t="e">
        <f t="shared" si="2929"/>
        <v>#DIV/0!</v>
      </c>
      <c r="Z874" s="234"/>
      <c r="AA874" s="44"/>
      <c r="AB874" s="45" t="e">
        <f t="shared" si="2930"/>
        <v>#DIV/0!</v>
      </c>
      <c r="AC874" s="234"/>
      <c r="AD874" s="44"/>
      <c r="AE874" s="45" t="e">
        <f t="shared" si="2931"/>
        <v>#DIV/0!</v>
      </c>
      <c r="AF874" s="234"/>
      <c r="AG874" s="44"/>
      <c r="AH874" s="45" t="e">
        <f t="shared" si="2932"/>
        <v>#DIV/0!</v>
      </c>
      <c r="AI874" s="234"/>
      <c r="AJ874" s="44"/>
      <c r="AK874" s="45" t="e">
        <f t="shared" si="2933"/>
        <v>#DIV/0!</v>
      </c>
      <c r="AL874" s="234"/>
      <c r="AM874" s="44"/>
      <c r="AN874" s="45" t="e">
        <f t="shared" si="2934"/>
        <v>#DIV/0!</v>
      </c>
      <c r="AO874" s="234"/>
      <c r="AP874" s="44"/>
      <c r="AQ874" s="45" t="e">
        <f t="shared" si="2935"/>
        <v>#DIV/0!</v>
      </c>
      <c r="AR874" s="12"/>
      <c r="AS874" s="37"/>
      <c r="AT874" s="37"/>
    </row>
    <row r="875" spans="1:46" customFormat="1" ht="50.25" customHeight="1">
      <c r="A875" s="302"/>
      <c r="B875" s="279"/>
      <c r="C875" s="282"/>
      <c r="D875" s="97" t="s">
        <v>37</v>
      </c>
      <c r="E875" s="174">
        <f t="shared" si="2936"/>
        <v>0</v>
      </c>
      <c r="F875" s="44">
        <f t="shared" si="2937"/>
        <v>0</v>
      </c>
      <c r="G875" s="45" t="e">
        <f t="shared" si="2923"/>
        <v>#DIV/0!</v>
      </c>
      <c r="H875" s="234"/>
      <c r="I875" s="44"/>
      <c r="J875" s="45" t="e">
        <f t="shared" si="2924"/>
        <v>#DIV/0!</v>
      </c>
      <c r="K875" s="234"/>
      <c r="L875" s="85"/>
      <c r="M875" s="45" t="e">
        <f t="shared" si="2925"/>
        <v>#DIV/0!</v>
      </c>
      <c r="N875" s="234"/>
      <c r="O875" s="43"/>
      <c r="P875" s="45" t="e">
        <f t="shared" si="2926"/>
        <v>#DIV/0!</v>
      </c>
      <c r="Q875" s="234"/>
      <c r="R875" s="44"/>
      <c r="S875" s="45" t="e">
        <f t="shared" si="2927"/>
        <v>#DIV/0!</v>
      </c>
      <c r="T875" s="234"/>
      <c r="U875" s="44"/>
      <c r="V875" s="45" t="e">
        <f t="shared" si="2928"/>
        <v>#DIV/0!</v>
      </c>
      <c r="W875" s="234"/>
      <c r="X875" s="44"/>
      <c r="Y875" s="45" t="e">
        <f t="shared" si="2929"/>
        <v>#DIV/0!</v>
      </c>
      <c r="Z875" s="234"/>
      <c r="AA875" s="44"/>
      <c r="AB875" s="45" t="e">
        <f t="shared" si="2930"/>
        <v>#DIV/0!</v>
      </c>
      <c r="AC875" s="234"/>
      <c r="AD875" s="44"/>
      <c r="AE875" s="45" t="e">
        <f t="shared" si="2931"/>
        <v>#DIV/0!</v>
      </c>
      <c r="AF875" s="234"/>
      <c r="AG875" s="44"/>
      <c r="AH875" s="45" t="e">
        <f t="shared" si="2932"/>
        <v>#DIV/0!</v>
      </c>
      <c r="AI875" s="234"/>
      <c r="AJ875" s="44"/>
      <c r="AK875" s="45" t="e">
        <f t="shared" si="2933"/>
        <v>#DIV/0!</v>
      </c>
      <c r="AL875" s="234"/>
      <c r="AM875" s="44"/>
      <c r="AN875" s="45" t="e">
        <f t="shared" si="2934"/>
        <v>#DIV/0!</v>
      </c>
      <c r="AO875" s="234"/>
      <c r="AP875" s="44"/>
      <c r="AQ875" s="45" t="e">
        <f t="shared" si="2935"/>
        <v>#DIV/0!</v>
      </c>
      <c r="AR875" s="12"/>
      <c r="AS875" s="37"/>
      <c r="AT875" s="37"/>
    </row>
    <row r="876" spans="1:46" customFormat="1" ht="72" customHeight="1">
      <c r="A876" s="302"/>
      <c r="B876" s="280"/>
      <c r="C876" s="282"/>
      <c r="D876" s="97" t="s">
        <v>32</v>
      </c>
      <c r="E876" s="174">
        <f t="shared" si="2936"/>
        <v>0</v>
      </c>
      <c r="F876" s="44">
        <f t="shared" si="2937"/>
        <v>0</v>
      </c>
      <c r="G876" s="45" t="e">
        <f t="shared" si="2923"/>
        <v>#DIV/0!</v>
      </c>
      <c r="H876" s="234"/>
      <c r="I876" s="44"/>
      <c r="J876" s="45" t="e">
        <f t="shared" si="2924"/>
        <v>#DIV/0!</v>
      </c>
      <c r="K876" s="234"/>
      <c r="L876" s="85"/>
      <c r="M876" s="45" t="e">
        <f t="shared" si="2925"/>
        <v>#DIV/0!</v>
      </c>
      <c r="N876" s="234"/>
      <c r="O876" s="43"/>
      <c r="P876" s="45" t="e">
        <f t="shared" si="2926"/>
        <v>#DIV/0!</v>
      </c>
      <c r="Q876" s="234"/>
      <c r="R876" s="44"/>
      <c r="S876" s="45" t="e">
        <f t="shared" si="2927"/>
        <v>#DIV/0!</v>
      </c>
      <c r="T876" s="234"/>
      <c r="U876" s="44"/>
      <c r="V876" s="45" t="e">
        <f t="shared" si="2928"/>
        <v>#DIV/0!</v>
      </c>
      <c r="W876" s="234"/>
      <c r="X876" s="44"/>
      <c r="Y876" s="45" t="e">
        <f t="shared" si="2929"/>
        <v>#DIV/0!</v>
      </c>
      <c r="Z876" s="234"/>
      <c r="AA876" s="44"/>
      <c r="AB876" s="45" t="e">
        <f t="shared" si="2930"/>
        <v>#DIV/0!</v>
      </c>
      <c r="AC876" s="234"/>
      <c r="AD876" s="44"/>
      <c r="AE876" s="45" t="e">
        <f t="shared" si="2931"/>
        <v>#DIV/0!</v>
      </c>
      <c r="AF876" s="234"/>
      <c r="AG876" s="44"/>
      <c r="AH876" s="45" t="e">
        <f t="shared" si="2932"/>
        <v>#DIV/0!</v>
      </c>
      <c r="AI876" s="234"/>
      <c r="AJ876" s="44"/>
      <c r="AK876" s="45" t="e">
        <f t="shared" si="2933"/>
        <v>#DIV/0!</v>
      </c>
      <c r="AL876" s="234"/>
      <c r="AM876" s="44"/>
      <c r="AN876" s="45" t="e">
        <f t="shared" si="2934"/>
        <v>#DIV/0!</v>
      </c>
      <c r="AO876" s="234"/>
      <c r="AP876" s="44"/>
      <c r="AQ876" s="45" t="e">
        <f t="shared" si="2935"/>
        <v>#DIV/0!</v>
      </c>
      <c r="AR876" s="12"/>
      <c r="AS876" s="37"/>
      <c r="AT876" s="37"/>
    </row>
    <row r="877" spans="1:46" s="208" customFormat="1" ht="26.25" customHeight="1">
      <c r="A877" s="302" t="s">
        <v>226</v>
      </c>
      <c r="B877" s="278" t="s">
        <v>371</v>
      </c>
      <c r="C877" s="282" t="s">
        <v>291</v>
      </c>
      <c r="D877" s="217" t="s">
        <v>34</v>
      </c>
      <c r="E877" s="210">
        <f>E878+E879+E880+E882+E883</f>
        <v>100</v>
      </c>
      <c r="F877" s="206">
        <f>F878+F879+F880+F882+F883</f>
        <v>72.17</v>
      </c>
      <c r="G877" s="206">
        <f>(F877/E877)*100</f>
        <v>72.17</v>
      </c>
      <c r="H877" s="234">
        <f>H878+H879+H880+H882+H883</f>
        <v>0</v>
      </c>
      <c r="I877" s="205">
        <f>I878+I879+I880+I882+I883</f>
        <v>0</v>
      </c>
      <c r="J877" s="205" t="e">
        <f>(I877/H877)*100</f>
        <v>#DIV/0!</v>
      </c>
      <c r="K877" s="234">
        <f>K878+K879+K880+K882+K883</f>
        <v>0</v>
      </c>
      <c r="L877" s="206">
        <f>L878+L879+L880+L882+L883</f>
        <v>0</v>
      </c>
      <c r="M877" s="205" t="e">
        <f>(L877/K877)*100</f>
        <v>#DIV/0!</v>
      </c>
      <c r="N877" s="234">
        <f>N878+N879+N880+N882+N883</f>
        <v>0</v>
      </c>
      <c r="O877" s="206">
        <f>O878+O879+O880+O882+O883</f>
        <v>0</v>
      </c>
      <c r="P877" s="205" t="e">
        <f>(O877/N877)*100</f>
        <v>#DIV/0!</v>
      </c>
      <c r="Q877" s="234">
        <f>Q878+Q879+Q880+Q882+Q883</f>
        <v>0</v>
      </c>
      <c r="R877" s="205">
        <f>R878+R879+R880+R882+R883</f>
        <v>0</v>
      </c>
      <c r="S877" s="205" t="e">
        <f>(R877/Q877)*100</f>
        <v>#DIV/0!</v>
      </c>
      <c r="T877" s="234">
        <f>T878+T879+T880+T882+T883</f>
        <v>46.67</v>
      </c>
      <c r="U877" s="205">
        <f>U878+U879+U880+U882+U883</f>
        <v>46.67</v>
      </c>
      <c r="V877" s="205">
        <f>(U877/T877)*100</f>
        <v>100</v>
      </c>
      <c r="W877" s="234">
        <f>W878+W879+W880+W882+W883</f>
        <v>25.5</v>
      </c>
      <c r="X877" s="205">
        <f>X878+X879+X880+X882+X883</f>
        <v>25.5</v>
      </c>
      <c r="Y877" s="205">
        <f>(X877/W877)*100</f>
        <v>100</v>
      </c>
      <c r="Z877" s="234">
        <f>Z878+Z879+Z880+Z882+Z883</f>
        <v>27.83</v>
      </c>
      <c r="AA877" s="205">
        <f>AA878+AA879+AA880+AA882+AA883</f>
        <v>0</v>
      </c>
      <c r="AB877" s="205">
        <f>(AA877/Z877)*100</f>
        <v>0</v>
      </c>
      <c r="AC877" s="234">
        <f>AC878+AC879+AC880+AC882+AC883</f>
        <v>0</v>
      </c>
      <c r="AD877" s="205">
        <f>AD878+AD879+AD880+AD882+AD883</f>
        <v>0</v>
      </c>
      <c r="AE877" s="205" t="e">
        <f>(AD877/AC877)*100</f>
        <v>#DIV/0!</v>
      </c>
      <c r="AF877" s="234">
        <f>AF878+AF879+AF880+AF882+AF883</f>
        <v>0</v>
      </c>
      <c r="AG877" s="205">
        <f>AG878+AG879+AG880+AG882+AG883</f>
        <v>0</v>
      </c>
      <c r="AH877" s="205" t="e">
        <f>(AG877/AF877)*100</f>
        <v>#DIV/0!</v>
      </c>
      <c r="AI877" s="234">
        <f>AI878+AI879+AI880+AI882+AI883</f>
        <v>0</v>
      </c>
      <c r="AJ877" s="205">
        <f>AJ878+AJ879+AJ880+AJ882+AJ883</f>
        <v>0</v>
      </c>
      <c r="AK877" s="205" t="e">
        <f>(AJ877/AI877)*100</f>
        <v>#DIV/0!</v>
      </c>
      <c r="AL877" s="234">
        <f>AL878+AL879+AL880+AL882+AL883</f>
        <v>0</v>
      </c>
      <c r="AM877" s="205">
        <f>AM878+AM879+AM880+AM882+AM883</f>
        <v>0</v>
      </c>
      <c r="AN877" s="205" t="e">
        <f>(AM877/AL877)*100</f>
        <v>#DIV/0!</v>
      </c>
      <c r="AO877" s="234">
        <f>AO878+AO879+AO880+AO882+AO883</f>
        <v>0</v>
      </c>
      <c r="AP877" s="205">
        <f>AP878+AP879+AP880+AP882+AP883</f>
        <v>0</v>
      </c>
      <c r="AQ877" s="205" t="e">
        <f>(AP877/AO877)*100</f>
        <v>#DIV/0!</v>
      </c>
      <c r="AR877" s="216"/>
    </row>
    <row r="878" spans="1:46" customFormat="1" ht="30">
      <c r="A878" s="302"/>
      <c r="B878" s="279"/>
      <c r="C878" s="282"/>
      <c r="D878" s="110" t="s">
        <v>17</v>
      </c>
      <c r="E878" s="173">
        <f>H878+K878+N878+Q878+T878+W878+Z878+AC878+AF878+AI878+AL878+AO878</f>
        <v>0</v>
      </c>
      <c r="F878" s="85">
        <f>I878+L878+O878+R878+U878+X878+AA878+AD878+AG878+AJ878+AM878+AP878</f>
        <v>0</v>
      </c>
      <c r="G878" s="43" t="e">
        <f t="shared" ref="G878:G883" si="2938">(F878/E878)*100</f>
        <v>#DIV/0!</v>
      </c>
      <c r="H878" s="233"/>
      <c r="I878" s="85"/>
      <c r="J878" s="45" t="e">
        <f t="shared" ref="J878:J883" si="2939">(I878/H878)*100</f>
        <v>#DIV/0!</v>
      </c>
      <c r="K878" s="234"/>
      <c r="L878" s="85"/>
      <c r="M878" s="45" t="e">
        <f t="shared" ref="M878:M883" si="2940">(L878/K878)*100</f>
        <v>#DIV/0!</v>
      </c>
      <c r="N878" s="234"/>
      <c r="O878" s="43"/>
      <c r="P878" s="45" t="e">
        <f t="shared" ref="P878:P883" si="2941">(O878/N878)*100</f>
        <v>#DIV/0!</v>
      </c>
      <c r="Q878" s="234"/>
      <c r="R878" s="44"/>
      <c r="S878" s="45" t="e">
        <f t="shared" ref="S878:S883" si="2942">(R878/Q878)*100</f>
        <v>#DIV/0!</v>
      </c>
      <c r="T878" s="234"/>
      <c r="U878" s="44"/>
      <c r="V878" s="45" t="e">
        <f t="shared" ref="V878:V883" si="2943">(U878/T878)*100</f>
        <v>#DIV/0!</v>
      </c>
      <c r="W878" s="234"/>
      <c r="X878" s="44"/>
      <c r="Y878" s="45" t="e">
        <f t="shared" ref="Y878:Y883" si="2944">(X878/W878)*100</f>
        <v>#DIV/0!</v>
      </c>
      <c r="Z878" s="234"/>
      <c r="AA878" s="44"/>
      <c r="AB878" s="45" t="e">
        <f t="shared" ref="AB878:AB883" si="2945">(AA878/Z878)*100</f>
        <v>#DIV/0!</v>
      </c>
      <c r="AC878" s="234"/>
      <c r="AD878" s="44"/>
      <c r="AE878" s="45" t="e">
        <f t="shared" ref="AE878:AE883" si="2946">(AD878/AC878)*100</f>
        <v>#DIV/0!</v>
      </c>
      <c r="AF878" s="234"/>
      <c r="AG878" s="44"/>
      <c r="AH878" s="45" t="e">
        <f t="shared" ref="AH878:AH883" si="2947">(AG878/AF878)*100</f>
        <v>#DIV/0!</v>
      </c>
      <c r="AI878" s="234"/>
      <c r="AJ878" s="44"/>
      <c r="AK878" s="45" t="e">
        <f t="shared" ref="AK878:AK883" si="2948">(AJ878/AI878)*100</f>
        <v>#DIV/0!</v>
      </c>
      <c r="AL878" s="234"/>
      <c r="AM878" s="44"/>
      <c r="AN878" s="45" t="e">
        <f t="shared" ref="AN878:AN883" si="2949">(AM878/AL878)*100</f>
        <v>#DIV/0!</v>
      </c>
      <c r="AO878" s="234"/>
      <c r="AP878" s="44"/>
      <c r="AQ878" s="45" t="e">
        <f t="shared" ref="AQ878:AQ883" si="2950">(AP878/AO878)*100</f>
        <v>#DIV/0!</v>
      </c>
      <c r="AR878" s="12"/>
      <c r="AS878" s="37"/>
      <c r="AT878" s="37"/>
    </row>
    <row r="879" spans="1:46" customFormat="1" ht="54" customHeight="1">
      <c r="A879" s="302"/>
      <c r="B879" s="279"/>
      <c r="C879" s="282"/>
      <c r="D879" s="110" t="s">
        <v>18</v>
      </c>
      <c r="E879" s="173">
        <f t="shared" ref="E879:E883" si="2951">H879+K879+N879+Q879+T879+W879+Z879+AC879+AF879+AI879+AL879+AO879</f>
        <v>0</v>
      </c>
      <c r="F879" s="85">
        <f t="shared" ref="F879:F883" si="2952">I879+L879+O879+R879+U879+X879+AA879+AD879+AG879+AJ879+AM879+AP879</f>
        <v>0</v>
      </c>
      <c r="G879" s="43" t="e">
        <f t="shared" si="2938"/>
        <v>#DIV/0!</v>
      </c>
      <c r="H879" s="233"/>
      <c r="I879" s="85"/>
      <c r="J879" s="45" t="e">
        <f t="shared" si="2939"/>
        <v>#DIV/0!</v>
      </c>
      <c r="K879" s="234"/>
      <c r="L879" s="85"/>
      <c r="M879" s="45" t="e">
        <f t="shared" si="2940"/>
        <v>#DIV/0!</v>
      </c>
      <c r="N879" s="234"/>
      <c r="O879" s="43"/>
      <c r="P879" s="45" t="e">
        <f t="shared" si="2941"/>
        <v>#DIV/0!</v>
      </c>
      <c r="Q879" s="234"/>
      <c r="R879" s="44"/>
      <c r="S879" s="45" t="e">
        <f t="shared" si="2942"/>
        <v>#DIV/0!</v>
      </c>
      <c r="T879" s="234"/>
      <c r="U879" s="44"/>
      <c r="V879" s="45" t="e">
        <f t="shared" si="2943"/>
        <v>#DIV/0!</v>
      </c>
      <c r="W879" s="234"/>
      <c r="X879" s="44"/>
      <c r="Y879" s="45" t="e">
        <f t="shared" si="2944"/>
        <v>#DIV/0!</v>
      </c>
      <c r="Z879" s="234"/>
      <c r="AA879" s="44"/>
      <c r="AB879" s="45" t="e">
        <f t="shared" si="2945"/>
        <v>#DIV/0!</v>
      </c>
      <c r="AC879" s="234"/>
      <c r="AD879" s="44"/>
      <c r="AE879" s="45" t="e">
        <f t="shared" si="2946"/>
        <v>#DIV/0!</v>
      </c>
      <c r="AF879" s="234"/>
      <c r="AG879" s="44"/>
      <c r="AH879" s="45" t="e">
        <f t="shared" si="2947"/>
        <v>#DIV/0!</v>
      </c>
      <c r="AI879" s="234"/>
      <c r="AJ879" s="44"/>
      <c r="AK879" s="45" t="e">
        <f t="shared" si="2948"/>
        <v>#DIV/0!</v>
      </c>
      <c r="AL879" s="234"/>
      <c r="AM879" s="44"/>
      <c r="AN879" s="45" t="e">
        <f t="shared" si="2949"/>
        <v>#DIV/0!</v>
      </c>
      <c r="AO879" s="234"/>
      <c r="AP879" s="44"/>
      <c r="AQ879" s="45" t="e">
        <f t="shared" si="2950"/>
        <v>#DIV/0!</v>
      </c>
      <c r="AR879" s="12"/>
      <c r="AS879" s="37"/>
      <c r="AT879" s="37"/>
    </row>
    <row r="880" spans="1:46" customFormat="1" ht="30" customHeight="1">
      <c r="A880" s="302"/>
      <c r="B880" s="279"/>
      <c r="C880" s="282"/>
      <c r="D880" s="110" t="s">
        <v>26</v>
      </c>
      <c r="E880" s="173">
        <f t="shared" si="2951"/>
        <v>100</v>
      </c>
      <c r="F880" s="43">
        <f t="shared" si="2952"/>
        <v>72.17</v>
      </c>
      <c r="G880" s="43">
        <f t="shared" si="2938"/>
        <v>72.17</v>
      </c>
      <c r="H880" s="233"/>
      <c r="I880" s="85"/>
      <c r="J880" s="45" t="e">
        <f t="shared" si="2939"/>
        <v>#DIV/0!</v>
      </c>
      <c r="K880" s="234"/>
      <c r="L880" s="85"/>
      <c r="M880" s="45" t="e">
        <f t="shared" si="2940"/>
        <v>#DIV/0!</v>
      </c>
      <c r="N880" s="234"/>
      <c r="O880" s="43"/>
      <c r="P880" s="45" t="e">
        <f t="shared" si="2941"/>
        <v>#DIV/0!</v>
      </c>
      <c r="Q880" s="234"/>
      <c r="R880" s="44"/>
      <c r="S880" s="45" t="e">
        <f t="shared" si="2942"/>
        <v>#DIV/0!</v>
      </c>
      <c r="T880" s="234">
        <v>46.67</v>
      </c>
      <c r="U880" s="45">
        <v>46.67</v>
      </c>
      <c r="V880" s="45">
        <f t="shared" si="2943"/>
        <v>100</v>
      </c>
      <c r="W880" s="234">
        <v>25.5</v>
      </c>
      <c r="X880" s="44">
        <v>25.5</v>
      </c>
      <c r="Y880" s="45">
        <f t="shared" si="2944"/>
        <v>100</v>
      </c>
      <c r="Z880" s="234">
        <v>27.83</v>
      </c>
      <c r="AA880" s="44"/>
      <c r="AB880" s="45">
        <f t="shared" si="2945"/>
        <v>0</v>
      </c>
      <c r="AC880" s="234"/>
      <c r="AD880" s="44"/>
      <c r="AE880" s="45" t="e">
        <f t="shared" si="2946"/>
        <v>#DIV/0!</v>
      </c>
      <c r="AF880" s="234"/>
      <c r="AG880" s="44"/>
      <c r="AH880" s="45" t="e">
        <f t="shared" si="2947"/>
        <v>#DIV/0!</v>
      </c>
      <c r="AI880" s="234"/>
      <c r="AJ880" s="44"/>
      <c r="AK880" s="45" t="e">
        <f t="shared" si="2948"/>
        <v>#DIV/0!</v>
      </c>
      <c r="AL880" s="234"/>
      <c r="AM880" s="44"/>
      <c r="AN880" s="45" t="e">
        <f t="shared" si="2949"/>
        <v>#DIV/0!</v>
      </c>
      <c r="AO880" s="234"/>
      <c r="AP880" s="44"/>
      <c r="AQ880" s="45" t="e">
        <f t="shared" si="2950"/>
        <v>#DIV/0!</v>
      </c>
      <c r="AR880" s="12"/>
      <c r="AS880" s="37"/>
      <c r="AT880" s="37"/>
    </row>
    <row r="881" spans="1:46" customFormat="1" ht="79.5" customHeight="1">
      <c r="A881" s="302"/>
      <c r="B881" s="279"/>
      <c r="C881" s="282"/>
      <c r="D881" s="110" t="s">
        <v>154</v>
      </c>
      <c r="E881" s="173">
        <f t="shared" si="2951"/>
        <v>0</v>
      </c>
      <c r="F881" s="85">
        <f t="shared" si="2952"/>
        <v>0</v>
      </c>
      <c r="G881" s="43" t="e">
        <f t="shared" si="2938"/>
        <v>#DIV/0!</v>
      </c>
      <c r="H881" s="233"/>
      <c r="I881" s="85"/>
      <c r="J881" s="45" t="e">
        <f t="shared" si="2939"/>
        <v>#DIV/0!</v>
      </c>
      <c r="K881" s="234"/>
      <c r="L881" s="85"/>
      <c r="M881" s="45" t="e">
        <f t="shared" si="2940"/>
        <v>#DIV/0!</v>
      </c>
      <c r="N881" s="234"/>
      <c r="O881" s="43"/>
      <c r="P881" s="45" t="e">
        <f t="shared" si="2941"/>
        <v>#DIV/0!</v>
      </c>
      <c r="Q881" s="234"/>
      <c r="R881" s="44"/>
      <c r="S881" s="45" t="e">
        <f t="shared" si="2942"/>
        <v>#DIV/0!</v>
      </c>
      <c r="T881" s="234"/>
      <c r="U881" s="44"/>
      <c r="V881" s="45" t="e">
        <f t="shared" si="2943"/>
        <v>#DIV/0!</v>
      </c>
      <c r="W881" s="234"/>
      <c r="X881" s="44"/>
      <c r="Y881" s="45" t="e">
        <f t="shared" si="2944"/>
        <v>#DIV/0!</v>
      </c>
      <c r="Z881" s="234"/>
      <c r="AA881" s="44"/>
      <c r="AB881" s="45" t="e">
        <f t="shared" si="2945"/>
        <v>#DIV/0!</v>
      </c>
      <c r="AC881" s="234"/>
      <c r="AD881" s="44"/>
      <c r="AE881" s="45" t="e">
        <f t="shared" si="2946"/>
        <v>#DIV/0!</v>
      </c>
      <c r="AF881" s="234"/>
      <c r="AG881" s="44"/>
      <c r="AH881" s="45" t="e">
        <f t="shared" si="2947"/>
        <v>#DIV/0!</v>
      </c>
      <c r="AI881" s="234"/>
      <c r="AJ881" s="44"/>
      <c r="AK881" s="45" t="e">
        <f t="shared" si="2948"/>
        <v>#DIV/0!</v>
      </c>
      <c r="AL881" s="234"/>
      <c r="AM881" s="44"/>
      <c r="AN881" s="45" t="e">
        <f t="shared" si="2949"/>
        <v>#DIV/0!</v>
      </c>
      <c r="AO881" s="234"/>
      <c r="AP881" s="44"/>
      <c r="AQ881" s="45" t="e">
        <f t="shared" si="2950"/>
        <v>#DIV/0!</v>
      </c>
      <c r="AR881" s="12"/>
      <c r="AS881" s="37"/>
      <c r="AT881" s="37"/>
    </row>
    <row r="882" spans="1:46" customFormat="1" ht="35.25" customHeight="1">
      <c r="A882" s="302"/>
      <c r="B882" s="279"/>
      <c r="C882" s="282"/>
      <c r="D882" s="110" t="s">
        <v>37</v>
      </c>
      <c r="E882" s="173">
        <f t="shared" si="2951"/>
        <v>0</v>
      </c>
      <c r="F882" s="85">
        <f t="shared" si="2952"/>
        <v>0</v>
      </c>
      <c r="G882" s="43" t="e">
        <f t="shared" si="2938"/>
        <v>#DIV/0!</v>
      </c>
      <c r="H882" s="233"/>
      <c r="I882" s="85"/>
      <c r="J882" s="45" t="e">
        <f t="shared" si="2939"/>
        <v>#DIV/0!</v>
      </c>
      <c r="K882" s="234"/>
      <c r="L882" s="85"/>
      <c r="M882" s="45" t="e">
        <f t="shared" si="2940"/>
        <v>#DIV/0!</v>
      </c>
      <c r="N882" s="234"/>
      <c r="O882" s="43"/>
      <c r="P882" s="45" t="e">
        <f t="shared" si="2941"/>
        <v>#DIV/0!</v>
      </c>
      <c r="Q882" s="234"/>
      <c r="R882" s="44"/>
      <c r="S882" s="45" t="e">
        <f t="shared" si="2942"/>
        <v>#DIV/0!</v>
      </c>
      <c r="T882" s="234"/>
      <c r="U882" s="44"/>
      <c r="V882" s="45" t="e">
        <f t="shared" si="2943"/>
        <v>#DIV/0!</v>
      </c>
      <c r="W882" s="234"/>
      <c r="X882" s="44"/>
      <c r="Y882" s="45" t="e">
        <f t="shared" si="2944"/>
        <v>#DIV/0!</v>
      </c>
      <c r="Z882" s="234"/>
      <c r="AA882" s="44"/>
      <c r="AB882" s="45" t="e">
        <f t="shared" si="2945"/>
        <v>#DIV/0!</v>
      </c>
      <c r="AC882" s="234"/>
      <c r="AD882" s="44"/>
      <c r="AE882" s="45" t="e">
        <f t="shared" si="2946"/>
        <v>#DIV/0!</v>
      </c>
      <c r="AF882" s="234"/>
      <c r="AG882" s="44"/>
      <c r="AH882" s="45" t="e">
        <f t="shared" si="2947"/>
        <v>#DIV/0!</v>
      </c>
      <c r="AI882" s="234"/>
      <c r="AJ882" s="44"/>
      <c r="AK882" s="45" t="e">
        <f t="shared" si="2948"/>
        <v>#DIV/0!</v>
      </c>
      <c r="AL882" s="234"/>
      <c r="AM882" s="44"/>
      <c r="AN882" s="45" t="e">
        <f t="shared" si="2949"/>
        <v>#DIV/0!</v>
      </c>
      <c r="AO882" s="234"/>
      <c r="AP882" s="44"/>
      <c r="AQ882" s="45" t="e">
        <f t="shared" si="2950"/>
        <v>#DIV/0!</v>
      </c>
      <c r="AR882" s="12"/>
      <c r="AS882" s="37"/>
      <c r="AT882" s="37"/>
    </row>
    <row r="883" spans="1:46" customFormat="1" ht="48.75" customHeight="1">
      <c r="A883" s="302"/>
      <c r="B883" s="280"/>
      <c r="C883" s="282"/>
      <c r="D883" s="110" t="s">
        <v>32</v>
      </c>
      <c r="E883" s="173">
        <f t="shared" si="2951"/>
        <v>0</v>
      </c>
      <c r="F883" s="85">
        <f t="shared" si="2952"/>
        <v>0</v>
      </c>
      <c r="G883" s="43" t="e">
        <f t="shared" si="2938"/>
        <v>#DIV/0!</v>
      </c>
      <c r="H883" s="233"/>
      <c r="I883" s="85"/>
      <c r="J883" s="45" t="e">
        <f t="shared" si="2939"/>
        <v>#DIV/0!</v>
      </c>
      <c r="K883" s="234"/>
      <c r="L883" s="85"/>
      <c r="M883" s="45" t="e">
        <f t="shared" si="2940"/>
        <v>#DIV/0!</v>
      </c>
      <c r="N883" s="234"/>
      <c r="O883" s="43"/>
      <c r="P883" s="45" t="e">
        <f t="shared" si="2941"/>
        <v>#DIV/0!</v>
      </c>
      <c r="Q883" s="234"/>
      <c r="R883" s="44"/>
      <c r="S883" s="45" t="e">
        <f t="shared" si="2942"/>
        <v>#DIV/0!</v>
      </c>
      <c r="T883" s="234"/>
      <c r="U883" s="44"/>
      <c r="V883" s="45" t="e">
        <f t="shared" si="2943"/>
        <v>#DIV/0!</v>
      </c>
      <c r="W883" s="234"/>
      <c r="X883" s="44"/>
      <c r="Y883" s="45" t="e">
        <f t="shared" si="2944"/>
        <v>#DIV/0!</v>
      </c>
      <c r="Z883" s="234"/>
      <c r="AA883" s="44"/>
      <c r="AB883" s="45" t="e">
        <f t="shared" si="2945"/>
        <v>#DIV/0!</v>
      </c>
      <c r="AC883" s="234"/>
      <c r="AD883" s="44"/>
      <c r="AE883" s="45" t="e">
        <f t="shared" si="2946"/>
        <v>#DIV/0!</v>
      </c>
      <c r="AF883" s="234"/>
      <c r="AG883" s="44"/>
      <c r="AH883" s="45" t="e">
        <f t="shared" si="2947"/>
        <v>#DIV/0!</v>
      </c>
      <c r="AI883" s="234"/>
      <c r="AJ883" s="44"/>
      <c r="AK883" s="45" t="e">
        <f t="shared" si="2948"/>
        <v>#DIV/0!</v>
      </c>
      <c r="AL883" s="234"/>
      <c r="AM883" s="44"/>
      <c r="AN883" s="45" t="e">
        <f t="shared" si="2949"/>
        <v>#DIV/0!</v>
      </c>
      <c r="AO883" s="234"/>
      <c r="AP883" s="44"/>
      <c r="AQ883" s="45" t="e">
        <f t="shared" si="2950"/>
        <v>#DIV/0!</v>
      </c>
      <c r="AR883" s="12"/>
      <c r="AS883" s="37"/>
      <c r="AT883" s="37"/>
    </row>
    <row r="884" spans="1:46" s="208" customFormat="1" ht="27.75" customHeight="1">
      <c r="A884" s="283" t="s">
        <v>227</v>
      </c>
      <c r="B884" s="278" t="s">
        <v>118</v>
      </c>
      <c r="C884" s="282" t="s">
        <v>289</v>
      </c>
      <c r="D884" s="217" t="s">
        <v>34</v>
      </c>
      <c r="E884" s="210">
        <f>E885+E886+E887+E889+E890</f>
        <v>12849.98</v>
      </c>
      <c r="F884" s="206">
        <f>F885+F886+F887+F889+F890</f>
        <v>3781.67</v>
      </c>
      <c r="G884" s="206">
        <f>(F884/E884)*100</f>
        <v>29.429384325890002</v>
      </c>
      <c r="H884" s="233">
        <f>H885+H886+H887+H889+H890</f>
        <v>0</v>
      </c>
      <c r="I884" s="206">
        <f>I885+I886+I887+I889+I890</f>
        <v>0</v>
      </c>
      <c r="J884" s="206" t="e">
        <f>(I884/H884)*100</f>
        <v>#DIV/0!</v>
      </c>
      <c r="K884" s="233">
        <f>K885+K886+K887+K889+K890</f>
        <v>0</v>
      </c>
      <c r="L884" s="206">
        <f>L885+L886+L887+L889+L890</f>
        <v>0</v>
      </c>
      <c r="M884" s="206" t="e">
        <f>(L884/K884)*100</f>
        <v>#DIV/0!</v>
      </c>
      <c r="N884" s="233">
        <f>N885+N886+N887+N889+N890</f>
        <v>120</v>
      </c>
      <c r="O884" s="206">
        <f>O885+O886+O887+O889+O890</f>
        <v>120</v>
      </c>
      <c r="P884" s="206">
        <f>(O884/N884)*100</f>
        <v>100</v>
      </c>
      <c r="Q884" s="233">
        <f>Q885+Q886+Q887+Q889+Q890</f>
        <v>200</v>
      </c>
      <c r="R884" s="206">
        <f>R885+R886+R887+R889+R890</f>
        <v>200</v>
      </c>
      <c r="S884" s="206">
        <f>(R884/Q884)*100</f>
        <v>100</v>
      </c>
      <c r="T884" s="233">
        <f>T885+T886+T887+T889+T890</f>
        <v>994.04</v>
      </c>
      <c r="U884" s="206">
        <f>U885+U886+U887+U889+U890</f>
        <v>994.04</v>
      </c>
      <c r="V884" s="206">
        <f>(U884/T884)*100</f>
        <v>100</v>
      </c>
      <c r="W884" s="233">
        <f>W885+W886+W887+W889+W890</f>
        <v>2467.63</v>
      </c>
      <c r="X884" s="206">
        <f>X885+X886+X887+X889+X890</f>
        <v>2467.63</v>
      </c>
      <c r="Y884" s="206">
        <f>(X884/W884)*100</f>
        <v>100</v>
      </c>
      <c r="Z884" s="233">
        <f>Z885+Z886+Z887+Z889+Z890</f>
        <v>6332.64</v>
      </c>
      <c r="AA884" s="206">
        <f>AA885+AA886+AA887+AA889+AA890</f>
        <v>0</v>
      </c>
      <c r="AB884" s="206">
        <f>(AA884/Z884)*100</f>
        <v>0</v>
      </c>
      <c r="AC884" s="233">
        <f>AC885+AC886+AC887+AC889+AC890</f>
        <v>2735.67</v>
      </c>
      <c r="AD884" s="206">
        <f>AD885+AD886+AD887+AD889+AD890</f>
        <v>0</v>
      </c>
      <c r="AE884" s="206">
        <f>(AD884/AC884)*100</f>
        <v>0</v>
      </c>
      <c r="AF884" s="233">
        <f>AF885+AF886+AF887+AF889+AF890</f>
        <v>0</v>
      </c>
      <c r="AG884" s="206">
        <f>AG885+AG886+AG887+AG889+AG890</f>
        <v>0</v>
      </c>
      <c r="AH884" s="206" t="e">
        <f>(AG884/AF884)*100</f>
        <v>#DIV/0!</v>
      </c>
      <c r="AI884" s="233">
        <f>AI885+AI886+AI887+AI889+AI890</f>
        <v>0</v>
      </c>
      <c r="AJ884" s="206">
        <f>AJ885+AJ886+AJ887+AJ889+AJ890</f>
        <v>0</v>
      </c>
      <c r="AK884" s="206" t="e">
        <f>(AJ884/AI884)*100</f>
        <v>#DIV/0!</v>
      </c>
      <c r="AL884" s="233">
        <f>AL885+AL886+AL887+AL889+AL890</f>
        <v>0</v>
      </c>
      <c r="AM884" s="206">
        <f>AM885+AM886+AM887+AM889+AM890</f>
        <v>0</v>
      </c>
      <c r="AN884" s="206" t="e">
        <f>(AM884/AL884)*100</f>
        <v>#DIV/0!</v>
      </c>
      <c r="AO884" s="233">
        <f>AO885+AO886+AO887+AO889+AO890</f>
        <v>0</v>
      </c>
      <c r="AP884" s="206">
        <f>AP885+AP886+AP887+AP889+AP890</f>
        <v>0</v>
      </c>
      <c r="AQ884" s="206" t="e">
        <f>(AP884/AO884)*100</f>
        <v>#DIV/0!</v>
      </c>
      <c r="AR884" s="216"/>
    </row>
    <row r="885" spans="1:46" customFormat="1" ht="30">
      <c r="A885" s="283"/>
      <c r="B885" s="279"/>
      <c r="C885" s="282"/>
      <c r="D885" s="96" t="s">
        <v>17</v>
      </c>
      <c r="E885" s="173">
        <f>H885+K885+N885+Q885+T885+W885+Z885+AC885+AF885+AI885+AL885+AO885</f>
        <v>0</v>
      </c>
      <c r="F885" s="85">
        <f>I885+L885+O885+R885+U885+X885+AA885+AD885+AG885+AJ885+AM885+AP885</f>
        <v>0</v>
      </c>
      <c r="G885" s="43" t="e">
        <f t="shared" ref="G885:G890" si="2953">(F885/E885)*100</f>
        <v>#DIV/0!</v>
      </c>
      <c r="H885" s="233">
        <f>H892+H899+H906+H913</f>
        <v>0</v>
      </c>
      <c r="I885" s="43">
        <f>I892+I899+I906+I913</f>
        <v>0</v>
      </c>
      <c r="J885" s="43" t="e">
        <f t="shared" ref="J885:J890" si="2954">(I885/H885)*100</f>
        <v>#DIV/0!</v>
      </c>
      <c r="K885" s="233">
        <f>K892+K899+K906+K913</f>
        <v>0</v>
      </c>
      <c r="L885" s="43">
        <f>L892+L899+L906+L913</f>
        <v>0</v>
      </c>
      <c r="M885" s="43" t="e">
        <f t="shared" ref="M885:M890" si="2955">(L885/K885)*100</f>
        <v>#DIV/0!</v>
      </c>
      <c r="N885" s="233">
        <f>N892+N899+N906+N913</f>
        <v>0</v>
      </c>
      <c r="O885" s="43">
        <f>O892+O899+O906+O913</f>
        <v>0</v>
      </c>
      <c r="P885" s="43" t="e">
        <f t="shared" ref="P885:P890" si="2956">(O885/N885)*100</f>
        <v>#DIV/0!</v>
      </c>
      <c r="Q885" s="233">
        <f>Q892+Q899+Q906+Q913</f>
        <v>0</v>
      </c>
      <c r="R885" s="43">
        <f>R892+R899+R906+R913</f>
        <v>0</v>
      </c>
      <c r="S885" s="43" t="e">
        <f t="shared" ref="S885:S890" si="2957">(R885/Q885)*100</f>
        <v>#DIV/0!</v>
      </c>
      <c r="T885" s="233">
        <f>T892+T899+T906+T913</f>
        <v>0</v>
      </c>
      <c r="U885" s="43">
        <f>U892+U899+U906+U913</f>
        <v>0</v>
      </c>
      <c r="V885" s="43" t="e">
        <f t="shared" ref="V885:V890" si="2958">(U885/T885)*100</f>
        <v>#DIV/0!</v>
      </c>
      <c r="W885" s="233">
        <f>W892+W899+W906+W913</f>
        <v>0</v>
      </c>
      <c r="X885" s="43">
        <f>X892+X899+X906+X913</f>
        <v>0</v>
      </c>
      <c r="Y885" s="43" t="e">
        <f t="shared" ref="Y885:Y890" si="2959">(X885/W885)*100</f>
        <v>#DIV/0!</v>
      </c>
      <c r="Z885" s="233">
        <f>Z892+Z899+Z906+Z913</f>
        <v>0</v>
      </c>
      <c r="AA885" s="43">
        <f>AA892+AA899+AA906+AA913</f>
        <v>0</v>
      </c>
      <c r="AB885" s="43" t="e">
        <f t="shared" ref="AB885:AB890" si="2960">(AA885/Z885)*100</f>
        <v>#DIV/0!</v>
      </c>
      <c r="AC885" s="233">
        <f>AC892+AC899+AC906+AC913</f>
        <v>0</v>
      </c>
      <c r="AD885" s="43">
        <f>AD892+AD899+AD906+AD913</f>
        <v>0</v>
      </c>
      <c r="AE885" s="43" t="e">
        <f t="shared" ref="AE885:AE890" si="2961">(AD885/AC885)*100</f>
        <v>#DIV/0!</v>
      </c>
      <c r="AF885" s="233">
        <f>AF892+AF899+AF906+AF913</f>
        <v>0</v>
      </c>
      <c r="AG885" s="43">
        <f>AG892+AG899+AG906+AG913</f>
        <v>0</v>
      </c>
      <c r="AH885" s="43" t="e">
        <f t="shared" ref="AH885:AH890" si="2962">(AG885/AF885)*100</f>
        <v>#DIV/0!</v>
      </c>
      <c r="AI885" s="233">
        <f>AI892+AI899+AI906+AI913</f>
        <v>0</v>
      </c>
      <c r="AJ885" s="43">
        <f>AJ892+AJ899+AJ906+AJ913</f>
        <v>0</v>
      </c>
      <c r="AK885" s="43" t="e">
        <f t="shared" ref="AK885:AK890" si="2963">(AJ885/AI885)*100</f>
        <v>#DIV/0!</v>
      </c>
      <c r="AL885" s="233">
        <f>AL892+AL899+AL906+AL913</f>
        <v>0</v>
      </c>
      <c r="AM885" s="43">
        <f>AM892+AM899+AM906+AM913</f>
        <v>0</v>
      </c>
      <c r="AN885" s="43" t="e">
        <f t="shared" ref="AN885:AN890" si="2964">(AM885/AL885)*100</f>
        <v>#DIV/0!</v>
      </c>
      <c r="AO885" s="233">
        <f>AO892+AO899+AO906+AO913</f>
        <v>0</v>
      </c>
      <c r="AP885" s="43">
        <f>AP892+AP899+AP906+AP913</f>
        <v>0</v>
      </c>
      <c r="AQ885" s="43" t="e">
        <f t="shared" ref="AQ885:AQ890" si="2965">(AP885/AO885)*100</f>
        <v>#DIV/0!</v>
      </c>
      <c r="AR885" s="12"/>
      <c r="AS885" s="37"/>
      <c r="AT885" s="37"/>
    </row>
    <row r="886" spans="1:46" customFormat="1" ht="47.25" customHeight="1">
      <c r="A886" s="283"/>
      <c r="B886" s="279"/>
      <c r="C886" s="282"/>
      <c r="D886" s="96" t="s">
        <v>18</v>
      </c>
      <c r="E886" s="173">
        <f t="shared" ref="E886:E890" si="2966">H886+K886+N886+Q886+T886+W886+Z886+AC886+AF886+AI886+AL886+AO886</f>
        <v>8351.7999999999993</v>
      </c>
      <c r="F886" s="85">
        <f t="shared" ref="F886:F890" si="2967">I886+L886+O886+R886+U886+X886+AA886+AD886+AG886+AJ886+AM886+AP886</f>
        <v>3284.04</v>
      </c>
      <c r="G886" s="43">
        <f t="shared" si="2953"/>
        <v>39.321343901913366</v>
      </c>
      <c r="H886" s="233">
        <f t="shared" ref="H886:I890" si="2968">H893+H900+H907+H914</f>
        <v>0</v>
      </c>
      <c r="I886" s="43">
        <f t="shared" si="2968"/>
        <v>0</v>
      </c>
      <c r="J886" s="43" t="e">
        <f t="shared" si="2954"/>
        <v>#DIV/0!</v>
      </c>
      <c r="K886" s="233">
        <f t="shared" ref="K886:L886" si="2969">K893+K900+K907+K914</f>
        <v>0</v>
      </c>
      <c r="L886" s="43">
        <f t="shared" si="2969"/>
        <v>0</v>
      </c>
      <c r="M886" s="43" t="e">
        <f t="shared" si="2955"/>
        <v>#DIV/0!</v>
      </c>
      <c r="N886" s="233">
        <f t="shared" ref="N886:O886" si="2970">N893+N900+N907+N914</f>
        <v>0</v>
      </c>
      <c r="O886" s="43">
        <f t="shared" si="2970"/>
        <v>0</v>
      </c>
      <c r="P886" s="43" t="e">
        <f t="shared" si="2956"/>
        <v>#DIV/0!</v>
      </c>
      <c r="Q886" s="233">
        <f t="shared" ref="Q886:R886" si="2971">Q893+Q900+Q907+Q914</f>
        <v>0</v>
      </c>
      <c r="R886" s="43">
        <f t="shared" si="2971"/>
        <v>0</v>
      </c>
      <c r="S886" s="43" t="e">
        <f t="shared" si="2957"/>
        <v>#DIV/0!</v>
      </c>
      <c r="T886" s="233">
        <f t="shared" ref="T886:U886" si="2972">T893+T900+T907+T914</f>
        <v>824.04</v>
      </c>
      <c r="U886" s="43">
        <f t="shared" si="2972"/>
        <v>824.04</v>
      </c>
      <c r="V886" s="43">
        <f t="shared" si="2958"/>
        <v>100</v>
      </c>
      <c r="W886" s="233">
        <f t="shared" ref="W886:X886" si="2973">W893+W900+W907+W914</f>
        <v>2460</v>
      </c>
      <c r="X886" s="43">
        <f t="shared" si="2973"/>
        <v>2460</v>
      </c>
      <c r="Y886" s="43">
        <f t="shared" si="2959"/>
        <v>100</v>
      </c>
      <c r="Z886" s="233">
        <f t="shared" ref="Z886:AA886" si="2974">Z893+Z900+Z907+Z914</f>
        <v>5019.76</v>
      </c>
      <c r="AA886" s="43">
        <f t="shared" si="2974"/>
        <v>0</v>
      </c>
      <c r="AB886" s="43">
        <f t="shared" si="2960"/>
        <v>0</v>
      </c>
      <c r="AC886" s="233">
        <f t="shared" ref="AC886:AD886" si="2975">AC893+AC900+AC907+AC914</f>
        <v>48</v>
      </c>
      <c r="AD886" s="43">
        <f t="shared" si="2975"/>
        <v>0</v>
      </c>
      <c r="AE886" s="43">
        <f t="shared" si="2961"/>
        <v>0</v>
      </c>
      <c r="AF886" s="233">
        <f t="shared" ref="AF886:AG886" si="2976">AF893+AF900+AF907+AF914</f>
        <v>0</v>
      </c>
      <c r="AG886" s="43">
        <f t="shared" si="2976"/>
        <v>0</v>
      </c>
      <c r="AH886" s="43" t="e">
        <f t="shared" si="2962"/>
        <v>#DIV/0!</v>
      </c>
      <c r="AI886" s="233">
        <f t="shared" ref="AI886:AJ886" si="2977">AI893+AI900+AI907+AI914</f>
        <v>0</v>
      </c>
      <c r="AJ886" s="43">
        <f t="shared" si="2977"/>
        <v>0</v>
      </c>
      <c r="AK886" s="43" t="e">
        <f t="shared" si="2963"/>
        <v>#DIV/0!</v>
      </c>
      <c r="AL886" s="233">
        <f t="shared" ref="AL886:AM886" si="2978">AL893+AL900+AL907+AL914</f>
        <v>0</v>
      </c>
      <c r="AM886" s="43">
        <f t="shared" si="2978"/>
        <v>0</v>
      </c>
      <c r="AN886" s="43" t="e">
        <f t="shared" si="2964"/>
        <v>#DIV/0!</v>
      </c>
      <c r="AO886" s="233">
        <f t="shared" ref="AO886:AP886" si="2979">AO893+AO900+AO907+AO914</f>
        <v>0</v>
      </c>
      <c r="AP886" s="43">
        <f t="shared" si="2979"/>
        <v>0</v>
      </c>
      <c r="AQ886" s="43" t="e">
        <f t="shared" si="2965"/>
        <v>#DIV/0!</v>
      </c>
      <c r="AR886" s="12"/>
      <c r="AS886" s="37"/>
      <c r="AT886" s="37"/>
    </row>
    <row r="887" spans="1:46" customFormat="1" ht="35.25" customHeight="1">
      <c r="A887" s="283"/>
      <c r="B887" s="279"/>
      <c r="C887" s="282"/>
      <c r="D887" s="96" t="s">
        <v>26</v>
      </c>
      <c r="E887" s="173">
        <f t="shared" si="2966"/>
        <v>4498.18</v>
      </c>
      <c r="F887" s="85">
        <f t="shared" si="2967"/>
        <v>497.63</v>
      </c>
      <c r="G887" s="43">
        <f t="shared" si="2953"/>
        <v>11.062918780484551</v>
      </c>
      <c r="H887" s="233">
        <f t="shared" si="2968"/>
        <v>0</v>
      </c>
      <c r="I887" s="43">
        <f t="shared" si="2968"/>
        <v>0</v>
      </c>
      <c r="J887" s="43" t="e">
        <f t="shared" si="2954"/>
        <v>#DIV/0!</v>
      </c>
      <c r="K887" s="233">
        <f t="shared" ref="K887:L887" si="2980">K894+K901+K908+K915</f>
        <v>0</v>
      </c>
      <c r="L887" s="43">
        <f t="shared" si="2980"/>
        <v>0</v>
      </c>
      <c r="M887" s="43" t="e">
        <f t="shared" si="2955"/>
        <v>#DIV/0!</v>
      </c>
      <c r="N887" s="233">
        <f t="shared" ref="N887" si="2981">N894+N901+N908+N915</f>
        <v>120</v>
      </c>
      <c r="O887" s="43">
        <f>O894+O901+O908+O915</f>
        <v>120</v>
      </c>
      <c r="P887" s="43">
        <f t="shared" si="2956"/>
        <v>100</v>
      </c>
      <c r="Q887" s="233">
        <f t="shared" ref="Q887:R887" si="2982">Q894+Q901+Q908+Q915</f>
        <v>200</v>
      </c>
      <c r="R887" s="43">
        <f t="shared" si="2982"/>
        <v>200</v>
      </c>
      <c r="S887" s="43">
        <f t="shared" si="2957"/>
        <v>100</v>
      </c>
      <c r="T887" s="233">
        <f t="shared" ref="T887:U887" si="2983">T894+T901+T908+T915</f>
        <v>170</v>
      </c>
      <c r="U887" s="43">
        <f t="shared" si="2983"/>
        <v>170</v>
      </c>
      <c r="V887" s="43">
        <f t="shared" si="2958"/>
        <v>100</v>
      </c>
      <c r="W887" s="233">
        <f t="shared" ref="W887:X887" si="2984">W894+W901+W908+W915</f>
        <v>7.63</v>
      </c>
      <c r="X887" s="43">
        <f t="shared" si="2984"/>
        <v>7.63</v>
      </c>
      <c r="Y887" s="43">
        <f t="shared" si="2959"/>
        <v>100</v>
      </c>
      <c r="Z887" s="233">
        <f t="shared" ref="Z887:AA887" si="2985">Z894+Z901+Z908+Z915</f>
        <v>1312.8799999999999</v>
      </c>
      <c r="AA887" s="43">
        <f t="shared" si="2985"/>
        <v>0</v>
      </c>
      <c r="AB887" s="43">
        <f t="shared" si="2960"/>
        <v>0</v>
      </c>
      <c r="AC887" s="233">
        <f t="shared" ref="AC887:AD887" si="2986">AC894+AC901+AC908+AC915</f>
        <v>2687.67</v>
      </c>
      <c r="AD887" s="43">
        <f t="shared" si="2986"/>
        <v>0</v>
      </c>
      <c r="AE887" s="43">
        <f t="shared" si="2961"/>
        <v>0</v>
      </c>
      <c r="AF887" s="233">
        <f t="shared" ref="AF887:AG887" si="2987">AF894+AF901+AF908+AF915</f>
        <v>0</v>
      </c>
      <c r="AG887" s="43">
        <f t="shared" si="2987"/>
        <v>0</v>
      </c>
      <c r="AH887" s="43" t="e">
        <f t="shared" si="2962"/>
        <v>#DIV/0!</v>
      </c>
      <c r="AI887" s="233">
        <f t="shared" ref="AI887:AJ887" si="2988">AI894+AI901+AI908+AI915</f>
        <v>0</v>
      </c>
      <c r="AJ887" s="43">
        <f t="shared" si="2988"/>
        <v>0</v>
      </c>
      <c r="AK887" s="43" t="e">
        <f t="shared" si="2963"/>
        <v>#DIV/0!</v>
      </c>
      <c r="AL887" s="233">
        <f t="shared" ref="AL887:AM887" si="2989">AL894+AL901+AL908+AL915</f>
        <v>0</v>
      </c>
      <c r="AM887" s="43">
        <f t="shared" si="2989"/>
        <v>0</v>
      </c>
      <c r="AN887" s="43" t="e">
        <f t="shared" si="2964"/>
        <v>#DIV/0!</v>
      </c>
      <c r="AO887" s="233">
        <f t="shared" ref="AO887:AP887" si="2990">AO894+AO901+AO908+AO915</f>
        <v>0</v>
      </c>
      <c r="AP887" s="43">
        <f t="shared" si="2990"/>
        <v>0</v>
      </c>
      <c r="AQ887" s="43" t="e">
        <f t="shared" si="2965"/>
        <v>#DIV/0!</v>
      </c>
      <c r="AR887" s="12"/>
      <c r="AS887" s="37"/>
      <c r="AT887" s="37"/>
    </row>
    <row r="888" spans="1:46" customFormat="1" ht="78" customHeight="1">
      <c r="A888" s="283"/>
      <c r="B888" s="279"/>
      <c r="C888" s="282"/>
      <c r="D888" s="96" t="s">
        <v>154</v>
      </c>
      <c r="E888" s="173">
        <f t="shared" si="2966"/>
        <v>0</v>
      </c>
      <c r="F888" s="85">
        <f t="shared" si="2967"/>
        <v>0</v>
      </c>
      <c r="G888" s="43" t="e">
        <f t="shared" si="2953"/>
        <v>#DIV/0!</v>
      </c>
      <c r="H888" s="233">
        <f t="shared" si="2968"/>
        <v>0</v>
      </c>
      <c r="I888" s="43">
        <f t="shared" si="2968"/>
        <v>0</v>
      </c>
      <c r="J888" s="43" t="e">
        <f t="shared" si="2954"/>
        <v>#DIV/0!</v>
      </c>
      <c r="K888" s="233">
        <f t="shared" ref="K888:L888" si="2991">K895+K902+K909+K916</f>
        <v>0</v>
      </c>
      <c r="L888" s="43">
        <f t="shared" si="2991"/>
        <v>0</v>
      </c>
      <c r="M888" s="43" t="e">
        <f t="shared" si="2955"/>
        <v>#DIV/0!</v>
      </c>
      <c r="N888" s="233">
        <f t="shared" ref="N888:O888" si="2992">N895+N902+N909+N916</f>
        <v>0</v>
      </c>
      <c r="O888" s="43">
        <f t="shared" si="2992"/>
        <v>0</v>
      </c>
      <c r="P888" s="43" t="e">
        <f t="shared" si="2956"/>
        <v>#DIV/0!</v>
      </c>
      <c r="Q888" s="233">
        <f t="shared" ref="Q888:R888" si="2993">Q895+Q902+Q909+Q916</f>
        <v>0</v>
      </c>
      <c r="R888" s="43">
        <f t="shared" si="2993"/>
        <v>0</v>
      </c>
      <c r="S888" s="43" t="e">
        <f t="shared" si="2957"/>
        <v>#DIV/0!</v>
      </c>
      <c r="T888" s="233">
        <f t="shared" ref="T888:U888" si="2994">T895+T902+T909+T916</f>
        <v>0</v>
      </c>
      <c r="U888" s="43">
        <f t="shared" si="2994"/>
        <v>0</v>
      </c>
      <c r="V888" s="43" t="e">
        <f t="shared" si="2958"/>
        <v>#DIV/0!</v>
      </c>
      <c r="W888" s="233">
        <f t="shared" ref="W888:X888" si="2995">W895+W902+W909+W916</f>
        <v>0</v>
      </c>
      <c r="X888" s="43">
        <f t="shared" si="2995"/>
        <v>0</v>
      </c>
      <c r="Y888" s="43" t="e">
        <f t="shared" si="2959"/>
        <v>#DIV/0!</v>
      </c>
      <c r="Z888" s="233">
        <f t="shared" ref="Z888:AA888" si="2996">Z895+Z902+Z909+Z916</f>
        <v>0</v>
      </c>
      <c r="AA888" s="43">
        <f t="shared" si="2996"/>
        <v>0</v>
      </c>
      <c r="AB888" s="43" t="e">
        <f t="shared" si="2960"/>
        <v>#DIV/0!</v>
      </c>
      <c r="AC888" s="233">
        <f t="shared" ref="AC888:AD888" si="2997">AC895+AC902+AC909+AC916</f>
        <v>0</v>
      </c>
      <c r="AD888" s="43">
        <f t="shared" si="2997"/>
        <v>0</v>
      </c>
      <c r="AE888" s="43" t="e">
        <f t="shared" si="2961"/>
        <v>#DIV/0!</v>
      </c>
      <c r="AF888" s="233">
        <f t="shared" ref="AF888:AG888" si="2998">AF895+AF902+AF909+AF916</f>
        <v>0</v>
      </c>
      <c r="AG888" s="43">
        <f t="shared" si="2998"/>
        <v>0</v>
      </c>
      <c r="AH888" s="43" t="e">
        <f t="shared" si="2962"/>
        <v>#DIV/0!</v>
      </c>
      <c r="AI888" s="233">
        <f t="shared" ref="AI888:AJ888" si="2999">AI895+AI902+AI909+AI916</f>
        <v>0</v>
      </c>
      <c r="AJ888" s="43">
        <f t="shared" si="2999"/>
        <v>0</v>
      </c>
      <c r="AK888" s="43" t="e">
        <f t="shared" si="2963"/>
        <v>#DIV/0!</v>
      </c>
      <c r="AL888" s="233">
        <f t="shared" ref="AL888:AM888" si="3000">AL895+AL902+AL909+AL916</f>
        <v>0</v>
      </c>
      <c r="AM888" s="43">
        <f t="shared" si="3000"/>
        <v>0</v>
      </c>
      <c r="AN888" s="43" t="e">
        <f t="shared" si="2964"/>
        <v>#DIV/0!</v>
      </c>
      <c r="AO888" s="233">
        <f t="shared" ref="AO888:AP888" si="3001">AO895+AO902+AO909+AO916</f>
        <v>0</v>
      </c>
      <c r="AP888" s="43">
        <f t="shared" si="3001"/>
        <v>0</v>
      </c>
      <c r="AQ888" s="43" t="e">
        <f t="shared" si="2965"/>
        <v>#DIV/0!</v>
      </c>
      <c r="AR888" s="12"/>
      <c r="AS888" s="37"/>
      <c r="AT888" s="37"/>
    </row>
    <row r="889" spans="1:46" customFormat="1" ht="33.75" customHeight="1">
      <c r="A889" s="283"/>
      <c r="B889" s="279"/>
      <c r="C889" s="282"/>
      <c r="D889" s="96" t="s">
        <v>37</v>
      </c>
      <c r="E889" s="173">
        <f t="shared" si="2966"/>
        <v>0</v>
      </c>
      <c r="F889" s="85">
        <f t="shared" si="2967"/>
        <v>0</v>
      </c>
      <c r="G889" s="43" t="e">
        <f t="shared" si="2953"/>
        <v>#DIV/0!</v>
      </c>
      <c r="H889" s="233">
        <f t="shared" si="2968"/>
        <v>0</v>
      </c>
      <c r="I889" s="43">
        <f t="shared" si="2968"/>
        <v>0</v>
      </c>
      <c r="J889" s="43" t="e">
        <f t="shared" si="2954"/>
        <v>#DIV/0!</v>
      </c>
      <c r="K889" s="233">
        <f t="shared" ref="K889:L889" si="3002">K896+K903+K910+K917</f>
        <v>0</v>
      </c>
      <c r="L889" s="43">
        <f t="shared" si="3002"/>
        <v>0</v>
      </c>
      <c r="M889" s="43" t="e">
        <f t="shared" si="2955"/>
        <v>#DIV/0!</v>
      </c>
      <c r="N889" s="233">
        <f t="shared" ref="N889:O889" si="3003">N896+N903+N910+N917</f>
        <v>0</v>
      </c>
      <c r="O889" s="43">
        <f t="shared" si="3003"/>
        <v>0</v>
      </c>
      <c r="P889" s="43" t="e">
        <f t="shared" si="2956"/>
        <v>#DIV/0!</v>
      </c>
      <c r="Q889" s="233">
        <f t="shared" ref="Q889:R889" si="3004">Q896+Q903+Q910+Q917</f>
        <v>0</v>
      </c>
      <c r="R889" s="43">
        <f t="shared" si="3004"/>
        <v>0</v>
      </c>
      <c r="S889" s="43" t="e">
        <f t="shared" si="2957"/>
        <v>#DIV/0!</v>
      </c>
      <c r="T889" s="233">
        <f t="shared" ref="T889:U889" si="3005">T896+T903+T910+T917</f>
        <v>0</v>
      </c>
      <c r="U889" s="43">
        <f t="shared" si="3005"/>
        <v>0</v>
      </c>
      <c r="V889" s="43" t="e">
        <f t="shared" si="2958"/>
        <v>#DIV/0!</v>
      </c>
      <c r="W889" s="233">
        <f t="shared" ref="W889:X889" si="3006">W896+W903+W910+W917</f>
        <v>0</v>
      </c>
      <c r="X889" s="43">
        <f t="shared" si="3006"/>
        <v>0</v>
      </c>
      <c r="Y889" s="43" t="e">
        <f t="shared" si="2959"/>
        <v>#DIV/0!</v>
      </c>
      <c r="Z889" s="233">
        <f t="shared" ref="Z889:AA889" si="3007">Z896+Z903+Z910+Z917</f>
        <v>0</v>
      </c>
      <c r="AA889" s="43">
        <f t="shared" si="3007"/>
        <v>0</v>
      </c>
      <c r="AB889" s="43" t="e">
        <f t="shared" si="2960"/>
        <v>#DIV/0!</v>
      </c>
      <c r="AC889" s="233">
        <f t="shared" ref="AC889:AD889" si="3008">AC896+AC903+AC910+AC917</f>
        <v>0</v>
      </c>
      <c r="AD889" s="43">
        <f t="shared" si="3008"/>
        <v>0</v>
      </c>
      <c r="AE889" s="43" t="e">
        <f t="shared" si="2961"/>
        <v>#DIV/0!</v>
      </c>
      <c r="AF889" s="233">
        <f t="shared" ref="AF889:AG889" si="3009">AF896+AF903+AF910+AF917</f>
        <v>0</v>
      </c>
      <c r="AG889" s="43">
        <f t="shared" si="3009"/>
        <v>0</v>
      </c>
      <c r="AH889" s="43" t="e">
        <f t="shared" si="2962"/>
        <v>#DIV/0!</v>
      </c>
      <c r="AI889" s="233">
        <f t="shared" ref="AI889:AJ889" si="3010">AI896+AI903+AI910+AI917</f>
        <v>0</v>
      </c>
      <c r="AJ889" s="43">
        <f t="shared" si="3010"/>
        <v>0</v>
      </c>
      <c r="AK889" s="43" t="e">
        <f t="shared" si="2963"/>
        <v>#DIV/0!</v>
      </c>
      <c r="AL889" s="233">
        <f t="shared" ref="AL889:AM889" si="3011">AL896+AL903+AL910+AL917</f>
        <v>0</v>
      </c>
      <c r="AM889" s="43">
        <f t="shared" si="3011"/>
        <v>0</v>
      </c>
      <c r="AN889" s="43" t="e">
        <f t="shared" si="2964"/>
        <v>#DIV/0!</v>
      </c>
      <c r="AO889" s="233">
        <f t="shared" ref="AO889:AP889" si="3012">AO896+AO903+AO910+AO917</f>
        <v>0</v>
      </c>
      <c r="AP889" s="43">
        <f t="shared" si="3012"/>
        <v>0</v>
      </c>
      <c r="AQ889" s="43" t="e">
        <f t="shared" si="2965"/>
        <v>#DIV/0!</v>
      </c>
      <c r="AR889" s="12"/>
      <c r="AS889" s="37"/>
      <c r="AT889" s="37"/>
    </row>
    <row r="890" spans="1:46" customFormat="1" ht="45">
      <c r="A890" s="283"/>
      <c r="B890" s="280"/>
      <c r="C890" s="282"/>
      <c r="D890" s="96" t="s">
        <v>32</v>
      </c>
      <c r="E890" s="173">
        <f t="shared" si="2966"/>
        <v>0</v>
      </c>
      <c r="F890" s="85">
        <f t="shared" si="2967"/>
        <v>0</v>
      </c>
      <c r="G890" s="43" t="e">
        <f t="shared" si="2953"/>
        <v>#DIV/0!</v>
      </c>
      <c r="H890" s="233">
        <f t="shared" si="2968"/>
        <v>0</v>
      </c>
      <c r="I890" s="43">
        <f t="shared" si="2968"/>
        <v>0</v>
      </c>
      <c r="J890" s="43" t="e">
        <f t="shared" si="2954"/>
        <v>#DIV/0!</v>
      </c>
      <c r="K890" s="233">
        <f t="shared" ref="K890:L890" si="3013">K897+K904+K911+K918</f>
        <v>0</v>
      </c>
      <c r="L890" s="43">
        <f t="shared" si="3013"/>
        <v>0</v>
      </c>
      <c r="M890" s="43" t="e">
        <f t="shared" si="2955"/>
        <v>#DIV/0!</v>
      </c>
      <c r="N890" s="233">
        <f t="shared" ref="N890:O890" si="3014">N897+N904+N911+N918</f>
        <v>0</v>
      </c>
      <c r="O890" s="43">
        <f t="shared" si="3014"/>
        <v>0</v>
      </c>
      <c r="P890" s="43" t="e">
        <f t="shared" si="2956"/>
        <v>#DIV/0!</v>
      </c>
      <c r="Q890" s="233">
        <f t="shared" ref="Q890:R890" si="3015">Q897+Q904+Q911+Q918</f>
        <v>0</v>
      </c>
      <c r="R890" s="43">
        <f t="shared" si="3015"/>
        <v>0</v>
      </c>
      <c r="S890" s="43" t="e">
        <f t="shared" si="2957"/>
        <v>#DIV/0!</v>
      </c>
      <c r="T890" s="233">
        <f t="shared" ref="T890:U890" si="3016">T897+T904+T911+T918</f>
        <v>0</v>
      </c>
      <c r="U890" s="43">
        <f t="shared" si="3016"/>
        <v>0</v>
      </c>
      <c r="V890" s="43" t="e">
        <f t="shared" si="2958"/>
        <v>#DIV/0!</v>
      </c>
      <c r="W890" s="233">
        <f t="shared" ref="W890:X890" si="3017">W897+W904+W911+W918</f>
        <v>0</v>
      </c>
      <c r="X890" s="43">
        <f t="shared" si="3017"/>
        <v>0</v>
      </c>
      <c r="Y890" s="43" t="e">
        <f t="shared" si="2959"/>
        <v>#DIV/0!</v>
      </c>
      <c r="Z890" s="233">
        <f t="shared" ref="Z890:AA890" si="3018">Z897+Z904+Z911+Z918</f>
        <v>0</v>
      </c>
      <c r="AA890" s="43">
        <f t="shared" si="3018"/>
        <v>0</v>
      </c>
      <c r="AB890" s="43" t="e">
        <f t="shared" si="2960"/>
        <v>#DIV/0!</v>
      </c>
      <c r="AC890" s="233">
        <f t="shared" ref="AC890:AD890" si="3019">AC897+AC904+AC911+AC918</f>
        <v>0</v>
      </c>
      <c r="AD890" s="43">
        <f t="shared" si="3019"/>
        <v>0</v>
      </c>
      <c r="AE890" s="43" t="e">
        <f t="shared" si="2961"/>
        <v>#DIV/0!</v>
      </c>
      <c r="AF890" s="233">
        <f t="shared" ref="AF890:AG890" si="3020">AF897+AF904+AF911+AF918</f>
        <v>0</v>
      </c>
      <c r="AG890" s="43">
        <f t="shared" si="3020"/>
        <v>0</v>
      </c>
      <c r="AH890" s="43" t="e">
        <f t="shared" si="2962"/>
        <v>#DIV/0!</v>
      </c>
      <c r="AI890" s="233">
        <f t="shared" ref="AI890:AJ890" si="3021">AI897+AI904+AI911+AI918</f>
        <v>0</v>
      </c>
      <c r="AJ890" s="43">
        <f t="shared" si="3021"/>
        <v>0</v>
      </c>
      <c r="AK890" s="43" t="e">
        <f t="shared" si="2963"/>
        <v>#DIV/0!</v>
      </c>
      <c r="AL890" s="233">
        <f t="shared" ref="AL890:AM890" si="3022">AL897+AL904+AL911+AL918</f>
        <v>0</v>
      </c>
      <c r="AM890" s="43">
        <f t="shared" si="3022"/>
        <v>0</v>
      </c>
      <c r="AN890" s="43" t="e">
        <f t="shared" si="2964"/>
        <v>#DIV/0!</v>
      </c>
      <c r="AO890" s="233">
        <f t="shared" ref="AO890:AP890" si="3023">AO897+AO904+AO911+AO918</f>
        <v>0</v>
      </c>
      <c r="AP890" s="43">
        <f t="shared" si="3023"/>
        <v>0</v>
      </c>
      <c r="AQ890" s="43" t="e">
        <f t="shared" si="2965"/>
        <v>#DIV/0!</v>
      </c>
      <c r="AR890" s="12"/>
      <c r="AS890" s="37"/>
      <c r="AT890" s="37"/>
    </row>
    <row r="891" spans="1:46" s="208" customFormat="1" ht="33.75" customHeight="1">
      <c r="A891" s="283" t="s">
        <v>372</v>
      </c>
      <c r="B891" s="278" t="s">
        <v>94</v>
      </c>
      <c r="C891" s="282" t="s">
        <v>107</v>
      </c>
      <c r="D891" s="217" t="s">
        <v>34</v>
      </c>
      <c r="E891" s="210">
        <f>E892+E893+E894+E896+E897</f>
        <v>12264.68</v>
      </c>
      <c r="F891" s="206">
        <f>F892+F893+F894+F896+F897</f>
        <v>3284.04</v>
      </c>
      <c r="G891" s="206">
        <f>(F891/E891)*100</f>
        <v>26.776401830296425</v>
      </c>
      <c r="H891" s="234">
        <f>H892+H893+H894+H896+H897</f>
        <v>0</v>
      </c>
      <c r="I891" s="205">
        <f>I892+I893+I894+I896+I897</f>
        <v>0</v>
      </c>
      <c r="J891" s="206" t="e">
        <f>(I891/H891)*100</f>
        <v>#DIV/0!</v>
      </c>
      <c r="K891" s="234">
        <f>K892+K893+K894+K896+K897</f>
        <v>0</v>
      </c>
      <c r="L891" s="206">
        <f>L892+L893+L894+L896+L897</f>
        <v>0</v>
      </c>
      <c r="M891" s="206" t="e">
        <f>(L891/K891)*100</f>
        <v>#DIV/0!</v>
      </c>
      <c r="N891" s="234">
        <f>N892+N893+N894+N896+N897</f>
        <v>0</v>
      </c>
      <c r="O891" s="206">
        <f>O892+O893+O894+O896+O897</f>
        <v>0</v>
      </c>
      <c r="P891" s="206" t="e">
        <f>(O891/N891)*100</f>
        <v>#DIV/0!</v>
      </c>
      <c r="Q891" s="234">
        <f>Q892+Q893+Q894+Q896+Q897</f>
        <v>0</v>
      </c>
      <c r="R891" s="205">
        <f>R892+R893+R894+R896+R897</f>
        <v>0</v>
      </c>
      <c r="S891" s="205" t="e">
        <f>(R891/Q891)*100</f>
        <v>#DIV/0!</v>
      </c>
      <c r="T891" s="234">
        <f>T892+T893+T894+T896+T897</f>
        <v>824.04</v>
      </c>
      <c r="U891" s="205">
        <f>U892+U893+U894+U896+U897</f>
        <v>824.04</v>
      </c>
      <c r="V891" s="205">
        <f>(U891/T891)*100</f>
        <v>100</v>
      </c>
      <c r="W891" s="234">
        <f>W892+W893+W894+W896+W897</f>
        <v>2460</v>
      </c>
      <c r="X891" s="205">
        <f>X892+X893+X894+X896+X897</f>
        <v>2460</v>
      </c>
      <c r="Y891" s="205">
        <f>(X891/W891)*100</f>
        <v>100</v>
      </c>
      <c r="Z891" s="234">
        <f>Z892+Z893+Z894+Z896+Z897</f>
        <v>6332.64</v>
      </c>
      <c r="AA891" s="205">
        <f>AA892+AA893+AA894+AA896+AA897</f>
        <v>0</v>
      </c>
      <c r="AB891" s="205">
        <f>(AA891/Z891)*100</f>
        <v>0</v>
      </c>
      <c r="AC891" s="234">
        <f>AC892+AC893+AC894+AC896+AC897</f>
        <v>2648</v>
      </c>
      <c r="AD891" s="205">
        <f>AD892+AD893+AD894+AD896+AD897</f>
        <v>0</v>
      </c>
      <c r="AE891" s="205">
        <f>(AD891/AC891)*100</f>
        <v>0</v>
      </c>
      <c r="AF891" s="234">
        <f>AF892+AF893+AF894+AF896+AF897</f>
        <v>0</v>
      </c>
      <c r="AG891" s="205">
        <f>AG892+AG893+AG894+AG896+AG897</f>
        <v>0</v>
      </c>
      <c r="AH891" s="205" t="e">
        <f>(AG891/AF891)*100</f>
        <v>#DIV/0!</v>
      </c>
      <c r="AI891" s="234">
        <f>AI892+AI893+AI894+AI896+AI897</f>
        <v>0</v>
      </c>
      <c r="AJ891" s="205">
        <f>AJ892+AJ893+AJ894+AJ896+AJ897</f>
        <v>0</v>
      </c>
      <c r="AK891" s="205" t="e">
        <f>(AJ891/AI891)*100</f>
        <v>#DIV/0!</v>
      </c>
      <c r="AL891" s="234">
        <f>AL892+AL893+AL894+AL896+AL897</f>
        <v>0</v>
      </c>
      <c r="AM891" s="205">
        <f>AM892+AM893+AM894+AM896+AM897</f>
        <v>0</v>
      </c>
      <c r="AN891" s="205" t="e">
        <f>(AM891/AL891)*100</f>
        <v>#DIV/0!</v>
      </c>
      <c r="AO891" s="234">
        <f>AO892+AO893+AO894+AO896+AO897</f>
        <v>0</v>
      </c>
      <c r="AP891" s="205">
        <f>AP892+AP893+AP894+AP896+AP897</f>
        <v>0</v>
      </c>
      <c r="AQ891" s="205" t="e">
        <f>(AP891/AO891)*100</f>
        <v>#DIV/0!</v>
      </c>
      <c r="AR891" s="216"/>
    </row>
    <row r="892" spans="1:46" customFormat="1" ht="30">
      <c r="A892" s="283"/>
      <c r="B892" s="279"/>
      <c r="C892" s="282"/>
      <c r="D892" s="96" t="s">
        <v>17</v>
      </c>
      <c r="E892" s="173">
        <f>H892+K892+N892+Q892+T892+W892+Z892+AC892+AF892+AI892+AL892+AO892</f>
        <v>0</v>
      </c>
      <c r="F892" s="85">
        <f>I892+L892+O892+R892+U892+X892+AA892+AD892+AG892+AJ892+AM892+AP892</f>
        <v>0</v>
      </c>
      <c r="G892" s="43" t="e">
        <f t="shared" ref="G892:G897" si="3024">(F892/E892)*100</f>
        <v>#DIV/0!</v>
      </c>
      <c r="H892" s="233"/>
      <c r="I892" s="85"/>
      <c r="J892" s="43" t="e">
        <f t="shared" ref="J892:J897" si="3025">(I892/H892)*100</f>
        <v>#DIV/0!</v>
      </c>
      <c r="K892" s="233"/>
      <c r="L892" s="85"/>
      <c r="M892" s="43" t="e">
        <f t="shared" ref="M892:M897" si="3026">(L892/K892)*100</f>
        <v>#DIV/0!</v>
      </c>
      <c r="N892" s="233"/>
      <c r="O892" s="43"/>
      <c r="P892" s="43" t="e">
        <f t="shared" ref="P892:P897" si="3027">(O892/N892)*100</f>
        <v>#DIV/0!</v>
      </c>
      <c r="Q892" s="234"/>
      <c r="R892" s="44"/>
      <c r="S892" s="45" t="e">
        <f t="shared" ref="S892:S897" si="3028">(R892/Q892)*100</f>
        <v>#DIV/0!</v>
      </c>
      <c r="T892" s="234"/>
      <c r="U892" s="44"/>
      <c r="V892" s="45" t="e">
        <f t="shared" ref="V892:V897" si="3029">(U892/T892)*100</f>
        <v>#DIV/0!</v>
      </c>
      <c r="W892" s="234"/>
      <c r="X892" s="44"/>
      <c r="Y892" s="45" t="e">
        <f t="shared" ref="Y892:Y897" si="3030">(X892/W892)*100</f>
        <v>#DIV/0!</v>
      </c>
      <c r="Z892" s="234"/>
      <c r="AA892" s="44"/>
      <c r="AB892" s="45" t="e">
        <f t="shared" ref="AB892:AB897" si="3031">(AA892/Z892)*100</f>
        <v>#DIV/0!</v>
      </c>
      <c r="AC892" s="234"/>
      <c r="AD892" s="44"/>
      <c r="AE892" s="45" t="e">
        <f t="shared" ref="AE892:AE897" si="3032">(AD892/AC892)*100</f>
        <v>#DIV/0!</v>
      </c>
      <c r="AF892" s="234"/>
      <c r="AG892" s="44"/>
      <c r="AH892" s="45" t="e">
        <f t="shared" ref="AH892:AH897" si="3033">(AG892/AF892)*100</f>
        <v>#DIV/0!</v>
      </c>
      <c r="AI892" s="234"/>
      <c r="AJ892" s="44"/>
      <c r="AK892" s="45" t="e">
        <f t="shared" ref="AK892:AK897" si="3034">(AJ892/AI892)*100</f>
        <v>#DIV/0!</v>
      </c>
      <c r="AL892" s="234"/>
      <c r="AM892" s="44"/>
      <c r="AN892" s="45" t="e">
        <f t="shared" ref="AN892:AN897" si="3035">(AM892/AL892)*100</f>
        <v>#DIV/0!</v>
      </c>
      <c r="AO892" s="234"/>
      <c r="AP892" s="44"/>
      <c r="AQ892" s="45" t="e">
        <f t="shared" ref="AQ892:AQ897" si="3036">(AP892/AO892)*100</f>
        <v>#DIV/0!</v>
      </c>
      <c r="AR892" s="12"/>
      <c r="AS892" s="37"/>
      <c r="AT892" s="37"/>
    </row>
    <row r="893" spans="1:46" customFormat="1" ht="48.75" customHeight="1">
      <c r="A893" s="283"/>
      <c r="B893" s="279"/>
      <c r="C893" s="282"/>
      <c r="D893" s="96" t="s">
        <v>18</v>
      </c>
      <c r="E893" s="173">
        <f>H893+K893+N893+Q893+T893+W893+Z893+AC893+AF893+AI893+AL893+AO893</f>
        <v>8351.7999999999993</v>
      </c>
      <c r="F893" s="85">
        <f t="shared" ref="F893:F897" si="3037">I893+L893+O893+R893+U893+X893+AA893+AD893+AG893+AJ893+AM893+AP893</f>
        <v>3284.04</v>
      </c>
      <c r="G893" s="43">
        <f t="shared" si="3024"/>
        <v>39.321343901913366</v>
      </c>
      <c r="H893" s="233"/>
      <c r="I893" s="85"/>
      <c r="J893" s="43" t="e">
        <f t="shared" si="3025"/>
        <v>#DIV/0!</v>
      </c>
      <c r="K893" s="233"/>
      <c r="L893" s="85"/>
      <c r="M893" s="43" t="e">
        <f t="shared" si="3026"/>
        <v>#DIV/0!</v>
      </c>
      <c r="N893" s="233"/>
      <c r="O893" s="43"/>
      <c r="P893" s="43" t="e">
        <f t="shared" si="3027"/>
        <v>#DIV/0!</v>
      </c>
      <c r="Q893" s="234"/>
      <c r="R893" s="44"/>
      <c r="S893" s="45" t="e">
        <f t="shared" si="3028"/>
        <v>#DIV/0!</v>
      </c>
      <c r="T893" s="234">
        <v>824.04</v>
      </c>
      <c r="U893" s="44">
        <v>824.04</v>
      </c>
      <c r="V893" s="45">
        <f t="shared" si="3029"/>
        <v>100</v>
      </c>
      <c r="W893" s="234">
        <v>2460</v>
      </c>
      <c r="X893" s="44">
        <v>2460</v>
      </c>
      <c r="Y893" s="45">
        <f t="shared" si="3030"/>
        <v>100</v>
      </c>
      <c r="Z893" s="234">
        <f>3343.8+1675.96</f>
        <v>5019.76</v>
      </c>
      <c r="AA893" s="44"/>
      <c r="AB893" s="45">
        <f t="shared" si="3031"/>
        <v>0</v>
      </c>
      <c r="AC893" s="234">
        <v>48</v>
      </c>
      <c r="AD893" s="44"/>
      <c r="AE893" s="45">
        <f t="shared" si="3032"/>
        <v>0</v>
      </c>
      <c r="AF893" s="234"/>
      <c r="AG893" s="44"/>
      <c r="AH893" s="45" t="e">
        <f t="shared" si="3033"/>
        <v>#DIV/0!</v>
      </c>
      <c r="AI893" s="234"/>
      <c r="AJ893" s="44"/>
      <c r="AK893" s="45" t="e">
        <f t="shared" si="3034"/>
        <v>#DIV/0!</v>
      </c>
      <c r="AL893" s="234"/>
      <c r="AM893" s="44"/>
      <c r="AN893" s="45" t="e">
        <f t="shared" si="3035"/>
        <v>#DIV/0!</v>
      </c>
      <c r="AO893" s="234"/>
      <c r="AP893" s="44"/>
      <c r="AQ893" s="45" t="e">
        <f t="shared" si="3036"/>
        <v>#DIV/0!</v>
      </c>
      <c r="AR893" s="12"/>
      <c r="AS893" s="37"/>
      <c r="AT893" s="37"/>
    </row>
    <row r="894" spans="1:46" customFormat="1" ht="32.25" customHeight="1">
      <c r="A894" s="283"/>
      <c r="B894" s="279"/>
      <c r="C894" s="282"/>
      <c r="D894" s="96" t="s">
        <v>26</v>
      </c>
      <c r="E894" s="173">
        <f t="shared" ref="E894:E897" si="3038">H894+K894+N894+Q894+T894+W894+Z894+AC894+AF894+AI894+AL894+AO894</f>
        <v>3912.88</v>
      </c>
      <c r="F894" s="85">
        <f t="shared" si="3037"/>
        <v>0</v>
      </c>
      <c r="G894" s="43">
        <f t="shared" si="3024"/>
        <v>0</v>
      </c>
      <c r="H894" s="233"/>
      <c r="I894" s="85"/>
      <c r="J894" s="43" t="e">
        <f t="shared" si="3025"/>
        <v>#DIV/0!</v>
      </c>
      <c r="K894" s="233"/>
      <c r="L894" s="85"/>
      <c r="M894" s="43" t="e">
        <f t="shared" si="3026"/>
        <v>#DIV/0!</v>
      </c>
      <c r="N894" s="233"/>
      <c r="O894" s="43"/>
      <c r="P894" s="43" t="e">
        <f t="shared" si="3027"/>
        <v>#DIV/0!</v>
      </c>
      <c r="Q894" s="234"/>
      <c r="R894" s="44"/>
      <c r="S894" s="45" t="e">
        <f t="shared" si="3028"/>
        <v>#DIV/0!</v>
      </c>
      <c r="T894" s="234">
        <v>0</v>
      </c>
      <c r="U894" s="44"/>
      <c r="V894" s="45" t="e">
        <f t="shared" si="3029"/>
        <v>#DIV/0!</v>
      </c>
      <c r="W894" s="234">
        <v>0</v>
      </c>
      <c r="X894" s="44"/>
      <c r="Y894" s="45" t="e">
        <f t="shared" si="3030"/>
        <v>#DIV/0!</v>
      </c>
      <c r="Z894" s="233">
        <f>1606.6-293.72</f>
        <v>1312.8799999999999</v>
      </c>
      <c r="AA894" s="44"/>
      <c r="AB894" s="45">
        <f t="shared" si="3031"/>
        <v>0</v>
      </c>
      <c r="AC894" s="234">
        <v>2600</v>
      </c>
      <c r="AD894" s="44"/>
      <c r="AE894" s="45">
        <f t="shared" si="3032"/>
        <v>0</v>
      </c>
      <c r="AF894" s="234"/>
      <c r="AG894" s="44"/>
      <c r="AH894" s="45" t="e">
        <f t="shared" si="3033"/>
        <v>#DIV/0!</v>
      </c>
      <c r="AI894" s="234"/>
      <c r="AJ894" s="44"/>
      <c r="AK894" s="45" t="e">
        <f t="shared" si="3034"/>
        <v>#DIV/0!</v>
      </c>
      <c r="AL894" s="234"/>
      <c r="AM894" s="44"/>
      <c r="AN894" s="45" t="e">
        <f t="shared" si="3035"/>
        <v>#DIV/0!</v>
      </c>
      <c r="AO894" s="234"/>
      <c r="AP894" s="44"/>
      <c r="AQ894" s="45" t="e">
        <f t="shared" si="3036"/>
        <v>#DIV/0!</v>
      </c>
      <c r="AR894" s="12"/>
      <c r="AS894" s="37"/>
      <c r="AT894" s="37"/>
    </row>
    <row r="895" spans="1:46" customFormat="1" ht="73.5" customHeight="1">
      <c r="A895" s="283"/>
      <c r="B895" s="279"/>
      <c r="C895" s="282"/>
      <c r="D895" s="96" t="s">
        <v>154</v>
      </c>
      <c r="E895" s="173">
        <f t="shared" si="3038"/>
        <v>0</v>
      </c>
      <c r="F895" s="85">
        <f t="shared" si="3037"/>
        <v>0</v>
      </c>
      <c r="G895" s="43" t="e">
        <f t="shared" si="3024"/>
        <v>#DIV/0!</v>
      </c>
      <c r="H895" s="233"/>
      <c r="I895" s="85"/>
      <c r="J895" s="43" t="e">
        <f t="shared" si="3025"/>
        <v>#DIV/0!</v>
      </c>
      <c r="K895" s="233"/>
      <c r="L895" s="85"/>
      <c r="M895" s="43" t="e">
        <f t="shared" si="3026"/>
        <v>#DIV/0!</v>
      </c>
      <c r="N895" s="233"/>
      <c r="O895" s="43"/>
      <c r="P895" s="43" t="e">
        <f t="shared" si="3027"/>
        <v>#DIV/0!</v>
      </c>
      <c r="Q895" s="234"/>
      <c r="R895" s="44"/>
      <c r="S895" s="45" t="e">
        <f t="shared" si="3028"/>
        <v>#DIV/0!</v>
      </c>
      <c r="T895" s="234"/>
      <c r="U895" s="44"/>
      <c r="V895" s="45" t="e">
        <f t="shared" si="3029"/>
        <v>#DIV/0!</v>
      </c>
      <c r="W895" s="234"/>
      <c r="X895" s="44"/>
      <c r="Y895" s="45" t="e">
        <f t="shared" si="3030"/>
        <v>#DIV/0!</v>
      </c>
      <c r="Z895" s="234"/>
      <c r="AA895" s="44"/>
      <c r="AB895" s="45" t="e">
        <f t="shared" si="3031"/>
        <v>#DIV/0!</v>
      </c>
      <c r="AC895" s="234"/>
      <c r="AD895" s="44"/>
      <c r="AE895" s="45" t="e">
        <f t="shared" si="3032"/>
        <v>#DIV/0!</v>
      </c>
      <c r="AF895" s="234"/>
      <c r="AG895" s="44"/>
      <c r="AH895" s="45" t="e">
        <f t="shared" si="3033"/>
        <v>#DIV/0!</v>
      </c>
      <c r="AI895" s="234"/>
      <c r="AJ895" s="44"/>
      <c r="AK895" s="45" t="e">
        <f t="shared" si="3034"/>
        <v>#DIV/0!</v>
      </c>
      <c r="AL895" s="234"/>
      <c r="AM895" s="44"/>
      <c r="AN895" s="45" t="e">
        <f t="shared" si="3035"/>
        <v>#DIV/0!</v>
      </c>
      <c r="AO895" s="234"/>
      <c r="AP895" s="44"/>
      <c r="AQ895" s="45" t="e">
        <f t="shared" si="3036"/>
        <v>#DIV/0!</v>
      </c>
      <c r="AR895" s="12"/>
      <c r="AS895" s="37"/>
      <c r="AT895" s="37"/>
    </row>
    <row r="896" spans="1:46" customFormat="1" ht="32.25" customHeight="1">
      <c r="A896" s="283"/>
      <c r="B896" s="279"/>
      <c r="C896" s="282"/>
      <c r="D896" s="96" t="s">
        <v>37</v>
      </c>
      <c r="E896" s="173">
        <f t="shared" si="3038"/>
        <v>0</v>
      </c>
      <c r="F896" s="85">
        <f t="shared" si="3037"/>
        <v>0</v>
      </c>
      <c r="G896" s="43" t="e">
        <f t="shared" si="3024"/>
        <v>#DIV/0!</v>
      </c>
      <c r="H896" s="233"/>
      <c r="I896" s="85"/>
      <c r="J896" s="43" t="e">
        <f t="shared" si="3025"/>
        <v>#DIV/0!</v>
      </c>
      <c r="K896" s="233"/>
      <c r="L896" s="85"/>
      <c r="M896" s="43" t="e">
        <f t="shared" si="3026"/>
        <v>#DIV/0!</v>
      </c>
      <c r="N896" s="233"/>
      <c r="O896" s="43"/>
      <c r="P896" s="43" t="e">
        <f t="shared" si="3027"/>
        <v>#DIV/0!</v>
      </c>
      <c r="Q896" s="234"/>
      <c r="R896" s="44"/>
      <c r="S896" s="45" t="e">
        <f t="shared" si="3028"/>
        <v>#DIV/0!</v>
      </c>
      <c r="T896" s="234"/>
      <c r="U896" s="44"/>
      <c r="V896" s="45" t="e">
        <f t="shared" si="3029"/>
        <v>#DIV/0!</v>
      </c>
      <c r="W896" s="234"/>
      <c r="X896" s="44"/>
      <c r="Y896" s="45" t="e">
        <f t="shared" si="3030"/>
        <v>#DIV/0!</v>
      </c>
      <c r="Z896" s="234"/>
      <c r="AA896" s="44"/>
      <c r="AB896" s="45" t="e">
        <f t="shared" si="3031"/>
        <v>#DIV/0!</v>
      </c>
      <c r="AC896" s="234"/>
      <c r="AD896" s="44"/>
      <c r="AE896" s="45" t="e">
        <f t="shared" si="3032"/>
        <v>#DIV/0!</v>
      </c>
      <c r="AF896" s="234"/>
      <c r="AG896" s="44"/>
      <c r="AH896" s="45" t="e">
        <f t="shared" si="3033"/>
        <v>#DIV/0!</v>
      </c>
      <c r="AI896" s="234"/>
      <c r="AJ896" s="44"/>
      <c r="AK896" s="45" t="e">
        <f t="shared" si="3034"/>
        <v>#DIV/0!</v>
      </c>
      <c r="AL896" s="234"/>
      <c r="AM896" s="44"/>
      <c r="AN896" s="45" t="e">
        <f t="shared" si="3035"/>
        <v>#DIV/0!</v>
      </c>
      <c r="AO896" s="234"/>
      <c r="AP896" s="44"/>
      <c r="AQ896" s="45" t="e">
        <f t="shared" si="3036"/>
        <v>#DIV/0!</v>
      </c>
      <c r="AR896" s="12"/>
      <c r="AS896" s="37"/>
      <c r="AT896" s="37"/>
    </row>
    <row r="897" spans="1:46" customFormat="1" ht="45">
      <c r="A897" s="283"/>
      <c r="B897" s="280"/>
      <c r="C897" s="282"/>
      <c r="D897" s="96" t="s">
        <v>32</v>
      </c>
      <c r="E897" s="173">
        <f t="shared" si="3038"/>
        <v>0</v>
      </c>
      <c r="F897" s="85">
        <f t="shared" si="3037"/>
        <v>0</v>
      </c>
      <c r="G897" s="43" t="e">
        <f t="shared" si="3024"/>
        <v>#DIV/0!</v>
      </c>
      <c r="H897" s="233"/>
      <c r="I897" s="85"/>
      <c r="J897" s="43" t="e">
        <f t="shared" si="3025"/>
        <v>#DIV/0!</v>
      </c>
      <c r="K897" s="233"/>
      <c r="L897" s="85"/>
      <c r="M897" s="43" t="e">
        <f t="shared" si="3026"/>
        <v>#DIV/0!</v>
      </c>
      <c r="N897" s="233"/>
      <c r="O897" s="43"/>
      <c r="P897" s="43" t="e">
        <f t="shared" si="3027"/>
        <v>#DIV/0!</v>
      </c>
      <c r="Q897" s="234"/>
      <c r="R897" s="44"/>
      <c r="S897" s="45" t="e">
        <f t="shared" si="3028"/>
        <v>#DIV/0!</v>
      </c>
      <c r="T897" s="234"/>
      <c r="U897" s="44"/>
      <c r="V897" s="45" t="e">
        <f t="shared" si="3029"/>
        <v>#DIV/0!</v>
      </c>
      <c r="W897" s="234"/>
      <c r="X897" s="44"/>
      <c r="Y897" s="45" t="e">
        <f t="shared" si="3030"/>
        <v>#DIV/0!</v>
      </c>
      <c r="Z897" s="234"/>
      <c r="AA897" s="44"/>
      <c r="AB897" s="45" t="e">
        <f t="shared" si="3031"/>
        <v>#DIV/0!</v>
      </c>
      <c r="AC897" s="234"/>
      <c r="AD897" s="44"/>
      <c r="AE897" s="45" t="e">
        <f t="shared" si="3032"/>
        <v>#DIV/0!</v>
      </c>
      <c r="AF897" s="234"/>
      <c r="AG897" s="44"/>
      <c r="AH897" s="45" t="e">
        <f t="shared" si="3033"/>
        <v>#DIV/0!</v>
      </c>
      <c r="AI897" s="234"/>
      <c r="AJ897" s="44"/>
      <c r="AK897" s="45" t="e">
        <f t="shared" si="3034"/>
        <v>#DIV/0!</v>
      </c>
      <c r="AL897" s="234"/>
      <c r="AM897" s="44"/>
      <c r="AN897" s="45" t="e">
        <f t="shared" si="3035"/>
        <v>#DIV/0!</v>
      </c>
      <c r="AO897" s="234"/>
      <c r="AP897" s="44"/>
      <c r="AQ897" s="45" t="e">
        <f t="shared" si="3036"/>
        <v>#DIV/0!</v>
      </c>
      <c r="AR897" s="12"/>
      <c r="AS897" s="37"/>
      <c r="AT897" s="37"/>
    </row>
    <row r="898" spans="1:46" s="208" customFormat="1" ht="25.5" customHeight="1">
      <c r="A898" s="283" t="s">
        <v>373</v>
      </c>
      <c r="B898" s="278" t="s">
        <v>119</v>
      </c>
      <c r="C898" s="282" t="s">
        <v>107</v>
      </c>
      <c r="D898" s="217" t="s">
        <v>34</v>
      </c>
      <c r="E898" s="210">
        <f>E899+E900+E901+E903+E904</f>
        <v>400</v>
      </c>
      <c r="F898" s="206">
        <f>F899+F900+F901+F903+F904</f>
        <v>400</v>
      </c>
      <c r="G898" s="206">
        <f>(F898/E898)*100</f>
        <v>100</v>
      </c>
      <c r="H898" s="234">
        <f>H899+H900+H901+H903+H904</f>
        <v>0</v>
      </c>
      <c r="I898" s="205">
        <f>I899+I900+I901+I903+I904</f>
        <v>0</v>
      </c>
      <c r="J898" s="205" t="e">
        <f>(I898/H898)*100</f>
        <v>#DIV/0!</v>
      </c>
      <c r="K898" s="234">
        <f>K899+K900+K901+K903+K904</f>
        <v>0</v>
      </c>
      <c r="L898" s="206">
        <f>L899+L900+L901+L903+L904</f>
        <v>0</v>
      </c>
      <c r="M898" s="205" t="e">
        <f>(L898/K898)*100</f>
        <v>#DIV/0!</v>
      </c>
      <c r="N898" s="234">
        <f>N899+N900+N901+N903+N904</f>
        <v>120</v>
      </c>
      <c r="O898" s="206">
        <f>O899+O900+O901+O903+O904</f>
        <v>120</v>
      </c>
      <c r="P898" s="205">
        <f>(O898/N898)*100</f>
        <v>100</v>
      </c>
      <c r="Q898" s="234">
        <f>Q899+Q900+Q901+Q903+Q904</f>
        <v>200</v>
      </c>
      <c r="R898" s="205">
        <f>R899+R900+R901+R903+R904</f>
        <v>200</v>
      </c>
      <c r="S898" s="205">
        <f>(R898/Q898)*100</f>
        <v>100</v>
      </c>
      <c r="T898" s="234">
        <f>T899+T900+T901+T903+T904</f>
        <v>80</v>
      </c>
      <c r="U898" s="205">
        <f>U899+U900+U901+U903+U904</f>
        <v>80</v>
      </c>
      <c r="V898" s="205">
        <f>(U898/T898)*100</f>
        <v>100</v>
      </c>
      <c r="W898" s="234">
        <f>W899+W900+W901+W903+W904</f>
        <v>0</v>
      </c>
      <c r="X898" s="205">
        <f>X899+X900+X901+X903+X904</f>
        <v>0</v>
      </c>
      <c r="Y898" s="205" t="e">
        <f>(X898/W898)*100</f>
        <v>#DIV/0!</v>
      </c>
      <c r="Z898" s="234">
        <f>Z899+Z900+Z901+Z903+Z904</f>
        <v>0</v>
      </c>
      <c r="AA898" s="205">
        <f>AA899+AA900+AA901+AA903+AA904</f>
        <v>0</v>
      </c>
      <c r="AB898" s="205" t="e">
        <f>(AA898/Z898)*100</f>
        <v>#DIV/0!</v>
      </c>
      <c r="AC898" s="234">
        <f>AC899+AC900+AC901+AC903+AC904</f>
        <v>0</v>
      </c>
      <c r="AD898" s="205">
        <f>AD899+AD900+AD901+AD903+AD904</f>
        <v>0</v>
      </c>
      <c r="AE898" s="205" t="e">
        <f>(AD898/AC898)*100</f>
        <v>#DIV/0!</v>
      </c>
      <c r="AF898" s="234">
        <f>AF899+AF900+AF901+AF903+AF904</f>
        <v>0</v>
      </c>
      <c r="AG898" s="205">
        <f>AG899+AG900+AG901+AG903+AG904</f>
        <v>0</v>
      </c>
      <c r="AH898" s="205" t="e">
        <f>(AG898/AF898)*100</f>
        <v>#DIV/0!</v>
      </c>
      <c r="AI898" s="234">
        <f>AI899+AI900+AI901+AI903+AI904</f>
        <v>0</v>
      </c>
      <c r="AJ898" s="205">
        <f>AJ899+AJ900+AJ901+AJ903+AJ904</f>
        <v>0</v>
      </c>
      <c r="AK898" s="205" t="e">
        <f>(AJ898/AI898)*100</f>
        <v>#DIV/0!</v>
      </c>
      <c r="AL898" s="234">
        <f>AL899+AL900+AL901+AL903+AL904</f>
        <v>0</v>
      </c>
      <c r="AM898" s="205">
        <f>AM899+AM900+AM901+AM903+AM904</f>
        <v>0</v>
      </c>
      <c r="AN898" s="205" t="e">
        <f>(AM898/AL898)*100</f>
        <v>#DIV/0!</v>
      </c>
      <c r="AO898" s="234">
        <f>AO899+AO900+AO901+AO903+AO904</f>
        <v>0</v>
      </c>
      <c r="AP898" s="205">
        <f>AP899+AP900+AP901+AP903+AP904</f>
        <v>0</v>
      </c>
      <c r="AQ898" s="205" t="e">
        <f>(AP898/AO898)*100</f>
        <v>#DIV/0!</v>
      </c>
      <c r="AR898" s="216"/>
    </row>
    <row r="899" spans="1:46" customFormat="1" ht="30">
      <c r="A899" s="283"/>
      <c r="B899" s="279"/>
      <c r="C899" s="282"/>
      <c r="D899" s="110" t="s">
        <v>17</v>
      </c>
      <c r="E899" s="173">
        <f>H899+K899+N899+Q899+T899+W899+Z899+AC899+AF899+AI899+AL899+AO899</f>
        <v>0</v>
      </c>
      <c r="F899" s="85">
        <f>I899+L899+O899+R899+U899+X899+AA899+AD899+AG899+AJ899+AM899+AP899</f>
        <v>0</v>
      </c>
      <c r="G899" s="43" t="e">
        <f t="shared" ref="G899:G904" si="3039">(F899/E899)*100</f>
        <v>#DIV/0!</v>
      </c>
      <c r="H899" s="234"/>
      <c r="I899" s="44"/>
      <c r="J899" s="45" t="e">
        <f t="shared" ref="J899:J904" si="3040">(I899/H899)*100</f>
        <v>#DIV/0!</v>
      </c>
      <c r="K899" s="234"/>
      <c r="L899" s="85"/>
      <c r="M899" s="45" t="e">
        <f t="shared" ref="M899:M904" si="3041">(L899/K899)*100</f>
        <v>#DIV/0!</v>
      </c>
      <c r="N899" s="234"/>
      <c r="O899" s="43"/>
      <c r="P899" s="45" t="e">
        <f t="shared" ref="P899:P904" si="3042">(O899/N899)*100</f>
        <v>#DIV/0!</v>
      </c>
      <c r="Q899" s="234"/>
      <c r="R899" s="44"/>
      <c r="S899" s="45" t="e">
        <f t="shared" ref="S899:S904" si="3043">(R899/Q899)*100</f>
        <v>#DIV/0!</v>
      </c>
      <c r="T899" s="234"/>
      <c r="U899" s="44"/>
      <c r="V899" s="45" t="e">
        <f t="shared" ref="V899:V904" si="3044">(U899/T899)*100</f>
        <v>#DIV/0!</v>
      </c>
      <c r="W899" s="234"/>
      <c r="X899" s="44"/>
      <c r="Y899" s="45" t="e">
        <f t="shared" ref="Y899:Y904" si="3045">(X899/W899)*100</f>
        <v>#DIV/0!</v>
      </c>
      <c r="Z899" s="234"/>
      <c r="AA899" s="44"/>
      <c r="AB899" s="45" t="e">
        <f t="shared" ref="AB899:AB904" si="3046">(AA899/Z899)*100</f>
        <v>#DIV/0!</v>
      </c>
      <c r="AC899" s="234"/>
      <c r="AD899" s="44"/>
      <c r="AE899" s="45" t="e">
        <f t="shared" ref="AE899:AE904" si="3047">(AD899/AC899)*100</f>
        <v>#DIV/0!</v>
      </c>
      <c r="AF899" s="234"/>
      <c r="AG899" s="44"/>
      <c r="AH899" s="45" t="e">
        <f t="shared" ref="AH899:AH904" si="3048">(AG899/AF899)*100</f>
        <v>#DIV/0!</v>
      </c>
      <c r="AI899" s="234"/>
      <c r="AJ899" s="44"/>
      <c r="AK899" s="45" t="e">
        <f t="shared" ref="AK899:AK904" si="3049">(AJ899/AI899)*100</f>
        <v>#DIV/0!</v>
      </c>
      <c r="AL899" s="234"/>
      <c r="AM899" s="44"/>
      <c r="AN899" s="45" t="e">
        <f t="shared" ref="AN899:AN904" si="3050">(AM899/AL899)*100</f>
        <v>#DIV/0!</v>
      </c>
      <c r="AO899" s="234"/>
      <c r="AP899" s="44"/>
      <c r="AQ899" s="45" t="e">
        <f t="shared" ref="AQ899:AQ904" si="3051">(AP899/AO899)*100</f>
        <v>#DIV/0!</v>
      </c>
      <c r="AR899" s="12"/>
      <c r="AS899" s="37"/>
      <c r="AT899" s="37"/>
    </row>
    <row r="900" spans="1:46" customFormat="1" ht="51" customHeight="1">
      <c r="A900" s="283"/>
      <c r="B900" s="279"/>
      <c r="C900" s="282"/>
      <c r="D900" s="110" t="s">
        <v>18</v>
      </c>
      <c r="E900" s="173">
        <f t="shared" ref="E900:E904" si="3052">H900+K900+N900+Q900+T900+W900+Z900+AC900+AF900+AI900+AL900+AO900</f>
        <v>0</v>
      </c>
      <c r="F900" s="85">
        <f t="shared" ref="F900:F904" si="3053">I900+L900+O900+R900+U900+X900+AA900+AD900+AG900+AJ900+AM900+AP900</f>
        <v>0</v>
      </c>
      <c r="G900" s="43" t="e">
        <f t="shared" si="3039"/>
        <v>#DIV/0!</v>
      </c>
      <c r="H900" s="234"/>
      <c r="I900" s="44"/>
      <c r="J900" s="45" t="e">
        <f t="shared" si="3040"/>
        <v>#DIV/0!</v>
      </c>
      <c r="K900" s="234"/>
      <c r="L900" s="85"/>
      <c r="M900" s="45" t="e">
        <f t="shared" si="3041"/>
        <v>#DIV/0!</v>
      </c>
      <c r="N900" s="234"/>
      <c r="O900" s="43"/>
      <c r="P900" s="45" t="e">
        <f t="shared" si="3042"/>
        <v>#DIV/0!</v>
      </c>
      <c r="Q900" s="234"/>
      <c r="R900" s="44"/>
      <c r="S900" s="45" t="e">
        <f t="shared" si="3043"/>
        <v>#DIV/0!</v>
      </c>
      <c r="T900" s="234"/>
      <c r="U900" s="44"/>
      <c r="V900" s="45" t="e">
        <f t="shared" si="3044"/>
        <v>#DIV/0!</v>
      </c>
      <c r="W900" s="234"/>
      <c r="X900" s="44"/>
      <c r="Y900" s="45" t="e">
        <f t="shared" si="3045"/>
        <v>#DIV/0!</v>
      </c>
      <c r="Z900" s="234"/>
      <c r="AA900" s="44"/>
      <c r="AB900" s="45" t="e">
        <f t="shared" si="3046"/>
        <v>#DIV/0!</v>
      </c>
      <c r="AC900" s="234"/>
      <c r="AD900" s="44"/>
      <c r="AE900" s="45" t="e">
        <f t="shared" si="3047"/>
        <v>#DIV/0!</v>
      </c>
      <c r="AF900" s="234"/>
      <c r="AG900" s="44"/>
      <c r="AH900" s="45" t="e">
        <f t="shared" si="3048"/>
        <v>#DIV/0!</v>
      </c>
      <c r="AI900" s="234"/>
      <c r="AJ900" s="44"/>
      <c r="AK900" s="45" t="e">
        <f t="shared" si="3049"/>
        <v>#DIV/0!</v>
      </c>
      <c r="AL900" s="234"/>
      <c r="AM900" s="44"/>
      <c r="AN900" s="45" t="e">
        <f t="shared" si="3050"/>
        <v>#DIV/0!</v>
      </c>
      <c r="AO900" s="234"/>
      <c r="AP900" s="44"/>
      <c r="AQ900" s="45" t="e">
        <f t="shared" si="3051"/>
        <v>#DIV/0!</v>
      </c>
      <c r="AR900" s="12"/>
      <c r="AS900" s="37"/>
      <c r="AT900" s="37"/>
    </row>
    <row r="901" spans="1:46" customFormat="1" ht="26.25" customHeight="1">
      <c r="A901" s="283"/>
      <c r="B901" s="279"/>
      <c r="C901" s="282"/>
      <c r="D901" s="110" t="s">
        <v>26</v>
      </c>
      <c r="E901" s="173">
        <f t="shared" si="3052"/>
        <v>400</v>
      </c>
      <c r="F901" s="43">
        <f t="shared" si="3053"/>
        <v>400</v>
      </c>
      <c r="G901" s="43">
        <f t="shared" si="3039"/>
        <v>100</v>
      </c>
      <c r="H901" s="234"/>
      <c r="I901" s="44"/>
      <c r="J901" s="45" t="e">
        <f t="shared" si="3040"/>
        <v>#DIV/0!</v>
      </c>
      <c r="K901" s="234"/>
      <c r="L901" s="85"/>
      <c r="M901" s="45" t="e">
        <f t="shared" si="3041"/>
        <v>#DIV/0!</v>
      </c>
      <c r="N901" s="234">
        <v>120</v>
      </c>
      <c r="O901" s="43">
        <v>120</v>
      </c>
      <c r="P901" s="45">
        <f t="shared" si="3042"/>
        <v>100</v>
      </c>
      <c r="Q901" s="234">
        <v>200</v>
      </c>
      <c r="R901" s="44">
        <v>200</v>
      </c>
      <c r="S901" s="45">
        <f t="shared" si="3043"/>
        <v>100</v>
      </c>
      <c r="T901" s="234">
        <v>80</v>
      </c>
      <c r="U901" s="45">
        <v>80</v>
      </c>
      <c r="V901" s="45">
        <f t="shared" si="3044"/>
        <v>100</v>
      </c>
      <c r="W901" s="234"/>
      <c r="X901" s="44"/>
      <c r="Y901" s="45" t="e">
        <f t="shared" si="3045"/>
        <v>#DIV/0!</v>
      </c>
      <c r="Z901" s="234"/>
      <c r="AA901" s="44"/>
      <c r="AB901" s="45" t="e">
        <f t="shared" si="3046"/>
        <v>#DIV/0!</v>
      </c>
      <c r="AC901" s="234">
        <v>0</v>
      </c>
      <c r="AD901" s="44"/>
      <c r="AE901" s="45" t="e">
        <f t="shared" si="3047"/>
        <v>#DIV/0!</v>
      </c>
      <c r="AF901" s="234"/>
      <c r="AG901" s="44"/>
      <c r="AH901" s="45" t="e">
        <f t="shared" si="3048"/>
        <v>#DIV/0!</v>
      </c>
      <c r="AI901" s="234"/>
      <c r="AJ901" s="44"/>
      <c r="AK901" s="45" t="e">
        <f t="shared" si="3049"/>
        <v>#DIV/0!</v>
      </c>
      <c r="AL901" s="234"/>
      <c r="AM901" s="44"/>
      <c r="AN901" s="45" t="e">
        <f t="shared" si="3050"/>
        <v>#DIV/0!</v>
      </c>
      <c r="AO901" s="234"/>
      <c r="AP901" s="44"/>
      <c r="AQ901" s="45" t="e">
        <f t="shared" si="3051"/>
        <v>#DIV/0!</v>
      </c>
      <c r="AR901" s="12"/>
      <c r="AS901" s="37"/>
      <c r="AT901" s="37"/>
    </row>
    <row r="902" spans="1:46" customFormat="1" ht="78.75" customHeight="1">
      <c r="A902" s="283"/>
      <c r="B902" s="279"/>
      <c r="C902" s="282"/>
      <c r="D902" s="110" t="s">
        <v>154</v>
      </c>
      <c r="E902" s="173">
        <f t="shared" si="3052"/>
        <v>0</v>
      </c>
      <c r="F902" s="85">
        <f t="shared" si="3053"/>
        <v>0</v>
      </c>
      <c r="G902" s="43" t="e">
        <f t="shared" si="3039"/>
        <v>#DIV/0!</v>
      </c>
      <c r="H902" s="234"/>
      <c r="I902" s="44"/>
      <c r="J902" s="45" t="e">
        <f t="shared" si="3040"/>
        <v>#DIV/0!</v>
      </c>
      <c r="K902" s="234"/>
      <c r="L902" s="85"/>
      <c r="M902" s="45" t="e">
        <f t="shared" si="3041"/>
        <v>#DIV/0!</v>
      </c>
      <c r="N902" s="234"/>
      <c r="O902" s="43"/>
      <c r="P902" s="45" t="e">
        <f t="shared" si="3042"/>
        <v>#DIV/0!</v>
      </c>
      <c r="Q902" s="234"/>
      <c r="R902" s="44"/>
      <c r="S902" s="45" t="e">
        <f t="shared" si="3043"/>
        <v>#DIV/0!</v>
      </c>
      <c r="T902" s="234"/>
      <c r="U902" s="44"/>
      <c r="V902" s="45" t="e">
        <f t="shared" si="3044"/>
        <v>#DIV/0!</v>
      </c>
      <c r="W902" s="234"/>
      <c r="X902" s="44"/>
      <c r="Y902" s="45" t="e">
        <f t="shared" si="3045"/>
        <v>#DIV/0!</v>
      </c>
      <c r="Z902" s="234"/>
      <c r="AA902" s="44"/>
      <c r="AB902" s="45" t="e">
        <f t="shared" si="3046"/>
        <v>#DIV/0!</v>
      </c>
      <c r="AC902" s="234"/>
      <c r="AD902" s="44"/>
      <c r="AE902" s="45" t="e">
        <f t="shared" si="3047"/>
        <v>#DIV/0!</v>
      </c>
      <c r="AF902" s="234"/>
      <c r="AG902" s="44"/>
      <c r="AH902" s="45" t="e">
        <f t="shared" si="3048"/>
        <v>#DIV/0!</v>
      </c>
      <c r="AI902" s="234"/>
      <c r="AJ902" s="44"/>
      <c r="AK902" s="45" t="e">
        <f t="shared" si="3049"/>
        <v>#DIV/0!</v>
      </c>
      <c r="AL902" s="234"/>
      <c r="AM902" s="44"/>
      <c r="AN902" s="45" t="e">
        <f t="shared" si="3050"/>
        <v>#DIV/0!</v>
      </c>
      <c r="AO902" s="234"/>
      <c r="AP902" s="44"/>
      <c r="AQ902" s="45" t="e">
        <f t="shared" si="3051"/>
        <v>#DIV/0!</v>
      </c>
      <c r="AR902" s="12"/>
      <c r="AS902" s="37"/>
      <c r="AT902" s="37"/>
    </row>
    <row r="903" spans="1:46" customFormat="1" ht="40.5" customHeight="1">
      <c r="A903" s="283"/>
      <c r="B903" s="279"/>
      <c r="C903" s="282"/>
      <c r="D903" s="110" t="s">
        <v>37</v>
      </c>
      <c r="E903" s="173">
        <f t="shared" si="3052"/>
        <v>0</v>
      </c>
      <c r="F903" s="85">
        <f t="shared" si="3053"/>
        <v>0</v>
      </c>
      <c r="G903" s="43" t="e">
        <f t="shared" si="3039"/>
        <v>#DIV/0!</v>
      </c>
      <c r="H903" s="234"/>
      <c r="I903" s="44"/>
      <c r="J903" s="45" t="e">
        <f t="shared" si="3040"/>
        <v>#DIV/0!</v>
      </c>
      <c r="K903" s="234"/>
      <c r="L903" s="85"/>
      <c r="M903" s="45" t="e">
        <f t="shared" si="3041"/>
        <v>#DIV/0!</v>
      </c>
      <c r="N903" s="234"/>
      <c r="O903" s="43"/>
      <c r="P903" s="45" t="e">
        <f t="shared" si="3042"/>
        <v>#DIV/0!</v>
      </c>
      <c r="Q903" s="234"/>
      <c r="R903" s="44"/>
      <c r="S903" s="45" t="e">
        <f t="shared" si="3043"/>
        <v>#DIV/0!</v>
      </c>
      <c r="T903" s="234"/>
      <c r="U903" s="44"/>
      <c r="V903" s="45" t="e">
        <f t="shared" si="3044"/>
        <v>#DIV/0!</v>
      </c>
      <c r="W903" s="234"/>
      <c r="X903" s="44"/>
      <c r="Y903" s="45" t="e">
        <f t="shared" si="3045"/>
        <v>#DIV/0!</v>
      </c>
      <c r="Z903" s="234"/>
      <c r="AA903" s="44"/>
      <c r="AB903" s="45" t="e">
        <f t="shared" si="3046"/>
        <v>#DIV/0!</v>
      </c>
      <c r="AC903" s="234"/>
      <c r="AD903" s="44"/>
      <c r="AE903" s="45" t="e">
        <f t="shared" si="3047"/>
        <v>#DIV/0!</v>
      </c>
      <c r="AF903" s="234"/>
      <c r="AG903" s="44"/>
      <c r="AH903" s="45" t="e">
        <f t="shared" si="3048"/>
        <v>#DIV/0!</v>
      </c>
      <c r="AI903" s="234"/>
      <c r="AJ903" s="44"/>
      <c r="AK903" s="45" t="e">
        <f t="shared" si="3049"/>
        <v>#DIV/0!</v>
      </c>
      <c r="AL903" s="234"/>
      <c r="AM903" s="44"/>
      <c r="AN903" s="45" t="e">
        <f t="shared" si="3050"/>
        <v>#DIV/0!</v>
      </c>
      <c r="AO903" s="234"/>
      <c r="AP903" s="44"/>
      <c r="AQ903" s="45" t="e">
        <f t="shared" si="3051"/>
        <v>#DIV/0!</v>
      </c>
      <c r="AR903" s="12"/>
      <c r="AS903" s="37"/>
      <c r="AT903" s="37"/>
    </row>
    <row r="904" spans="1:46" customFormat="1" ht="45">
      <c r="A904" s="283"/>
      <c r="B904" s="280"/>
      <c r="C904" s="282"/>
      <c r="D904" s="110" t="s">
        <v>32</v>
      </c>
      <c r="E904" s="173">
        <f t="shared" si="3052"/>
        <v>0</v>
      </c>
      <c r="F904" s="85">
        <f t="shared" si="3053"/>
        <v>0</v>
      </c>
      <c r="G904" s="43" t="e">
        <f t="shared" si="3039"/>
        <v>#DIV/0!</v>
      </c>
      <c r="H904" s="234"/>
      <c r="I904" s="44"/>
      <c r="J904" s="45" t="e">
        <f t="shared" si="3040"/>
        <v>#DIV/0!</v>
      </c>
      <c r="K904" s="234"/>
      <c r="L904" s="85"/>
      <c r="M904" s="45" t="e">
        <f t="shared" si="3041"/>
        <v>#DIV/0!</v>
      </c>
      <c r="N904" s="234"/>
      <c r="O904" s="43"/>
      <c r="P904" s="45" t="e">
        <f t="shared" si="3042"/>
        <v>#DIV/0!</v>
      </c>
      <c r="Q904" s="234"/>
      <c r="R904" s="44"/>
      <c r="S904" s="45" t="e">
        <f t="shared" si="3043"/>
        <v>#DIV/0!</v>
      </c>
      <c r="T904" s="234"/>
      <c r="U904" s="44"/>
      <c r="V904" s="45" t="e">
        <f t="shared" si="3044"/>
        <v>#DIV/0!</v>
      </c>
      <c r="W904" s="234"/>
      <c r="X904" s="44"/>
      <c r="Y904" s="45" t="e">
        <f t="shared" si="3045"/>
        <v>#DIV/0!</v>
      </c>
      <c r="Z904" s="234"/>
      <c r="AA904" s="44"/>
      <c r="AB904" s="45" t="e">
        <f t="shared" si="3046"/>
        <v>#DIV/0!</v>
      </c>
      <c r="AC904" s="234"/>
      <c r="AD904" s="44"/>
      <c r="AE904" s="45" t="e">
        <f t="shared" si="3047"/>
        <v>#DIV/0!</v>
      </c>
      <c r="AF904" s="234"/>
      <c r="AG904" s="44"/>
      <c r="AH904" s="45" t="e">
        <f t="shared" si="3048"/>
        <v>#DIV/0!</v>
      </c>
      <c r="AI904" s="234"/>
      <c r="AJ904" s="44"/>
      <c r="AK904" s="45" t="e">
        <f t="shared" si="3049"/>
        <v>#DIV/0!</v>
      </c>
      <c r="AL904" s="234"/>
      <c r="AM904" s="44"/>
      <c r="AN904" s="45" t="e">
        <f t="shared" si="3050"/>
        <v>#DIV/0!</v>
      </c>
      <c r="AO904" s="234"/>
      <c r="AP904" s="44"/>
      <c r="AQ904" s="45" t="e">
        <f t="shared" si="3051"/>
        <v>#DIV/0!</v>
      </c>
      <c r="AR904" s="12"/>
      <c r="AS904" s="37"/>
      <c r="AT904" s="37"/>
    </row>
    <row r="905" spans="1:46" s="208" customFormat="1" ht="26.25" customHeight="1">
      <c r="A905" s="302" t="s">
        <v>374</v>
      </c>
      <c r="B905" s="278" t="s">
        <v>120</v>
      </c>
      <c r="C905" s="282" t="s">
        <v>107</v>
      </c>
      <c r="D905" s="217" t="s">
        <v>34</v>
      </c>
      <c r="E905" s="210">
        <f>E906+E907+E908+E910+E911</f>
        <v>95.3</v>
      </c>
      <c r="F905" s="206">
        <f>F906+F907+F908+F910+F911</f>
        <v>7.63</v>
      </c>
      <c r="G905" s="206">
        <f>(F905/E905)*100</f>
        <v>8.0062959076600215</v>
      </c>
      <c r="H905" s="234">
        <f>H906+H907+H908+H910+H911</f>
        <v>0</v>
      </c>
      <c r="I905" s="205">
        <f>I906+I907+I908+I910+I911</f>
        <v>0</v>
      </c>
      <c r="J905" s="205" t="e">
        <f>(I905/H905)*100</f>
        <v>#DIV/0!</v>
      </c>
      <c r="K905" s="234">
        <f>K906+K907+K908+K910+K911</f>
        <v>0</v>
      </c>
      <c r="L905" s="206">
        <f>L906+L907+L908+L910+L911</f>
        <v>0</v>
      </c>
      <c r="M905" s="205" t="e">
        <f>(L905/K905)*100</f>
        <v>#DIV/0!</v>
      </c>
      <c r="N905" s="234">
        <f>N906+N907+N908+N910+N911</f>
        <v>0</v>
      </c>
      <c r="O905" s="206">
        <f>O906+O907+O908+O910+O911</f>
        <v>0</v>
      </c>
      <c r="P905" s="205" t="e">
        <f>(O905/N905)*100</f>
        <v>#DIV/0!</v>
      </c>
      <c r="Q905" s="234">
        <f>Q906+Q907+Q908+Q910+Q911</f>
        <v>0</v>
      </c>
      <c r="R905" s="205">
        <f>R906+R907+R908+R910+R911</f>
        <v>0</v>
      </c>
      <c r="S905" s="205" t="e">
        <f>(R905/Q905)*100</f>
        <v>#DIV/0!</v>
      </c>
      <c r="T905" s="234">
        <f>T906+T907+T908+T910+T911</f>
        <v>0</v>
      </c>
      <c r="U905" s="205">
        <f>U906+U907+U908+U910+U911</f>
        <v>0</v>
      </c>
      <c r="V905" s="205" t="e">
        <f>(U905/T905)*100</f>
        <v>#DIV/0!</v>
      </c>
      <c r="W905" s="234">
        <f>W906+W907+W908+W910+W911</f>
        <v>7.63</v>
      </c>
      <c r="X905" s="205">
        <f>X906+X907+X908+X910+X911</f>
        <v>7.63</v>
      </c>
      <c r="Y905" s="205">
        <f>(X905/W905)*100</f>
        <v>100</v>
      </c>
      <c r="Z905" s="234">
        <f>Z906+Z907+Z908+Z910+Z911</f>
        <v>0</v>
      </c>
      <c r="AA905" s="205">
        <f>AA906+AA907+AA908+AA910+AA911</f>
        <v>0</v>
      </c>
      <c r="AB905" s="205" t="e">
        <f>(AA905/Z905)*100</f>
        <v>#DIV/0!</v>
      </c>
      <c r="AC905" s="234">
        <f>AC906+AC907+AC908+AC910+AC911</f>
        <v>87.67</v>
      </c>
      <c r="AD905" s="205">
        <f>AD906+AD907+AD908+AD910+AD911</f>
        <v>0</v>
      </c>
      <c r="AE905" s="205">
        <f>(AD905/AC905)*100</f>
        <v>0</v>
      </c>
      <c r="AF905" s="234">
        <f>AF906+AF907+AF908+AF910+AF911</f>
        <v>0</v>
      </c>
      <c r="AG905" s="205">
        <f>AG906+AG907+AG908+AG910+AG911</f>
        <v>0</v>
      </c>
      <c r="AH905" s="205" t="e">
        <f>(AG905/AF905)*100</f>
        <v>#DIV/0!</v>
      </c>
      <c r="AI905" s="234">
        <f>AI906+AI907+AI908+AI910+AI911</f>
        <v>0</v>
      </c>
      <c r="AJ905" s="205">
        <f>AJ906+AJ907+AJ908+AJ910+AJ911</f>
        <v>0</v>
      </c>
      <c r="AK905" s="205" t="e">
        <f>(AJ905/AI905)*100</f>
        <v>#DIV/0!</v>
      </c>
      <c r="AL905" s="234">
        <f>AL906+AL907+AL908+AL910+AL911</f>
        <v>0</v>
      </c>
      <c r="AM905" s="205">
        <f>AM906+AM907+AM908+AM910+AM911</f>
        <v>0</v>
      </c>
      <c r="AN905" s="205" t="e">
        <f>(AM905/AL905)*100</f>
        <v>#DIV/0!</v>
      </c>
      <c r="AO905" s="234">
        <f>AO906+AO907+AO908+AO910+AO911</f>
        <v>0</v>
      </c>
      <c r="AP905" s="205">
        <f>AP906+AP907+AP908+AP910+AP911</f>
        <v>0</v>
      </c>
      <c r="AQ905" s="205" t="e">
        <f>(AP905/AO905)*100</f>
        <v>#DIV/0!</v>
      </c>
      <c r="AR905" s="216"/>
    </row>
    <row r="906" spans="1:46" customFormat="1" ht="30">
      <c r="A906" s="302"/>
      <c r="B906" s="279"/>
      <c r="C906" s="282"/>
      <c r="D906" s="110" t="s">
        <v>17</v>
      </c>
      <c r="E906" s="173">
        <f>H906+K906+N906+Q906+T906+W906+Z906+AC906+AF906+AI906+AL906+AO906</f>
        <v>0</v>
      </c>
      <c r="F906" s="85">
        <f>I906+L906+O906+R906+U906+X906+AA906+AD906+AG906+AJ906+AM906+AP906</f>
        <v>0</v>
      </c>
      <c r="G906" s="43" t="e">
        <f t="shared" ref="G906:G911" si="3054">(F906/E906)*100</f>
        <v>#DIV/0!</v>
      </c>
      <c r="H906" s="234"/>
      <c r="I906" s="44"/>
      <c r="J906" s="45" t="e">
        <f t="shared" ref="J906:J911" si="3055">(I906/H906)*100</f>
        <v>#DIV/0!</v>
      </c>
      <c r="K906" s="234"/>
      <c r="L906" s="85"/>
      <c r="M906" s="45" t="e">
        <f t="shared" ref="M906:M911" si="3056">(L906/K906)*100</f>
        <v>#DIV/0!</v>
      </c>
      <c r="N906" s="234"/>
      <c r="O906" s="43"/>
      <c r="P906" s="45" t="e">
        <f t="shared" ref="P906:P911" si="3057">(O906/N906)*100</f>
        <v>#DIV/0!</v>
      </c>
      <c r="Q906" s="234"/>
      <c r="R906" s="44"/>
      <c r="S906" s="45" t="e">
        <f t="shared" ref="S906:S911" si="3058">(R906/Q906)*100</f>
        <v>#DIV/0!</v>
      </c>
      <c r="T906" s="234"/>
      <c r="U906" s="44"/>
      <c r="V906" s="45" t="e">
        <f t="shared" ref="V906:V911" si="3059">(U906/T906)*100</f>
        <v>#DIV/0!</v>
      </c>
      <c r="W906" s="234"/>
      <c r="X906" s="44"/>
      <c r="Y906" s="45" t="e">
        <f t="shared" ref="Y906:Y911" si="3060">(X906/W906)*100</f>
        <v>#DIV/0!</v>
      </c>
      <c r="Z906" s="234"/>
      <c r="AA906" s="44"/>
      <c r="AB906" s="45" t="e">
        <f t="shared" ref="AB906:AB911" si="3061">(AA906/Z906)*100</f>
        <v>#DIV/0!</v>
      </c>
      <c r="AC906" s="234"/>
      <c r="AD906" s="44"/>
      <c r="AE906" s="45" t="e">
        <f t="shared" ref="AE906:AE911" si="3062">(AD906/AC906)*100</f>
        <v>#DIV/0!</v>
      </c>
      <c r="AF906" s="234"/>
      <c r="AG906" s="44"/>
      <c r="AH906" s="45" t="e">
        <f t="shared" ref="AH906:AH911" si="3063">(AG906/AF906)*100</f>
        <v>#DIV/0!</v>
      </c>
      <c r="AI906" s="234"/>
      <c r="AJ906" s="44"/>
      <c r="AK906" s="45" t="e">
        <f t="shared" ref="AK906:AK911" si="3064">(AJ906/AI906)*100</f>
        <v>#DIV/0!</v>
      </c>
      <c r="AL906" s="234"/>
      <c r="AM906" s="44"/>
      <c r="AN906" s="45" t="e">
        <f t="shared" ref="AN906:AN911" si="3065">(AM906/AL906)*100</f>
        <v>#DIV/0!</v>
      </c>
      <c r="AO906" s="234"/>
      <c r="AP906" s="44"/>
      <c r="AQ906" s="45" t="e">
        <f t="shared" ref="AQ906:AQ911" si="3066">(AP906/AO906)*100</f>
        <v>#DIV/0!</v>
      </c>
      <c r="AR906" s="12"/>
      <c r="AS906" s="37"/>
      <c r="AT906" s="37"/>
    </row>
    <row r="907" spans="1:46" customFormat="1" ht="51" customHeight="1">
      <c r="A907" s="302"/>
      <c r="B907" s="279"/>
      <c r="C907" s="282"/>
      <c r="D907" s="110" t="s">
        <v>18</v>
      </c>
      <c r="E907" s="173">
        <f t="shared" ref="E907:E911" si="3067">H907+K907+N907+Q907+T907+W907+Z907+AC907+AF907+AI907+AL907+AO907</f>
        <v>0</v>
      </c>
      <c r="F907" s="85">
        <f t="shared" ref="F907:F911" si="3068">I907+L907+O907+R907+U907+X907+AA907+AD907+AG907+AJ907+AM907+AP907</f>
        <v>0</v>
      </c>
      <c r="G907" s="43" t="e">
        <f t="shared" si="3054"/>
        <v>#DIV/0!</v>
      </c>
      <c r="H907" s="234"/>
      <c r="I907" s="44"/>
      <c r="J907" s="45" t="e">
        <f t="shared" si="3055"/>
        <v>#DIV/0!</v>
      </c>
      <c r="K907" s="234"/>
      <c r="L907" s="85"/>
      <c r="M907" s="45" t="e">
        <f t="shared" si="3056"/>
        <v>#DIV/0!</v>
      </c>
      <c r="N907" s="234"/>
      <c r="O907" s="43"/>
      <c r="P907" s="45" t="e">
        <f t="shared" si="3057"/>
        <v>#DIV/0!</v>
      </c>
      <c r="Q907" s="234"/>
      <c r="R907" s="44"/>
      <c r="S907" s="45" t="e">
        <f t="shared" si="3058"/>
        <v>#DIV/0!</v>
      </c>
      <c r="T907" s="234"/>
      <c r="U907" s="44"/>
      <c r="V907" s="45" t="e">
        <f t="shared" si="3059"/>
        <v>#DIV/0!</v>
      </c>
      <c r="W907" s="234"/>
      <c r="X907" s="44"/>
      <c r="Y907" s="45" t="e">
        <f t="shared" si="3060"/>
        <v>#DIV/0!</v>
      </c>
      <c r="Z907" s="234"/>
      <c r="AA907" s="44"/>
      <c r="AB907" s="45" t="e">
        <f t="shared" si="3061"/>
        <v>#DIV/0!</v>
      </c>
      <c r="AC907" s="234"/>
      <c r="AD907" s="44"/>
      <c r="AE907" s="45" t="e">
        <f t="shared" si="3062"/>
        <v>#DIV/0!</v>
      </c>
      <c r="AF907" s="234"/>
      <c r="AG907" s="44"/>
      <c r="AH907" s="45" t="e">
        <f t="shared" si="3063"/>
        <v>#DIV/0!</v>
      </c>
      <c r="AI907" s="234"/>
      <c r="AJ907" s="44"/>
      <c r="AK907" s="45" t="e">
        <f t="shared" si="3064"/>
        <v>#DIV/0!</v>
      </c>
      <c r="AL907" s="234"/>
      <c r="AM907" s="44"/>
      <c r="AN907" s="45" t="e">
        <f t="shared" si="3065"/>
        <v>#DIV/0!</v>
      </c>
      <c r="AO907" s="234"/>
      <c r="AP907" s="44"/>
      <c r="AQ907" s="45" t="e">
        <f t="shared" si="3066"/>
        <v>#DIV/0!</v>
      </c>
      <c r="AR907" s="12"/>
      <c r="AS907" s="37"/>
      <c r="AT907" s="37"/>
    </row>
    <row r="908" spans="1:46" customFormat="1" ht="32.25" customHeight="1">
      <c r="A908" s="302"/>
      <c r="B908" s="279"/>
      <c r="C908" s="282"/>
      <c r="D908" s="110" t="s">
        <v>26</v>
      </c>
      <c r="E908" s="173">
        <f t="shared" ref="E908" si="3069">H908+K908+N908+Q908+T908+W908+Z908+AC908+AF908+AI908+AL908+AO908</f>
        <v>95.3</v>
      </c>
      <c r="F908" s="85">
        <f t="shared" ref="F908" si="3070">I908+L908+O908+R908+U908+X908+AA908+AD908+AG908+AJ908+AM908+AP908</f>
        <v>7.63</v>
      </c>
      <c r="G908" s="43">
        <f t="shared" si="3054"/>
        <v>8.0062959076600215</v>
      </c>
      <c r="H908" s="234"/>
      <c r="I908" s="44"/>
      <c r="J908" s="45" t="e">
        <f t="shared" si="3055"/>
        <v>#DIV/0!</v>
      </c>
      <c r="K908" s="234"/>
      <c r="L908" s="85"/>
      <c r="M908" s="45" t="e">
        <f t="shared" si="3056"/>
        <v>#DIV/0!</v>
      </c>
      <c r="N908" s="234"/>
      <c r="O908" s="43"/>
      <c r="P908" s="45" t="e">
        <f t="shared" si="3057"/>
        <v>#DIV/0!</v>
      </c>
      <c r="Q908" s="234"/>
      <c r="R908" s="44"/>
      <c r="S908" s="45" t="e">
        <f t="shared" si="3058"/>
        <v>#DIV/0!</v>
      </c>
      <c r="T908" s="234"/>
      <c r="U908" s="44"/>
      <c r="V908" s="45" t="e">
        <f t="shared" si="3059"/>
        <v>#DIV/0!</v>
      </c>
      <c r="W908" s="234">
        <v>7.63</v>
      </c>
      <c r="X908" s="44">
        <v>7.63</v>
      </c>
      <c r="Y908" s="45">
        <f t="shared" si="3060"/>
        <v>100</v>
      </c>
      <c r="Z908" s="234"/>
      <c r="AA908" s="44"/>
      <c r="AB908" s="45" t="e">
        <f t="shared" si="3061"/>
        <v>#DIV/0!</v>
      </c>
      <c r="AC908" s="234">
        <f>95.3-7.63</f>
        <v>87.67</v>
      </c>
      <c r="AD908" s="44"/>
      <c r="AE908" s="45">
        <f t="shared" si="3062"/>
        <v>0</v>
      </c>
      <c r="AF908" s="234"/>
      <c r="AG908" s="44"/>
      <c r="AH908" s="45" t="e">
        <f t="shared" si="3063"/>
        <v>#DIV/0!</v>
      </c>
      <c r="AI908" s="234"/>
      <c r="AJ908" s="44"/>
      <c r="AK908" s="45" t="e">
        <f t="shared" si="3064"/>
        <v>#DIV/0!</v>
      </c>
      <c r="AL908" s="234"/>
      <c r="AM908" s="44"/>
      <c r="AN908" s="45" t="e">
        <f t="shared" si="3065"/>
        <v>#DIV/0!</v>
      </c>
      <c r="AO908" s="234"/>
      <c r="AP908" s="44"/>
      <c r="AQ908" s="45" t="e">
        <f t="shared" si="3066"/>
        <v>#DIV/0!</v>
      </c>
      <c r="AR908" s="12"/>
      <c r="AS908" s="37"/>
      <c r="AT908" s="37"/>
    </row>
    <row r="909" spans="1:46" customFormat="1" ht="79.5" customHeight="1">
      <c r="A909" s="302"/>
      <c r="B909" s="279"/>
      <c r="C909" s="282"/>
      <c r="D909" s="110" t="s">
        <v>154</v>
      </c>
      <c r="E909" s="173">
        <f t="shared" si="3067"/>
        <v>0</v>
      </c>
      <c r="F909" s="85">
        <f t="shared" si="3068"/>
        <v>0</v>
      </c>
      <c r="G909" s="43" t="e">
        <f t="shared" si="3054"/>
        <v>#DIV/0!</v>
      </c>
      <c r="H909" s="234"/>
      <c r="I909" s="44"/>
      <c r="J909" s="45" t="e">
        <f t="shared" si="3055"/>
        <v>#DIV/0!</v>
      </c>
      <c r="K909" s="234"/>
      <c r="L909" s="85"/>
      <c r="M909" s="45" t="e">
        <f t="shared" si="3056"/>
        <v>#DIV/0!</v>
      </c>
      <c r="N909" s="234"/>
      <c r="O909" s="43"/>
      <c r="P909" s="45" t="e">
        <f t="shared" si="3057"/>
        <v>#DIV/0!</v>
      </c>
      <c r="Q909" s="234"/>
      <c r="R909" s="44"/>
      <c r="S909" s="45" t="e">
        <f t="shared" si="3058"/>
        <v>#DIV/0!</v>
      </c>
      <c r="T909" s="234"/>
      <c r="U909" s="44"/>
      <c r="V909" s="45" t="e">
        <f t="shared" si="3059"/>
        <v>#DIV/0!</v>
      </c>
      <c r="W909" s="234"/>
      <c r="X909" s="44"/>
      <c r="Y909" s="45" t="e">
        <f t="shared" si="3060"/>
        <v>#DIV/0!</v>
      </c>
      <c r="Z909" s="234"/>
      <c r="AA909" s="44"/>
      <c r="AB909" s="45" t="e">
        <f t="shared" si="3061"/>
        <v>#DIV/0!</v>
      </c>
      <c r="AC909" s="234"/>
      <c r="AD909" s="44"/>
      <c r="AE909" s="45" t="e">
        <f t="shared" si="3062"/>
        <v>#DIV/0!</v>
      </c>
      <c r="AF909" s="234"/>
      <c r="AG909" s="44"/>
      <c r="AH909" s="45" t="e">
        <f t="shared" si="3063"/>
        <v>#DIV/0!</v>
      </c>
      <c r="AI909" s="234"/>
      <c r="AJ909" s="44"/>
      <c r="AK909" s="45" t="e">
        <f t="shared" si="3064"/>
        <v>#DIV/0!</v>
      </c>
      <c r="AL909" s="234"/>
      <c r="AM909" s="44"/>
      <c r="AN909" s="45" t="e">
        <f t="shared" si="3065"/>
        <v>#DIV/0!</v>
      </c>
      <c r="AO909" s="234"/>
      <c r="AP909" s="44"/>
      <c r="AQ909" s="45" t="e">
        <f t="shared" si="3066"/>
        <v>#DIV/0!</v>
      </c>
      <c r="AR909" s="12"/>
      <c r="AS909" s="37"/>
      <c r="AT909" s="37"/>
    </row>
    <row r="910" spans="1:46" customFormat="1" ht="36" customHeight="1">
      <c r="A910" s="302"/>
      <c r="B910" s="279"/>
      <c r="C910" s="282"/>
      <c r="D910" s="110" t="s">
        <v>37</v>
      </c>
      <c r="E910" s="173">
        <f t="shared" si="3067"/>
        <v>0</v>
      </c>
      <c r="F910" s="85">
        <f t="shared" si="3068"/>
        <v>0</v>
      </c>
      <c r="G910" s="43" t="e">
        <f t="shared" si="3054"/>
        <v>#DIV/0!</v>
      </c>
      <c r="H910" s="234"/>
      <c r="I910" s="44"/>
      <c r="J910" s="45" t="e">
        <f t="shared" si="3055"/>
        <v>#DIV/0!</v>
      </c>
      <c r="K910" s="234"/>
      <c r="L910" s="85"/>
      <c r="M910" s="45" t="e">
        <f t="shared" si="3056"/>
        <v>#DIV/0!</v>
      </c>
      <c r="N910" s="234"/>
      <c r="O910" s="43"/>
      <c r="P910" s="45" t="e">
        <f t="shared" si="3057"/>
        <v>#DIV/0!</v>
      </c>
      <c r="Q910" s="234"/>
      <c r="R910" s="44"/>
      <c r="S910" s="45" t="e">
        <f t="shared" si="3058"/>
        <v>#DIV/0!</v>
      </c>
      <c r="T910" s="234"/>
      <c r="U910" s="44"/>
      <c r="V910" s="45" t="e">
        <f t="shared" si="3059"/>
        <v>#DIV/0!</v>
      </c>
      <c r="W910" s="234"/>
      <c r="X910" s="44"/>
      <c r="Y910" s="45" t="e">
        <f t="shared" si="3060"/>
        <v>#DIV/0!</v>
      </c>
      <c r="Z910" s="234"/>
      <c r="AA910" s="44"/>
      <c r="AB910" s="45" t="e">
        <f t="shared" si="3061"/>
        <v>#DIV/0!</v>
      </c>
      <c r="AC910" s="234"/>
      <c r="AD910" s="44"/>
      <c r="AE910" s="45" t="e">
        <f t="shared" si="3062"/>
        <v>#DIV/0!</v>
      </c>
      <c r="AF910" s="234"/>
      <c r="AG910" s="44"/>
      <c r="AH910" s="45" t="e">
        <f t="shared" si="3063"/>
        <v>#DIV/0!</v>
      </c>
      <c r="AI910" s="234"/>
      <c r="AJ910" s="44"/>
      <c r="AK910" s="45" t="e">
        <f t="shared" si="3064"/>
        <v>#DIV/0!</v>
      </c>
      <c r="AL910" s="234"/>
      <c r="AM910" s="44"/>
      <c r="AN910" s="45" t="e">
        <f t="shared" si="3065"/>
        <v>#DIV/0!</v>
      </c>
      <c r="AO910" s="234"/>
      <c r="AP910" s="44"/>
      <c r="AQ910" s="45" t="e">
        <f t="shared" si="3066"/>
        <v>#DIV/0!</v>
      </c>
      <c r="AR910" s="12"/>
      <c r="AS910" s="37"/>
      <c r="AT910" s="37"/>
    </row>
    <row r="911" spans="1:46" customFormat="1" ht="45">
      <c r="A911" s="302"/>
      <c r="B911" s="280"/>
      <c r="C911" s="282"/>
      <c r="D911" s="110" t="s">
        <v>32</v>
      </c>
      <c r="E911" s="173">
        <f t="shared" si="3067"/>
        <v>0</v>
      </c>
      <c r="F911" s="85">
        <f t="shared" si="3068"/>
        <v>0</v>
      </c>
      <c r="G911" s="43" t="e">
        <f t="shared" si="3054"/>
        <v>#DIV/0!</v>
      </c>
      <c r="H911" s="234"/>
      <c r="I911" s="44"/>
      <c r="J911" s="45" t="e">
        <f t="shared" si="3055"/>
        <v>#DIV/0!</v>
      </c>
      <c r="K911" s="234"/>
      <c r="L911" s="85"/>
      <c r="M911" s="45" t="e">
        <f t="shared" si="3056"/>
        <v>#DIV/0!</v>
      </c>
      <c r="N911" s="234"/>
      <c r="O911" s="43"/>
      <c r="P911" s="45" t="e">
        <f t="shared" si="3057"/>
        <v>#DIV/0!</v>
      </c>
      <c r="Q911" s="234"/>
      <c r="R911" s="44"/>
      <c r="S911" s="45" t="e">
        <f t="shared" si="3058"/>
        <v>#DIV/0!</v>
      </c>
      <c r="T911" s="234"/>
      <c r="U911" s="44"/>
      <c r="V911" s="45" t="e">
        <f t="shared" si="3059"/>
        <v>#DIV/0!</v>
      </c>
      <c r="W911" s="234"/>
      <c r="X911" s="44"/>
      <c r="Y911" s="45" t="e">
        <f t="shared" si="3060"/>
        <v>#DIV/0!</v>
      </c>
      <c r="Z911" s="234"/>
      <c r="AA911" s="44"/>
      <c r="AB911" s="45" t="e">
        <f t="shared" si="3061"/>
        <v>#DIV/0!</v>
      </c>
      <c r="AC911" s="234"/>
      <c r="AD911" s="44"/>
      <c r="AE911" s="45" t="e">
        <f t="shared" si="3062"/>
        <v>#DIV/0!</v>
      </c>
      <c r="AF911" s="234"/>
      <c r="AG911" s="44"/>
      <c r="AH911" s="45" t="e">
        <f t="shared" si="3063"/>
        <v>#DIV/0!</v>
      </c>
      <c r="AI911" s="234"/>
      <c r="AJ911" s="44"/>
      <c r="AK911" s="45" t="e">
        <f t="shared" si="3064"/>
        <v>#DIV/0!</v>
      </c>
      <c r="AL911" s="234"/>
      <c r="AM911" s="44"/>
      <c r="AN911" s="45" t="e">
        <f t="shared" si="3065"/>
        <v>#DIV/0!</v>
      </c>
      <c r="AO911" s="234"/>
      <c r="AP911" s="44"/>
      <c r="AQ911" s="45" t="e">
        <f t="shared" si="3066"/>
        <v>#DIV/0!</v>
      </c>
      <c r="AR911" s="12"/>
      <c r="AS911" s="37"/>
      <c r="AT911" s="37"/>
    </row>
    <row r="912" spans="1:46" s="208" customFormat="1" ht="24.75" customHeight="1">
      <c r="A912" s="302" t="s">
        <v>375</v>
      </c>
      <c r="B912" s="278" t="s">
        <v>121</v>
      </c>
      <c r="C912" s="282" t="s">
        <v>296</v>
      </c>
      <c r="D912" s="217" t="s">
        <v>34</v>
      </c>
      <c r="E912" s="210">
        <f>E913+E914+E915+E917+E918</f>
        <v>90</v>
      </c>
      <c r="F912" s="206">
        <f>F913+F914+F915+F917+F918</f>
        <v>90</v>
      </c>
      <c r="G912" s="206">
        <f>(F912/E912)*100</f>
        <v>100</v>
      </c>
      <c r="H912" s="234">
        <f>H913+H914+H915+H917+H918</f>
        <v>0</v>
      </c>
      <c r="I912" s="205">
        <f>I913+I914+I915+I917+I918</f>
        <v>0</v>
      </c>
      <c r="J912" s="205" t="e">
        <f>(I912/H912)*100</f>
        <v>#DIV/0!</v>
      </c>
      <c r="K912" s="234">
        <f>K913+K914+K915+K917+K918</f>
        <v>0</v>
      </c>
      <c r="L912" s="206">
        <f>L913+L914+L915+L917+L918</f>
        <v>0</v>
      </c>
      <c r="M912" s="205" t="e">
        <f>(L912/K912)*100</f>
        <v>#DIV/0!</v>
      </c>
      <c r="N912" s="234">
        <f>N913+N914+N915+N917+N918</f>
        <v>0</v>
      </c>
      <c r="O912" s="206">
        <f>O913+O914+O915+O917+O918</f>
        <v>0</v>
      </c>
      <c r="P912" s="205" t="e">
        <f>(O912/N912)*100</f>
        <v>#DIV/0!</v>
      </c>
      <c r="Q912" s="234">
        <f>Q913+Q914+Q915+Q917+Q918</f>
        <v>0</v>
      </c>
      <c r="R912" s="205">
        <f>R913+R914+R915+R917+R918</f>
        <v>0</v>
      </c>
      <c r="S912" s="205" t="e">
        <f>(R912/Q912)*100</f>
        <v>#DIV/0!</v>
      </c>
      <c r="T912" s="234">
        <f>T913+T914+T915+T917+T918</f>
        <v>90</v>
      </c>
      <c r="U912" s="205">
        <f>U913+U914+U915+U917+U918</f>
        <v>90</v>
      </c>
      <c r="V912" s="205">
        <f>(U912/T912)*100</f>
        <v>100</v>
      </c>
      <c r="W912" s="234">
        <f>W913+W914+W915+W917+W918</f>
        <v>0</v>
      </c>
      <c r="X912" s="205">
        <f>X913+X914+X915+X917+X918</f>
        <v>0</v>
      </c>
      <c r="Y912" s="205" t="e">
        <f>(X912/W912)*100</f>
        <v>#DIV/0!</v>
      </c>
      <c r="Z912" s="234">
        <f>Z913+Z914+Z915+Z917+Z918</f>
        <v>0</v>
      </c>
      <c r="AA912" s="205">
        <f>AA913+AA914+AA915+AA917+AA918</f>
        <v>0</v>
      </c>
      <c r="AB912" s="205" t="e">
        <f>(AA912/Z912)*100</f>
        <v>#DIV/0!</v>
      </c>
      <c r="AC912" s="234">
        <f>AC913+AC914+AC915+AC917+AC918</f>
        <v>0</v>
      </c>
      <c r="AD912" s="205">
        <f>AD913+AD914+AD915+AD917+AD918</f>
        <v>0</v>
      </c>
      <c r="AE912" s="205" t="e">
        <f>(AD912/AC912)*100</f>
        <v>#DIV/0!</v>
      </c>
      <c r="AF912" s="234">
        <f>AF913+AF914+AF915+AF917+AF918</f>
        <v>0</v>
      </c>
      <c r="AG912" s="205">
        <f>AG913+AG914+AG915+AG917+AG918</f>
        <v>0</v>
      </c>
      <c r="AH912" s="205" t="e">
        <f>(AG912/AF912)*100</f>
        <v>#DIV/0!</v>
      </c>
      <c r="AI912" s="234">
        <f>AI913+AI914+AI915+AI917+AI918</f>
        <v>0</v>
      </c>
      <c r="AJ912" s="205">
        <f>AJ913+AJ914+AJ915+AJ917+AJ918</f>
        <v>0</v>
      </c>
      <c r="AK912" s="205" t="e">
        <f>(AJ912/AI912)*100</f>
        <v>#DIV/0!</v>
      </c>
      <c r="AL912" s="234">
        <f>AL913+AL914+AL915+AL917+AL918</f>
        <v>0</v>
      </c>
      <c r="AM912" s="205">
        <f>AM913+AM914+AM915+AM917+AM918</f>
        <v>0</v>
      </c>
      <c r="AN912" s="205" t="e">
        <f>(AM912/AL912)*100</f>
        <v>#DIV/0!</v>
      </c>
      <c r="AO912" s="234">
        <f>AO913+AO914+AO915+AO917+AO918</f>
        <v>0</v>
      </c>
      <c r="AP912" s="205">
        <f>AP913+AP914+AP915+AP917+AP918</f>
        <v>0</v>
      </c>
      <c r="AQ912" s="205" t="e">
        <f>(AP912/AO912)*100</f>
        <v>#DIV/0!</v>
      </c>
      <c r="AR912" s="216"/>
    </row>
    <row r="913" spans="1:46" customFormat="1" ht="30">
      <c r="A913" s="302"/>
      <c r="B913" s="279"/>
      <c r="C913" s="282"/>
      <c r="D913" s="110" t="s">
        <v>17</v>
      </c>
      <c r="E913" s="173">
        <f>H913+K913+N913+Q913+T913+W913+Z913+AC913+AF913+AI913+AL913+AO913</f>
        <v>0</v>
      </c>
      <c r="F913" s="85">
        <f>I913+L913+O913+R913+U913+X913+AA913+AD913+AG913+AJ913+AM913+AP913</f>
        <v>0</v>
      </c>
      <c r="G913" s="43" t="e">
        <f t="shared" ref="G913:G918" si="3071">(F913/E913)*100</f>
        <v>#DIV/0!</v>
      </c>
      <c r="H913" s="234"/>
      <c r="I913" s="44"/>
      <c r="J913" s="45" t="e">
        <f t="shared" ref="J913:J918" si="3072">(I913/H913)*100</f>
        <v>#DIV/0!</v>
      </c>
      <c r="K913" s="234"/>
      <c r="L913" s="85"/>
      <c r="M913" s="45" t="e">
        <f t="shared" ref="M913:M918" si="3073">(L913/K913)*100</f>
        <v>#DIV/0!</v>
      </c>
      <c r="N913" s="234"/>
      <c r="O913" s="43"/>
      <c r="P913" s="45" t="e">
        <f t="shared" ref="P913:P918" si="3074">(O913/N913)*100</f>
        <v>#DIV/0!</v>
      </c>
      <c r="Q913" s="234"/>
      <c r="R913" s="44"/>
      <c r="S913" s="45" t="e">
        <f t="shared" ref="S913:S918" si="3075">(R913/Q913)*100</f>
        <v>#DIV/0!</v>
      </c>
      <c r="T913" s="234"/>
      <c r="U913" s="44"/>
      <c r="V913" s="45" t="e">
        <f t="shared" ref="V913:V918" si="3076">(U913/T913)*100</f>
        <v>#DIV/0!</v>
      </c>
      <c r="W913" s="234"/>
      <c r="X913" s="44"/>
      <c r="Y913" s="45" t="e">
        <f t="shared" ref="Y913:Y918" si="3077">(X913/W913)*100</f>
        <v>#DIV/0!</v>
      </c>
      <c r="Z913" s="234"/>
      <c r="AA913" s="44"/>
      <c r="AB913" s="45" t="e">
        <f t="shared" ref="AB913:AB918" si="3078">(AA913/Z913)*100</f>
        <v>#DIV/0!</v>
      </c>
      <c r="AC913" s="234"/>
      <c r="AD913" s="44"/>
      <c r="AE913" s="45" t="e">
        <f t="shared" ref="AE913:AE918" si="3079">(AD913/AC913)*100</f>
        <v>#DIV/0!</v>
      </c>
      <c r="AF913" s="234"/>
      <c r="AG913" s="44"/>
      <c r="AH913" s="45" t="e">
        <f t="shared" ref="AH913:AH918" si="3080">(AG913/AF913)*100</f>
        <v>#DIV/0!</v>
      </c>
      <c r="AI913" s="234"/>
      <c r="AJ913" s="44"/>
      <c r="AK913" s="45" t="e">
        <f t="shared" ref="AK913:AK918" si="3081">(AJ913/AI913)*100</f>
        <v>#DIV/0!</v>
      </c>
      <c r="AL913" s="234"/>
      <c r="AM913" s="44"/>
      <c r="AN913" s="45" t="e">
        <f t="shared" ref="AN913:AN918" si="3082">(AM913/AL913)*100</f>
        <v>#DIV/0!</v>
      </c>
      <c r="AO913" s="234"/>
      <c r="AP913" s="44"/>
      <c r="AQ913" s="45" t="e">
        <f t="shared" ref="AQ913:AQ918" si="3083">(AP913/AO913)*100</f>
        <v>#DIV/0!</v>
      </c>
      <c r="AR913" s="12"/>
      <c r="AS913" s="37"/>
      <c r="AT913" s="37"/>
    </row>
    <row r="914" spans="1:46" customFormat="1" ht="51" customHeight="1">
      <c r="A914" s="302"/>
      <c r="B914" s="279"/>
      <c r="C914" s="282"/>
      <c r="D914" s="110" t="s">
        <v>18</v>
      </c>
      <c r="E914" s="173">
        <f t="shared" ref="E914:E918" si="3084">H914+K914+N914+Q914+T914+W914+Z914+AC914+AF914+AI914+AL914+AO914</f>
        <v>0</v>
      </c>
      <c r="F914" s="85">
        <f t="shared" ref="F914:F918" si="3085">I914+L914+O914+R914+U914+X914+AA914+AD914+AG914+AJ914+AM914+AP914</f>
        <v>0</v>
      </c>
      <c r="G914" s="43" t="e">
        <f t="shared" si="3071"/>
        <v>#DIV/0!</v>
      </c>
      <c r="H914" s="234"/>
      <c r="I914" s="44"/>
      <c r="J914" s="45" t="e">
        <f t="shared" si="3072"/>
        <v>#DIV/0!</v>
      </c>
      <c r="K914" s="234"/>
      <c r="L914" s="85"/>
      <c r="M914" s="45" t="e">
        <f t="shared" si="3073"/>
        <v>#DIV/0!</v>
      </c>
      <c r="N914" s="234"/>
      <c r="O914" s="43"/>
      <c r="P914" s="45" t="e">
        <f t="shared" si="3074"/>
        <v>#DIV/0!</v>
      </c>
      <c r="Q914" s="234"/>
      <c r="R914" s="44"/>
      <c r="S914" s="45" t="e">
        <f t="shared" si="3075"/>
        <v>#DIV/0!</v>
      </c>
      <c r="T914" s="234"/>
      <c r="U914" s="44"/>
      <c r="V914" s="45" t="e">
        <f t="shared" si="3076"/>
        <v>#DIV/0!</v>
      </c>
      <c r="W914" s="234"/>
      <c r="X914" s="44"/>
      <c r="Y914" s="45" t="e">
        <f t="shared" si="3077"/>
        <v>#DIV/0!</v>
      </c>
      <c r="Z914" s="234"/>
      <c r="AA914" s="44"/>
      <c r="AB914" s="45" t="e">
        <f t="shared" si="3078"/>
        <v>#DIV/0!</v>
      </c>
      <c r="AC914" s="234"/>
      <c r="AD914" s="44"/>
      <c r="AE914" s="45" t="e">
        <f t="shared" si="3079"/>
        <v>#DIV/0!</v>
      </c>
      <c r="AF914" s="234"/>
      <c r="AG914" s="44"/>
      <c r="AH914" s="45" t="e">
        <f t="shared" si="3080"/>
        <v>#DIV/0!</v>
      </c>
      <c r="AI914" s="234"/>
      <c r="AJ914" s="44"/>
      <c r="AK914" s="45" t="e">
        <f t="shared" si="3081"/>
        <v>#DIV/0!</v>
      </c>
      <c r="AL914" s="234"/>
      <c r="AM914" s="44"/>
      <c r="AN914" s="45" t="e">
        <f t="shared" si="3082"/>
        <v>#DIV/0!</v>
      </c>
      <c r="AO914" s="234"/>
      <c r="AP914" s="44"/>
      <c r="AQ914" s="45" t="e">
        <f t="shared" si="3083"/>
        <v>#DIV/0!</v>
      </c>
      <c r="AR914" s="12"/>
      <c r="AS914" s="37"/>
      <c r="AT914" s="37"/>
    </row>
    <row r="915" spans="1:46" customFormat="1" ht="21" customHeight="1">
      <c r="A915" s="302"/>
      <c r="B915" s="279"/>
      <c r="C915" s="282"/>
      <c r="D915" s="110" t="s">
        <v>26</v>
      </c>
      <c r="E915" s="173">
        <f t="shared" si="3084"/>
        <v>90</v>
      </c>
      <c r="F915" s="43">
        <f t="shared" si="3085"/>
        <v>90</v>
      </c>
      <c r="G915" s="43">
        <f t="shared" si="3071"/>
        <v>100</v>
      </c>
      <c r="H915" s="234"/>
      <c r="I915" s="44"/>
      <c r="J915" s="45" t="e">
        <f t="shared" si="3072"/>
        <v>#DIV/0!</v>
      </c>
      <c r="K915" s="234"/>
      <c r="L915" s="85"/>
      <c r="M915" s="45" t="e">
        <f t="shared" si="3073"/>
        <v>#DIV/0!</v>
      </c>
      <c r="N915" s="234"/>
      <c r="O915" s="43"/>
      <c r="P915" s="45" t="e">
        <f t="shared" si="3074"/>
        <v>#DIV/0!</v>
      </c>
      <c r="Q915" s="234"/>
      <c r="R915" s="44"/>
      <c r="S915" s="45" t="e">
        <f t="shared" si="3075"/>
        <v>#DIV/0!</v>
      </c>
      <c r="T915" s="234">
        <v>90</v>
      </c>
      <c r="U915" s="45">
        <v>90</v>
      </c>
      <c r="V915" s="45">
        <f t="shared" si="3076"/>
        <v>100</v>
      </c>
      <c r="W915" s="234">
        <v>0</v>
      </c>
      <c r="X915" s="44"/>
      <c r="Y915" s="45" t="e">
        <f t="shared" si="3077"/>
        <v>#DIV/0!</v>
      </c>
      <c r="Z915" s="234"/>
      <c r="AA915" s="44"/>
      <c r="AB915" s="45" t="e">
        <f t="shared" si="3078"/>
        <v>#DIV/0!</v>
      </c>
      <c r="AC915" s="234">
        <v>0</v>
      </c>
      <c r="AD915" s="44"/>
      <c r="AE915" s="45" t="e">
        <f t="shared" si="3079"/>
        <v>#DIV/0!</v>
      </c>
      <c r="AF915" s="234"/>
      <c r="AG915" s="44"/>
      <c r="AH915" s="45" t="e">
        <f t="shared" si="3080"/>
        <v>#DIV/0!</v>
      </c>
      <c r="AI915" s="234"/>
      <c r="AJ915" s="44"/>
      <c r="AK915" s="45" t="e">
        <f t="shared" si="3081"/>
        <v>#DIV/0!</v>
      </c>
      <c r="AL915" s="234"/>
      <c r="AM915" s="44"/>
      <c r="AN915" s="45" t="e">
        <f t="shared" si="3082"/>
        <v>#DIV/0!</v>
      </c>
      <c r="AO915" s="234"/>
      <c r="AP915" s="44"/>
      <c r="AQ915" s="45" t="e">
        <f t="shared" si="3083"/>
        <v>#DIV/0!</v>
      </c>
      <c r="AR915" s="12"/>
      <c r="AS915" s="37"/>
      <c r="AT915" s="37"/>
    </row>
    <row r="916" spans="1:46" customFormat="1" ht="87" customHeight="1">
      <c r="A916" s="302"/>
      <c r="B916" s="279"/>
      <c r="C916" s="282"/>
      <c r="D916" s="110" t="s">
        <v>154</v>
      </c>
      <c r="E916" s="173">
        <f t="shared" si="3084"/>
        <v>0</v>
      </c>
      <c r="F916" s="85">
        <f t="shared" si="3085"/>
        <v>0</v>
      </c>
      <c r="G916" s="43" t="e">
        <f t="shared" si="3071"/>
        <v>#DIV/0!</v>
      </c>
      <c r="H916" s="234"/>
      <c r="I916" s="44"/>
      <c r="J916" s="45" t="e">
        <f t="shared" si="3072"/>
        <v>#DIV/0!</v>
      </c>
      <c r="K916" s="234"/>
      <c r="L916" s="85"/>
      <c r="M916" s="45" t="e">
        <f t="shared" si="3073"/>
        <v>#DIV/0!</v>
      </c>
      <c r="N916" s="234"/>
      <c r="O916" s="43"/>
      <c r="P916" s="45" t="e">
        <f t="shared" si="3074"/>
        <v>#DIV/0!</v>
      </c>
      <c r="Q916" s="234"/>
      <c r="R916" s="44"/>
      <c r="S916" s="45" t="e">
        <f t="shared" si="3075"/>
        <v>#DIV/0!</v>
      </c>
      <c r="T916" s="234"/>
      <c r="U916" s="44"/>
      <c r="V916" s="45" t="e">
        <f t="shared" si="3076"/>
        <v>#DIV/0!</v>
      </c>
      <c r="W916" s="234"/>
      <c r="X916" s="44"/>
      <c r="Y916" s="45" t="e">
        <f t="shared" si="3077"/>
        <v>#DIV/0!</v>
      </c>
      <c r="Z916" s="234"/>
      <c r="AA916" s="44"/>
      <c r="AB916" s="45" t="e">
        <f t="shared" si="3078"/>
        <v>#DIV/0!</v>
      </c>
      <c r="AC916" s="234"/>
      <c r="AD916" s="44"/>
      <c r="AE916" s="45" t="e">
        <f t="shared" si="3079"/>
        <v>#DIV/0!</v>
      </c>
      <c r="AF916" s="234"/>
      <c r="AG916" s="44"/>
      <c r="AH916" s="45" t="e">
        <f t="shared" si="3080"/>
        <v>#DIV/0!</v>
      </c>
      <c r="AI916" s="234"/>
      <c r="AJ916" s="44"/>
      <c r="AK916" s="45" t="e">
        <f t="shared" si="3081"/>
        <v>#DIV/0!</v>
      </c>
      <c r="AL916" s="234"/>
      <c r="AM916" s="44"/>
      <c r="AN916" s="45" t="e">
        <f t="shared" si="3082"/>
        <v>#DIV/0!</v>
      </c>
      <c r="AO916" s="234"/>
      <c r="AP916" s="44"/>
      <c r="AQ916" s="45" t="e">
        <f t="shared" si="3083"/>
        <v>#DIV/0!</v>
      </c>
      <c r="AR916" s="12"/>
      <c r="AS916" s="37"/>
      <c r="AT916" s="37"/>
    </row>
    <row r="917" spans="1:46" customFormat="1" ht="27.75" customHeight="1">
      <c r="A917" s="302"/>
      <c r="B917" s="279"/>
      <c r="C917" s="282"/>
      <c r="D917" s="110" t="s">
        <v>37</v>
      </c>
      <c r="E917" s="173">
        <f t="shared" si="3084"/>
        <v>0</v>
      </c>
      <c r="F917" s="85">
        <f t="shared" si="3085"/>
        <v>0</v>
      </c>
      <c r="G917" s="43" t="e">
        <f t="shared" si="3071"/>
        <v>#DIV/0!</v>
      </c>
      <c r="H917" s="234"/>
      <c r="I917" s="44"/>
      <c r="J917" s="45" t="e">
        <f t="shared" si="3072"/>
        <v>#DIV/0!</v>
      </c>
      <c r="K917" s="234"/>
      <c r="L917" s="85"/>
      <c r="M917" s="45" t="e">
        <f t="shared" si="3073"/>
        <v>#DIV/0!</v>
      </c>
      <c r="N917" s="234"/>
      <c r="O917" s="43"/>
      <c r="P917" s="45" t="e">
        <f t="shared" si="3074"/>
        <v>#DIV/0!</v>
      </c>
      <c r="Q917" s="234"/>
      <c r="R917" s="44"/>
      <c r="S917" s="45" t="e">
        <f t="shared" si="3075"/>
        <v>#DIV/0!</v>
      </c>
      <c r="T917" s="234"/>
      <c r="U917" s="44"/>
      <c r="V917" s="45" t="e">
        <f t="shared" si="3076"/>
        <v>#DIV/0!</v>
      </c>
      <c r="W917" s="234"/>
      <c r="X917" s="44"/>
      <c r="Y917" s="45" t="e">
        <f t="shared" si="3077"/>
        <v>#DIV/0!</v>
      </c>
      <c r="Z917" s="234"/>
      <c r="AA917" s="44"/>
      <c r="AB917" s="45" t="e">
        <f t="shared" si="3078"/>
        <v>#DIV/0!</v>
      </c>
      <c r="AC917" s="234"/>
      <c r="AD917" s="44"/>
      <c r="AE917" s="45" t="e">
        <f t="shared" si="3079"/>
        <v>#DIV/0!</v>
      </c>
      <c r="AF917" s="234"/>
      <c r="AG917" s="44"/>
      <c r="AH917" s="45" t="e">
        <f t="shared" si="3080"/>
        <v>#DIV/0!</v>
      </c>
      <c r="AI917" s="234"/>
      <c r="AJ917" s="44"/>
      <c r="AK917" s="45" t="e">
        <f t="shared" si="3081"/>
        <v>#DIV/0!</v>
      </c>
      <c r="AL917" s="234"/>
      <c r="AM917" s="44"/>
      <c r="AN917" s="45" t="e">
        <f t="shared" si="3082"/>
        <v>#DIV/0!</v>
      </c>
      <c r="AO917" s="234"/>
      <c r="AP917" s="44"/>
      <c r="AQ917" s="45" t="e">
        <f t="shared" si="3083"/>
        <v>#DIV/0!</v>
      </c>
      <c r="AR917" s="12"/>
      <c r="AS917" s="37"/>
      <c r="AT917" s="37"/>
    </row>
    <row r="918" spans="1:46" customFormat="1" ht="45">
      <c r="A918" s="302"/>
      <c r="B918" s="280"/>
      <c r="C918" s="282"/>
      <c r="D918" s="110" t="s">
        <v>32</v>
      </c>
      <c r="E918" s="173">
        <f t="shared" si="3084"/>
        <v>0</v>
      </c>
      <c r="F918" s="85">
        <f t="shared" si="3085"/>
        <v>0</v>
      </c>
      <c r="G918" s="43" t="e">
        <f t="shared" si="3071"/>
        <v>#DIV/0!</v>
      </c>
      <c r="H918" s="234"/>
      <c r="I918" s="44"/>
      <c r="J918" s="45" t="e">
        <f t="shared" si="3072"/>
        <v>#DIV/0!</v>
      </c>
      <c r="K918" s="234"/>
      <c r="L918" s="85"/>
      <c r="M918" s="45" t="e">
        <f t="shared" si="3073"/>
        <v>#DIV/0!</v>
      </c>
      <c r="N918" s="234"/>
      <c r="O918" s="43"/>
      <c r="P918" s="45" t="e">
        <f t="shared" si="3074"/>
        <v>#DIV/0!</v>
      </c>
      <c r="Q918" s="234"/>
      <c r="R918" s="44"/>
      <c r="S918" s="45" t="e">
        <f t="shared" si="3075"/>
        <v>#DIV/0!</v>
      </c>
      <c r="T918" s="234"/>
      <c r="U918" s="44"/>
      <c r="V918" s="45" t="e">
        <f t="shared" si="3076"/>
        <v>#DIV/0!</v>
      </c>
      <c r="W918" s="234"/>
      <c r="X918" s="44"/>
      <c r="Y918" s="45" t="e">
        <f t="shared" si="3077"/>
        <v>#DIV/0!</v>
      </c>
      <c r="Z918" s="234"/>
      <c r="AA918" s="44"/>
      <c r="AB918" s="45" t="e">
        <f t="shared" si="3078"/>
        <v>#DIV/0!</v>
      </c>
      <c r="AC918" s="234"/>
      <c r="AD918" s="44"/>
      <c r="AE918" s="45" t="e">
        <f t="shared" si="3079"/>
        <v>#DIV/0!</v>
      </c>
      <c r="AF918" s="234"/>
      <c r="AG918" s="44"/>
      <c r="AH918" s="45" t="e">
        <f t="shared" si="3080"/>
        <v>#DIV/0!</v>
      </c>
      <c r="AI918" s="234"/>
      <c r="AJ918" s="44"/>
      <c r="AK918" s="45" t="e">
        <f t="shared" si="3081"/>
        <v>#DIV/0!</v>
      </c>
      <c r="AL918" s="234"/>
      <c r="AM918" s="44"/>
      <c r="AN918" s="45" t="e">
        <f t="shared" si="3082"/>
        <v>#DIV/0!</v>
      </c>
      <c r="AO918" s="234"/>
      <c r="AP918" s="44"/>
      <c r="AQ918" s="45" t="e">
        <f t="shared" si="3083"/>
        <v>#DIV/0!</v>
      </c>
      <c r="AR918" s="12"/>
      <c r="AS918" s="37"/>
      <c r="AT918" s="37"/>
    </row>
    <row r="919" spans="1:46" s="208" customFormat="1" ht="27.75" customHeight="1">
      <c r="A919" s="302" t="s">
        <v>228</v>
      </c>
      <c r="B919" s="278" t="s">
        <v>168</v>
      </c>
      <c r="C919" s="282" t="s">
        <v>107</v>
      </c>
      <c r="D919" s="217" t="s">
        <v>34</v>
      </c>
      <c r="E919" s="210">
        <f>E920+E921+E922+E924+E925</f>
        <v>200</v>
      </c>
      <c r="F919" s="206">
        <f>F920+F921+F922+F924+F925</f>
        <v>2.0699999999999998</v>
      </c>
      <c r="G919" s="206">
        <f>(F919/E919)*100</f>
        <v>1.0349999999999999</v>
      </c>
      <c r="H919" s="234">
        <f>H920+H921+H922+H924+H925</f>
        <v>0</v>
      </c>
      <c r="I919" s="205">
        <f>I920+I921+I922+I924+I925</f>
        <v>0</v>
      </c>
      <c r="J919" s="205" t="e">
        <f>(I919/H919)*100</f>
        <v>#DIV/0!</v>
      </c>
      <c r="K919" s="234">
        <f>K920+K921+K922+K924+K925</f>
        <v>0</v>
      </c>
      <c r="L919" s="206">
        <f>L920+L921+L922+L924+L925</f>
        <v>0</v>
      </c>
      <c r="M919" s="205" t="e">
        <f>(L919/K919)*100</f>
        <v>#DIV/0!</v>
      </c>
      <c r="N919" s="234">
        <f>N920+N921+N922+N924+N925</f>
        <v>0</v>
      </c>
      <c r="O919" s="206">
        <f>O920+O921+O922+O924+O925</f>
        <v>0</v>
      </c>
      <c r="P919" s="205" t="e">
        <f>(O919/N919)*100</f>
        <v>#DIV/0!</v>
      </c>
      <c r="Q919" s="234">
        <f>Q920+Q921+Q922+Q924+Q925</f>
        <v>0</v>
      </c>
      <c r="R919" s="205">
        <f>R920+R921+R922+R924+R925</f>
        <v>0</v>
      </c>
      <c r="S919" s="205" t="e">
        <f>(R919/Q919)*100</f>
        <v>#DIV/0!</v>
      </c>
      <c r="T919" s="234">
        <f>T920+T921+T922+T924+T925</f>
        <v>0</v>
      </c>
      <c r="U919" s="205">
        <f>U920+U921+U922+U924+U925</f>
        <v>0</v>
      </c>
      <c r="V919" s="205" t="e">
        <f>(U919/T919)*100</f>
        <v>#DIV/0!</v>
      </c>
      <c r="W919" s="234">
        <f>W920+W921+W922+W924+W925</f>
        <v>2.0699999999999998</v>
      </c>
      <c r="X919" s="205">
        <f>X920+X921+X922+X924+X925</f>
        <v>2.0699999999999998</v>
      </c>
      <c r="Y919" s="205">
        <f>(X919/W919)*100</f>
        <v>100</v>
      </c>
      <c r="Z919" s="234">
        <f>Z920+Z921+Z922+Z924+Z925</f>
        <v>0</v>
      </c>
      <c r="AA919" s="205">
        <f>AA920+AA921+AA922+AA924+AA925</f>
        <v>0</v>
      </c>
      <c r="AB919" s="205" t="e">
        <f>(AA919/Z919)*100</f>
        <v>#DIV/0!</v>
      </c>
      <c r="AC919" s="234">
        <f>AC920+AC921+AC922+AC924+AC925</f>
        <v>197.93</v>
      </c>
      <c r="AD919" s="205">
        <f>AD920+AD921+AD922+AD924+AD925</f>
        <v>0</v>
      </c>
      <c r="AE919" s="205">
        <f>(AD919/AC919)*100</f>
        <v>0</v>
      </c>
      <c r="AF919" s="234">
        <f>AF920+AF921+AF922+AF924+AF925</f>
        <v>0</v>
      </c>
      <c r="AG919" s="205">
        <f>AG920+AG921+AG922+AG924+AG925</f>
        <v>0</v>
      </c>
      <c r="AH919" s="205" t="e">
        <f>(AG919/AF919)*100</f>
        <v>#DIV/0!</v>
      </c>
      <c r="AI919" s="234">
        <f>AI920+AI921+AI922+AI924+AI925</f>
        <v>0</v>
      </c>
      <c r="AJ919" s="205">
        <f>AJ920+AJ921+AJ922+AJ924+AJ925</f>
        <v>0</v>
      </c>
      <c r="AK919" s="205" t="e">
        <f>(AJ919/AI919)*100</f>
        <v>#DIV/0!</v>
      </c>
      <c r="AL919" s="234">
        <f>AL920+AL921+AL922+AL924+AL925</f>
        <v>0</v>
      </c>
      <c r="AM919" s="205">
        <f>AM920+AM921+AM922+AM924+AM925</f>
        <v>0</v>
      </c>
      <c r="AN919" s="205" t="e">
        <f>(AM919/AL919)*100</f>
        <v>#DIV/0!</v>
      </c>
      <c r="AO919" s="234">
        <f>AO920+AO921+AO922+AO924+AO925</f>
        <v>0</v>
      </c>
      <c r="AP919" s="205">
        <f>AP920+AP921+AP922+AP924+AP925</f>
        <v>0</v>
      </c>
      <c r="AQ919" s="205" t="e">
        <f>(AP919/AO919)*100</f>
        <v>#DIV/0!</v>
      </c>
      <c r="AR919" s="216"/>
    </row>
    <row r="920" spans="1:46" customFormat="1" ht="30">
      <c r="A920" s="302"/>
      <c r="B920" s="279"/>
      <c r="C920" s="282"/>
      <c r="D920" s="110" t="s">
        <v>17</v>
      </c>
      <c r="E920" s="173">
        <f>H920+K920+N920+Q920+T920+W920+Z920+AC920+AF920+AI920+AL920+AO920</f>
        <v>0</v>
      </c>
      <c r="F920" s="85">
        <f>I920+L920+O920+R920+U920+X920+AA920+AD920+AG920+AJ920+AM920+AP920</f>
        <v>0</v>
      </c>
      <c r="G920" s="43" t="e">
        <f t="shared" ref="G920:G925" si="3086">(F920/E920)*100</f>
        <v>#DIV/0!</v>
      </c>
      <c r="H920" s="234"/>
      <c r="I920" s="44"/>
      <c r="J920" s="45" t="e">
        <f t="shared" ref="J920:J925" si="3087">(I920/H920)*100</f>
        <v>#DIV/0!</v>
      </c>
      <c r="K920" s="234"/>
      <c r="L920" s="85"/>
      <c r="M920" s="45" t="e">
        <f t="shared" ref="M920:M925" si="3088">(L920/K920)*100</f>
        <v>#DIV/0!</v>
      </c>
      <c r="N920" s="234"/>
      <c r="O920" s="43"/>
      <c r="P920" s="45" t="e">
        <f t="shared" ref="P920:P925" si="3089">(O920/N920)*100</f>
        <v>#DIV/0!</v>
      </c>
      <c r="Q920" s="234"/>
      <c r="R920" s="44"/>
      <c r="S920" s="45" t="e">
        <f t="shared" ref="S920:S925" si="3090">(R920/Q920)*100</f>
        <v>#DIV/0!</v>
      </c>
      <c r="T920" s="234"/>
      <c r="U920" s="44"/>
      <c r="V920" s="45" t="e">
        <f t="shared" ref="V920:V925" si="3091">(U920/T920)*100</f>
        <v>#DIV/0!</v>
      </c>
      <c r="W920" s="234"/>
      <c r="X920" s="44"/>
      <c r="Y920" s="45" t="e">
        <f t="shared" ref="Y920:Y925" si="3092">(X920/W920)*100</f>
        <v>#DIV/0!</v>
      </c>
      <c r="Z920" s="234"/>
      <c r="AA920" s="44"/>
      <c r="AB920" s="45" t="e">
        <f t="shared" ref="AB920:AB925" si="3093">(AA920/Z920)*100</f>
        <v>#DIV/0!</v>
      </c>
      <c r="AC920" s="234"/>
      <c r="AD920" s="44"/>
      <c r="AE920" s="45" t="e">
        <f t="shared" ref="AE920:AE925" si="3094">(AD920/AC920)*100</f>
        <v>#DIV/0!</v>
      </c>
      <c r="AF920" s="234"/>
      <c r="AG920" s="44"/>
      <c r="AH920" s="45" t="e">
        <f t="shared" ref="AH920:AH925" si="3095">(AG920/AF920)*100</f>
        <v>#DIV/0!</v>
      </c>
      <c r="AI920" s="234"/>
      <c r="AJ920" s="44"/>
      <c r="AK920" s="45" t="e">
        <f t="shared" ref="AK920:AK925" si="3096">(AJ920/AI920)*100</f>
        <v>#DIV/0!</v>
      </c>
      <c r="AL920" s="234"/>
      <c r="AM920" s="44"/>
      <c r="AN920" s="45" t="e">
        <f t="shared" ref="AN920:AN925" si="3097">(AM920/AL920)*100</f>
        <v>#DIV/0!</v>
      </c>
      <c r="AO920" s="234"/>
      <c r="AP920" s="44"/>
      <c r="AQ920" s="45" t="e">
        <f t="shared" ref="AQ920:AQ925" si="3098">(AP920/AO920)*100</f>
        <v>#DIV/0!</v>
      </c>
      <c r="AR920" s="12"/>
      <c r="AS920" s="37"/>
      <c r="AT920" s="37"/>
    </row>
    <row r="921" spans="1:46" customFormat="1" ht="54" customHeight="1">
      <c r="A921" s="302"/>
      <c r="B921" s="279"/>
      <c r="C921" s="282"/>
      <c r="D921" s="110" t="s">
        <v>18</v>
      </c>
      <c r="E921" s="173">
        <f t="shared" ref="E921:E925" si="3099">H921+K921+N921+Q921+T921+W921+Z921+AC921+AF921+AI921+AL921+AO921</f>
        <v>0</v>
      </c>
      <c r="F921" s="85">
        <f t="shared" ref="F921:F925" si="3100">I921+L921+O921+R921+U921+X921+AA921+AD921+AG921+AJ921+AM921+AP921</f>
        <v>0</v>
      </c>
      <c r="G921" s="43" t="e">
        <f t="shared" si="3086"/>
        <v>#DIV/0!</v>
      </c>
      <c r="H921" s="234"/>
      <c r="I921" s="44"/>
      <c r="J921" s="45" t="e">
        <f t="shared" si="3087"/>
        <v>#DIV/0!</v>
      </c>
      <c r="K921" s="234"/>
      <c r="L921" s="85"/>
      <c r="M921" s="45" t="e">
        <f t="shared" si="3088"/>
        <v>#DIV/0!</v>
      </c>
      <c r="N921" s="234"/>
      <c r="O921" s="43"/>
      <c r="P921" s="45" t="e">
        <f t="shared" si="3089"/>
        <v>#DIV/0!</v>
      </c>
      <c r="Q921" s="234"/>
      <c r="R921" s="44"/>
      <c r="S921" s="45" t="e">
        <f t="shared" si="3090"/>
        <v>#DIV/0!</v>
      </c>
      <c r="T921" s="234"/>
      <c r="U921" s="44"/>
      <c r="V921" s="45" t="e">
        <f t="shared" si="3091"/>
        <v>#DIV/0!</v>
      </c>
      <c r="W921" s="234"/>
      <c r="X921" s="44"/>
      <c r="Y921" s="45" t="e">
        <f t="shared" si="3092"/>
        <v>#DIV/0!</v>
      </c>
      <c r="Z921" s="234"/>
      <c r="AA921" s="44"/>
      <c r="AB921" s="45" t="e">
        <f t="shared" si="3093"/>
        <v>#DIV/0!</v>
      </c>
      <c r="AC921" s="234"/>
      <c r="AD921" s="44"/>
      <c r="AE921" s="45" t="e">
        <f t="shared" si="3094"/>
        <v>#DIV/0!</v>
      </c>
      <c r="AF921" s="234"/>
      <c r="AG921" s="44"/>
      <c r="AH921" s="45" t="e">
        <f t="shared" si="3095"/>
        <v>#DIV/0!</v>
      </c>
      <c r="AI921" s="234"/>
      <c r="AJ921" s="44"/>
      <c r="AK921" s="45" t="e">
        <f t="shared" si="3096"/>
        <v>#DIV/0!</v>
      </c>
      <c r="AL921" s="234"/>
      <c r="AM921" s="44"/>
      <c r="AN921" s="45" t="e">
        <f t="shared" si="3097"/>
        <v>#DIV/0!</v>
      </c>
      <c r="AO921" s="234"/>
      <c r="AP921" s="44"/>
      <c r="AQ921" s="45" t="e">
        <f t="shared" si="3098"/>
        <v>#DIV/0!</v>
      </c>
      <c r="AR921" s="12"/>
      <c r="AS921" s="37"/>
      <c r="AT921" s="37"/>
    </row>
    <row r="922" spans="1:46" customFormat="1" ht="31.5" customHeight="1">
      <c r="A922" s="302"/>
      <c r="B922" s="279"/>
      <c r="C922" s="282"/>
      <c r="D922" s="110" t="s">
        <v>26</v>
      </c>
      <c r="E922" s="173">
        <f t="shared" si="3099"/>
        <v>200</v>
      </c>
      <c r="F922" s="85">
        <f t="shared" si="3100"/>
        <v>2.0699999999999998</v>
      </c>
      <c r="G922" s="43">
        <f t="shared" si="3086"/>
        <v>1.0349999999999999</v>
      </c>
      <c r="H922" s="234"/>
      <c r="I922" s="44"/>
      <c r="J922" s="45" t="e">
        <f t="shared" si="3087"/>
        <v>#DIV/0!</v>
      </c>
      <c r="K922" s="234"/>
      <c r="L922" s="85"/>
      <c r="M922" s="45" t="e">
        <f t="shared" si="3088"/>
        <v>#DIV/0!</v>
      </c>
      <c r="N922" s="234"/>
      <c r="O922" s="43"/>
      <c r="P922" s="45" t="e">
        <f t="shared" si="3089"/>
        <v>#DIV/0!</v>
      </c>
      <c r="Q922" s="234"/>
      <c r="R922" s="44"/>
      <c r="S922" s="45" t="e">
        <f t="shared" si="3090"/>
        <v>#DIV/0!</v>
      </c>
      <c r="T922" s="234"/>
      <c r="U922" s="44"/>
      <c r="V922" s="45" t="e">
        <f t="shared" si="3091"/>
        <v>#DIV/0!</v>
      </c>
      <c r="W922" s="234">
        <v>2.0699999999999998</v>
      </c>
      <c r="X922" s="44">
        <v>2.0699999999999998</v>
      </c>
      <c r="Y922" s="45">
        <f t="shared" si="3092"/>
        <v>100</v>
      </c>
      <c r="Z922" s="234"/>
      <c r="AA922" s="44"/>
      <c r="AB922" s="45" t="e">
        <f t="shared" si="3093"/>
        <v>#DIV/0!</v>
      </c>
      <c r="AC922" s="234">
        <f>200-2.07</f>
        <v>197.93</v>
      </c>
      <c r="AD922" s="44"/>
      <c r="AE922" s="45">
        <f t="shared" si="3094"/>
        <v>0</v>
      </c>
      <c r="AF922" s="234"/>
      <c r="AG922" s="44"/>
      <c r="AH922" s="45" t="e">
        <f t="shared" si="3095"/>
        <v>#DIV/0!</v>
      </c>
      <c r="AI922" s="234"/>
      <c r="AJ922" s="44"/>
      <c r="AK922" s="45" t="e">
        <f t="shared" si="3096"/>
        <v>#DIV/0!</v>
      </c>
      <c r="AL922" s="234"/>
      <c r="AM922" s="44"/>
      <c r="AN922" s="45" t="e">
        <f t="shared" si="3097"/>
        <v>#DIV/0!</v>
      </c>
      <c r="AO922" s="234"/>
      <c r="AP922" s="44"/>
      <c r="AQ922" s="45" t="e">
        <f t="shared" si="3098"/>
        <v>#DIV/0!</v>
      </c>
      <c r="AR922" s="12"/>
      <c r="AS922" s="37"/>
      <c r="AT922" s="37"/>
    </row>
    <row r="923" spans="1:46" customFormat="1" ht="82.5" customHeight="1">
      <c r="A923" s="302"/>
      <c r="B923" s="279"/>
      <c r="C923" s="282"/>
      <c r="D923" s="110" t="s">
        <v>154</v>
      </c>
      <c r="E923" s="173">
        <f t="shared" si="3099"/>
        <v>0</v>
      </c>
      <c r="F923" s="85">
        <f t="shared" si="3100"/>
        <v>0</v>
      </c>
      <c r="G923" s="43" t="e">
        <f t="shared" si="3086"/>
        <v>#DIV/0!</v>
      </c>
      <c r="H923" s="234"/>
      <c r="I923" s="44"/>
      <c r="J923" s="45" t="e">
        <f t="shared" si="3087"/>
        <v>#DIV/0!</v>
      </c>
      <c r="K923" s="234"/>
      <c r="L923" s="85"/>
      <c r="M923" s="45" t="e">
        <f t="shared" si="3088"/>
        <v>#DIV/0!</v>
      </c>
      <c r="N923" s="234"/>
      <c r="O923" s="43"/>
      <c r="P923" s="45" t="e">
        <f t="shared" si="3089"/>
        <v>#DIV/0!</v>
      </c>
      <c r="Q923" s="234"/>
      <c r="R923" s="44"/>
      <c r="S923" s="45" t="e">
        <f t="shared" si="3090"/>
        <v>#DIV/0!</v>
      </c>
      <c r="T923" s="234"/>
      <c r="U923" s="44"/>
      <c r="V923" s="45" t="e">
        <f t="shared" si="3091"/>
        <v>#DIV/0!</v>
      </c>
      <c r="W923" s="234"/>
      <c r="X923" s="44"/>
      <c r="Y923" s="45" t="e">
        <f t="shared" si="3092"/>
        <v>#DIV/0!</v>
      </c>
      <c r="Z923" s="234"/>
      <c r="AA923" s="44"/>
      <c r="AB923" s="45" t="e">
        <f t="shared" si="3093"/>
        <v>#DIV/0!</v>
      </c>
      <c r="AC923" s="234"/>
      <c r="AD923" s="44"/>
      <c r="AE923" s="45" t="e">
        <f t="shared" si="3094"/>
        <v>#DIV/0!</v>
      </c>
      <c r="AF923" s="234"/>
      <c r="AG923" s="44"/>
      <c r="AH923" s="45" t="e">
        <f t="shared" si="3095"/>
        <v>#DIV/0!</v>
      </c>
      <c r="AI923" s="234"/>
      <c r="AJ923" s="44"/>
      <c r="AK923" s="45" t="e">
        <f t="shared" si="3096"/>
        <v>#DIV/0!</v>
      </c>
      <c r="AL923" s="234"/>
      <c r="AM923" s="44"/>
      <c r="AN923" s="45" t="e">
        <f t="shared" si="3097"/>
        <v>#DIV/0!</v>
      </c>
      <c r="AO923" s="234"/>
      <c r="AP923" s="44"/>
      <c r="AQ923" s="45" t="e">
        <f t="shared" si="3098"/>
        <v>#DIV/0!</v>
      </c>
      <c r="AR923" s="12"/>
      <c r="AS923" s="37"/>
      <c r="AT923" s="37"/>
    </row>
    <row r="924" spans="1:46" customFormat="1" ht="36" customHeight="1">
      <c r="A924" s="302"/>
      <c r="B924" s="279"/>
      <c r="C924" s="282"/>
      <c r="D924" s="110" t="s">
        <v>37</v>
      </c>
      <c r="E924" s="173">
        <f t="shared" si="3099"/>
        <v>0</v>
      </c>
      <c r="F924" s="85">
        <f t="shared" si="3100"/>
        <v>0</v>
      </c>
      <c r="G924" s="43" t="e">
        <f t="shared" si="3086"/>
        <v>#DIV/0!</v>
      </c>
      <c r="H924" s="234"/>
      <c r="I924" s="44"/>
      <c r="J924" s="45" t="e">
        <f t="shared" si="3087"/>
        <v>#DIV/0!</v>
      </c>
      <c r="K924" s="234"/>
      <c r="L924" s="85"/>
      <c r="M924" s="45" t="e">
        <f t="shared" si="3088"/>
        <v>#DIV/0!</v>
      </c>
      <c r="N924" s="234"/>
      <c r="O924" s="43"/>
      <c r="P924" s="45" t="e">
        <f t="shared" si="3089"/>
        <v>#DIV/0!</v>
      </c>
      <c r="Q924" s="234"/>
      <c r="R924" s="44"/>
      <c r="S924" s="45" t="e">
        <f t="shared" si="3090"/>
        <v>#DIV/0!</v>
      </c>
      <c r="T924" s="234"/>
      <c r="U924" s="44"/>
      <c r="V924" s="45" t="e">
        <f t="shared" si="3091"/>
        <v>#DIV/0!</v>
      </c>
      <c r="W924" s="234"/>
      <c r="X924" s="44"/>
      <c r="Y924" s="45" t="e">
        <f t="shared" si="3092"/>
        <v>#DIV/0!</v>
      </c>
      <c r="Z924" s="234"/>
      <c r="AA924" s="44"/>
      <c r="AB924" s="45" t="e">
        <f t="shared" si="3093"/>
        <v>#DIV/0!</v>
      </c>
      <c r="AC924" s="234"/>
      <c r="AD924" s="44"/>
      <c r="AE924" s="45" t="e">
        <f t="shared" si="3094"/>
        <v>#DIV/0!</v>
      </c>
      <c r="AF924" s="234"/>
      <c r="AG924" s="44"/>
      <c r="AH924" s="45" t="e">
        <f t="shared" si="3095"/>
        <v>#DIV/0!</v>
      </c>
      <c r="AI924" s="234"/>
      <c r="AJ924" s="44"/>
      <c r="AK924" s="45" t="e">
        <f t="shared" si="3096"/>
        <v>#DIV/0!</v>
      </c>
      <c r="AL924" s="234"/>
      <c r="AM924" s="44"/>
      <c r="AN924" s="45" t="e">
        <f t="shared" si="3097"/>
        <v>#DIV/0!</v>
      </c>
      <c r="AO924" s="234"/>
      <c r="AP924" s="44"/>
      <c r="AQ924" s="45" t="e">
        <f t="shared" si="3098"/>
        <v>#DIV/0!</v>
      </c>
      <c r="AR924" s="12"/>
      <c r="AS924" s="37"/>
      <c r="AT924" s="37"/>
    </row>
    <row r="925" spans="1:46" customFormat="1" ht="45">
      <c r="A925" s="302"/>
      <c r="B925" s="280"/>
      <c r="C925" s="282"/>
      <c r="D925" s="110" t="s">
        <v>32</v>
      </c>
      <c r="E925" s="173">
        <f t="shared" si="3099"/>
        <v>0</v>
      </c>
      <c r="F925" s="85">
        <f t="shared" si="3100"/>
        <v>0</v>
      </c>
      <c r="G925" s="43" t="e">
        <f t="shared" si="3086"/>
        <v>#DIV/0!</v>
      </c>
      <c r="H925" s="234"/>
      <c r="I925" s="44"/>
      <c r="J925" s="45" t="e">
        <f t="shared" si="3087"/>
        <v>#DIV/0!</v>
      </c>
      <c r="K925" s="234"/>
      <c r="L925" s="85"/>
      <c r="M925" s="45" t="e">
        <f t="shared" si="3088"/>
        <v>#DIV/0!</v>
      </c>
      <c r="N925" s="234"/>
      <c r="O925" s="43"/>
      <c r="P925" s="45" t="e">
        <f t="shared" si="3089"/>
        <v>#DIV/0!</v>
      </c>
      <c r="Q925" s="234"/>
      <c r="R925" s="44"/>
      <c r="S925" s="45" t="e">
        <f t="shared" si="3090"/>
        <v>#DIV/0!</v>
      </c>
      <c r="T925" s="234"/>
      <c r="U925" s="44"/>
      <c r="V925" s="45" t="e">
        <f t="shared" si="3091"/>
        <v>#DIV/0!</v>
      </c>
      <c r="W925" s="234"/>
      <c r="X925" s="44"/>
      <c r="Y925" s="45" t="e">
        <f t="shared" si="3092"/>
        <v>#DIV/0!</v>
      </c>
      <c r="Z925" s="234"/>
      <c r="AA925" s="44"/>
      <c r="AB925" s="45" t="e">
        <f t="shared" si="3093"/>
        <v>#DIV/0!</v>
      </c>
      <c r="AC925" s="234"/>
      <c r="AD925" s="44"/>
      <c r="AE925" s="45" t="e">
        <f t="shared" si="3094"/>
        <v>#DIV/0!</v>
      </c>
      <c r="AF925" s="234"/>
      <c r="AG925" s="44"/>
      <c r="AH925" s="45" t="e">
        <f t="shared" si="3095"/>
        <v>#DIV/0!</v>
      </c>
      <c r="AI925" s="234"/>
      <c r="AJ925" s="44"/>
      <c r="AK925" s="45" t="e">
        <f t="shared" si="3096"/>
        <v>#DIV/0!</v>
      </c>
      <c r="AL925" s="234"/>
      <c r="AM925" s="44"/>
      <c r="AN925" s="45" t="e">
        <f t="shared" si="3097"/>
        <v>#DIV/0!</v>
      </c>
      <c r="AO925" s="234"/>
      <c r="AP925" s="44"/>
      <c r="AQ925" s="45" t="e">
        <f t="shared" si="3098"/>
        <v>#DIV/0!</v>
      </c>
      <c r="AR925" s="12"/>
      <c r="AS925" s="37"/>
      <c r="AT925" s="37"/>
    </row>
    <row r="926" spans="1:46" s="208" customFormat="1" ht="33" customHeight="1">
      <c r="A926" s="302" t="s">
        <v>229</v>
      </c>
      <c r="B926" s="278" t="s">
        <v>122</v>
      </c>
      <c r="C926" s="282" t="s">
        <v>291</v>
      </c>
      <c r="D926" s="217" t="s">
        <v>34</v>
      </c>
      <c r="E926" s="210">
        <f>E927+E928+E929+E931+E932</f>
        <v>155.10000000000002</v>
      </c>
      <c r="F926" s="206">
        <f>F927+F928+F929+F931+F932</f>
        <v>108.9</v>
      </c>
      <c r="G926" s="206">
        <f>(F926/E926)*100</f>
        <v>70.212765957446805</v>
      </c>
      <c r="H926" s="234">
        <f>H927+H928+H929+H931+H932</f>
        <v>0</v>
      </c>
      <c r="I926" s="205">
        <f>I927+I928+I929+I931+I932</f>
        <v>0</v>
      </c>
      <c r="J926" s="205" t="e">
        <f>(I926/H926)*100</f>
        <v>#DIV/0!</v>
      </c>
      <c r="K926" s="234">
        <f>K927+K928+K929+K931+K932</f>
        <v>0</v>
      </c>
      <c r="L926" s="206">
        <f>L927+L928+L929+L931+L932</f>
        <v>0</v>
      </c>
      <c r="M926" s="205" t="e">
        <f>(L926/K926)*100</f>
        <v>#DIV/0!</v>
      </c>
      <c r="N926" s="234">
        <f>N927+N928+N929+N931+N932</f>
        <v>0</v>
      </c>
      <c r="O926" s="206">
        <f>O927+O928+O929+O931+O932</f>
        <v>0</v>
      </c>
      <c r="P926" s="205" t="e">
        <f>(O926/N926)*100</f>
        <v>#DIV/0!</v>
      </c>
      <c r="Q926" s="234">
        <f>Q927+Q928+Q929+Q931+Q932</f>
        <v>0</v>
      </c>
      <c r="R926" s="205">
        <f>R927+R928+R929+R931+R932</f>
        <v>0</v>
      </c>
      <c r="S926" s="205" t="e">
        <f>(R926/Q926)*100</f>
        <v>#DIV/0!</v>
      </c>
      <c r="T926" s="234">
        <f>T927+T928+T929+T931+T932</f>
        <v>108.9</v>
      </c>
      <c r="U926" s="205">
        <f>U927+U928+U929+U931+U932</f>
        <v>108.9</v>
      </c>
      <c r="V926" s="205">
        <f>(U926/T926)*100</f>
        <v>100</v>
      </c>
      <c r="W926" s="234">
        <f>W927+W928+W929+W931+W932</f>
        <v>0</v>
      </c>
      <c r="X926" s="205">
        <f>X927+X928+X929+X931+X932</f>
        <v>0</v>
      </c>
      <c r="Y926" s="205" t="e">
        <f>(X926/W926)*100</f>
        <v>#DIV/0!</v>
      </c>
      <c r="Z926" s="234">
        <f>Z927+Z928+Z929+Z931+Z932</f>
        <v>46.2</v>
      </c>
      <c r="AA926" s="205">
        <f>AA927+AA928+AA929+AA931+AA932</f>
        <v>0</v>
      </c>
      <c r="AB926" s="205">
        <f>(AA926/Z926)*100</f>
        <v>0</v>
      </c>
      <c r="AC926" s="234">
        <f>AC927+AC928+AC929+AC931+AC932</f>
        <v>0</v>
      </c>
      <c r="AD926" s="205">
        <f>AD927+AD928+AD929+AD931+AD932</f>
        <v>0</v>
      </c>
      <c r="AE926" s="205" t="e">
        <f>(AD926/AC926)*100</f>
        <v>#DIV/0!</v>
      </c>
      <c r="AF926" s="234">
        <f>AF927+AF928+AF929+AF931+AF932</f>
        <v>0</v>
      </c>
      <c r="AG926" s="205">
        <f>AG927+AG928+AG929+AG931+AG932</f>
        <v>0</v>
      </c>
      <c r="AH926" s="205" t="e">
        <f>(AG926/AF926)*100</f>
        <v>#DIV/0!</v>
      </c>
      <c r="AI926" s="234">
        <f>AI927+AI928+AI929+AI931+AI932</f>
        <v>0</v>
      </c>
      <c r="AJ926" s="205">
        <f>AJ927+AJ928+AJ929+AJ931+AJ932</f>
        <v>0</v>
      </c>
      <c r="AK926" s="205" t="e">
        <f>(AJ926/AI926)*100</f>
        <v>#DIV/0!</v>
      </c>
      <c r="AL926" s="234">
        <f>AL927+AL928+AL929+AL931+AL932</f>
        <v>0</v>
      </c>
      <c r="AM926" s="205">
        <f>AM927+AM928+AM929+AM931+AM932</f>
        <v>0</v>
      </c>
      <c r="AN926" s="205" t="e">
        <f>(AM926/AL926)*100</f>
        <v>#DIV/0!</v>
      </c>
      <c r="AO926" s="234">
        <f>AO927+AO928+AO929+AO931+AO932</f>
        <v>0</v>
      </c>
      <c r="AP926" s="205">
        <f>AP927+AP928+AP929+AP931+AP932</f>
        <v>0</v>
      </c>
      <c r="AQ926" s="205" t="e">
        <f>(AP926/AO926)*100</f>
        <v>#DIV/0!</v>
      </c>
      <c r="AR926" s="216"/>
    </row>
    <row r="927" spans="1:46" customFormat="1" ht="30">
      <c r="A927" s="302"/>
      <c r="B927" s="279"/>
      <c r="C927" s="282"/>
      <c r="D927" s="110" t="s">
        <v>17</v>
      </c>
      <c r="E927" s="176">
        <f>H927+K927+N927+Q927+T927+W927+Z927+AC927+AF927+AI927+AL927+AO927</f>
        <v>0</v>
      </c>
      <c r="F927" s="47">
        <f>I927+L927+O927+R927+U927+X927+AA927+AD927+AG927+AJ927+AM927+AP927</f>
        <v>0</v>
      </c>
      <c r="G927" s="48" t="e">
        <f t="shared" ref="G927:G932" si="3101">(F927/E927)*100</f>
        <v>#DIV/0!</v>
      </c>
      <c r="H927" s="236">
        <f>H934+H941+H948+H955</f>
        <v>0</v>
      </c>
      <c r="I927" s="42">
        <f>I934+I941+I948+I955</f>
        <v>0</v>
      </c>
      <c r="J927" s="42" t="e">
        <f t="shared" ref="J927:J932" si="3102">(I927/H927)*100</f>
        <v>#DIV/0!</v>
      </c>
      <c r="K927" s="236">
        <f>K934+K941+K948+K955</f>
        <v>0</v>
      </c>
      <c r="L927" s="48">
        <f>L934+L941+L948+L955</f>
        <v>0</v>
      </c>
      <c r="M927" s="42" t="e">
        <f t="shared" ref="M927:M932" si="3103">(L927/K927)*100</f>
        <v>#DIV/0!</v>
      </c>
      <c r="N927" s="236">
        <f>N934+N941+N948+N955</f>
        <v>0</v>
      </c>
      <c r="O927" s="48">
        <f>O934+O941+O948+O955</f>
        <v>0</v>
      </c>
      <c r="P927" s="42" t="e">
        <f t="shared" ref="P927:P932" si="3104">(O927/N927)*100</f>
        <v>#DIV/0!</v>
      </c>
      <c r="Q927" s="236">
        <f>Q934+Q941+Q948+Q955</f>
        <v>0</v>
      </c>
      <c r="R927" s="42">
        <f>R934+R941+R948+R955</f>
        <v>0</v>
      </c>
      <c r="S927" s="42" t="e">
        <f t="shared" ref="S927:S932" si="3105">(R927/Q927)*100</f>
        <v>#DIV/0!</v>
      </c>
      <c r="T927" s="236">
        <f>T934+T941+T948+T955</f>
        <v>0</v>
      </c>
      <c r="U927" s="42">
        <f>U934+U941+U948+U955</f>
        <v>0</v>
      </c>
      <c r="V927" s="42" t="e">
        <f t="shared" ref="V927:V932" si="3106">(U927/T927)*100</f>
        <v>#DIV/0!</v>
      </c>
      <c r="W927" s="236">
        <f>W934+W941+W948+W955</f>
        <v>0</v>
      </c>
      <c r="X927" s="42">
        <f>X934+X941+X948+X955</f>
        <v>0</v>
      </c>
      <c r="Y927" s="42" t="e">
        <f t="shared" ref="Y927:Y932" si="3107">(X927/W927)*100</f>
        <v>#DIV/0!</v>
      </c>
      <c r="Z927" s="236">
        <f>Z934+Z941+Z948+Z955</f>
        <v>0</v>
      </c>
      <c r="AA927" s="42">
        <f>AA934+AA941+AA948+AA955</f>
        <v>0</v>
      </c>
      <c r="AB927" s="42" t="e">
        <f t="shared" ref="AB927:AB932" si="3108">(AA927/Z927)*100</f>
        <v>#DIV/0!</v>
      </c>
      <c r="AC927" s="236">
        <f>AC934+AC941+AC948+AC955</f>
        <v>0</v>
      </c>
      <c r="AD927" s="42">
        <f>AD934+AD941+AD948+AD955</f>
        <v>0</v>
      </c>
      <c r="AE927" s="42" t="e">
        <f t="shared" ref="AE927:AE932" si="3109">(AD927/AC927)*100</f>
        <v>#DIV/0!</v>
      </c>
      <c r="AF927" s="236">
        <f>AF934+AF941+AF948+AF955</f>
        <v>0</v>
      </c>
      <c r="AG927" s="42">
        <f>AG934+AG941+AG948+AG955</f>
        <v>0</v>
      </c>
      <c r="AH927" s="42" t="e">
        <f t="shared" ref="AH927:AH932" si="3110">(AG927/AF927)*100</f>
        <v>#DIV/0!</v>
      </c>
      <c r="AI927" s="236">
        <f>AI934+AI941+AI948+AI955</f>
        <v>0</v>
      </c>
      <c r="AJ927" s="42">
        <f>AJ934+AJ941+AJ948+AJ955</f>
        <v>0</v>
      </c>
      <c r="AK927" s="42" t="e">
        <f t="shared" ref="AK927:AK932" si="3111">(AJ927/AI927)*100</f>
        <v>#DIV/0!</v>
      </c>
      <c r="AL927" s="236">
        <f>AL934+AL941+AL948+AL955</f>
        <v>0</v>
      </c>
      <c r="AM927" s="42">
        <f>AM934+AM941+AM948+AM955</f>
        <v>0</v>
      </c>
      <c r="AN927" s="42" t="e">
        <f t="shared" ref="AN927:AN932" si="3112">(AM927/AL927)*100</f>
        <v>#DIV/0!</v>
      </c>
      <c r="AO927" s="236">
        <f>AO934+AO941+AO948+AO955</f>
        <v>0</v>
      </c>
      <c r="AP927" s="42">
        <f>AP934+AP941+AP948+AP955</f>
        <v>0</v>
      </c>
      <c r="AQ927" s="42" t="e">
        <f t="shared" ref="AQ927:AQ932" si="3113">(AP927/AO927)*100</f>
        <v>#DIV/0!</v>
      </c>
      <c r="AR927" s="12"/>
      <c r="AS927" s="37"/>
      <c r="AT927" s="37"/>
    </row>
    <row r="928" spans="1:46" customFormat="1" ht="52.5" customHeight="1">
      <c r="A928" s="302"/>
      <c r="B928" s="279"/>
      <c r="C928" s="282"/>
      <c r="D928" s="110" t="s">
        <v>18</v>
      </c>
      <c r="E928" s="176">
        <f t="shared" ref="E928:E932" si="3114">H928+K928+N928+Q928+T928+W928+Z928+AC928+AF928+AI928+AL928+AO928</f>
        <v>0</v>
      </c>
      <c r="F928" s="47">
        <f t="shared" ref="F928:F932" si="3115">I928+L928+O928+R928+U928+X928+AA928+AD928+AG928+AJ928+AM928+AP928</f>
        <v>0</v>
      </c>
      <c r="G928" s="48" t="e">
        <f t="shared" si="3101"/>
        <v>#DIV/0!</v>
      </c>
      <c r="H928" s="236">
        <f t="shared" ref="H928:I932" si="3116">H935+H942+H949+H956</f>
        <v>0</v>
      </c>
      <c r="I928" s="42">
        <f t="shared" si="3116"/>
        <v>0</v>
      </c>
      <c r="J928" s="42" t="e">
        <f t="shared" si="3102"/>
        <v>#DIV/0!</v>
      </c>
      <c r="K928" s="236">
        <f t="shared" ref="K928:L928" si="3117">K935+K942+K949+K956</f>
        <v>0</v>
      </c>
      <c r="L928" s="48">
        <f t="shared" si="3117"/>
        <v>0</v>
      </c>
      <c r="M928" s="42" t="e">
        <f t="shared" si="3103"/>
        <v>#DIV/0!</v>
      </c>
      <c r="N928" s="236">
        <f t="shared" ref="N928:O928" si="3118">N935+N942+N949+N956</f>
        <v>0</v>
      </c>
      <c r="O928" s="48">
        <f t="shared" si="3118"/>
        <v>0</v>
      </c>
      <c r="P928" s="42" t="e">
        <f t="shared" si="3104"/>
        <v>#DIV/0!</v>
      </c>
      <c r="Q928" s="236">
        <f t="shared" ref="Q928:R928" si="3119">Q935+Q942+Q949+Q956</f>
        <v>0</v>
      </c>
      <c r="R928" s="42">
        <f t="shared" si="3119"/>
        <v>0</v>
      </c>
      <c r="S928" s="42" t="e">
        <f t="shared" si="3105"/>
        <v>#DIV/0!</v>
      </c>
      <c r="T928" s="236">
        <f>T935+T942+T949+T956</f>
        <v>0</v>
      </c>
      <c r="U928" s="42">
        <f t="shared" ref="U928" si="3120">U935+U942+U949+U956</f>
        <v>0</v>
      </c>
      <c r="V928" s="42" t="e">
        <f t="shared" si="3106"/>
        <v>#DIV/0!</v>
      </c>
      <c r="W928" s="236">
        <f t="shared" ref="W928:X928" si="3121">W935+W942+W949+W956</f>
        <v>0</v>
      </c>
      <c r="X928" s="42">
        <f t="shared" si="3121"/>
        <v>0</v>
      </c>
      <c r="Y928" s="42" t="e">
        <f t="shared" si="3107"/>
        <v>#DIV/0!</v>
      </c>
      <c r="Z928" s="236">
        <f t="shared" ref="Z928:AA928" si="3122">Z935+Z942+Z949+Z956</f>
        <v>0</v>
      </c>
      <c r="AA928" s="42">
        <f t="shared" si="3122"/>
        <v>0</v>
      </c>
      <c r="AB928" s="42" t="e">
        <f t="shared" si="3108"/>
        <v>#DIV/0!</v>
      </c>
      <c r="AC928" s="236">
        <f t="shared" ref="AC928:AD928" si="3123">AC935+AC942+AC949+AC956</f>
        <v>0</v>
      </c>
      <c r="AD928" s="42">
        <f t="shared" si="3123"/>
        <v>0</v>
      </c>
      <c r="AE928" s="42" t="e">
        <f t="shared" si="3109"/>
        <v>#DIV/0!</v>
      </c>
      <c r="AF928" s="236">
        <f t="shared" ref="AF928:AG928" si="3124">AF935+AF942+AF949+AF956</f>
        <v>0</v>
      </c>
      <c r="AG928" s="42">
        <f t="shared" si="3124"/>
        <v>0</v>
      </c>
      <c r="AH928" s="42" t="e">
        <f t="shared" si="3110"/>
        <v>#DIV/0!</v>
      </c>
      <c r="AI928" s="236">
        <f t="shared" ref="AI928:AJ928" si="3125">AI935+AI942+AI949+AI956</f>
        <v>0</v>
      </c>
      <c r="AJ928" s="42">
        <f t="shared" si="3125"/>
        <v>0</v>
      </c>
      <c r="AK928" s="42" t="e">
        <f t="shared" si="3111"/>
        <v>#DIV/0!</v>
      </c>
      <c r="AL928" s="236">
        <f t="shared" ref="AL928:AM928" si="3126">AL935+AL942+AL949+AL956</f>
        <v>0</v>
      </c>
      <c r="AM928" s="42">
        <f t="shared" si="3126"/>
        <v>0</v>
      </c>
      <c r="AN928" s="42" t="e">
        <f t="shared" si="3112"/>
        <v>#DIV/0!</v>
      </c>
      <c r="AO928" s="236">
        <f t="shared" ref="AO928:AP928" si="3127">AO935+AO942+AO949+AO956</f>
        <v>0</v>
      </c>
      <c r="AP928" s="42">
        <f t="shared" si="3127"/>
        <v>0</v>
      </c>
      <c r="AQ928" s="42" t="e">
        <f t="shared" si="3113"/>
        <v>#DIV/0!</v>
      </c>
      <c r="AR928" s="12"/>
      <c r="AS928" s="37"/>
      <c r="AT928" s="37"/>
    </row>
    <row r="929" spans="1:46" customFormat="1" ht="30.75" customHeight="1">
      <c r="A929" s="302"/>
      <c r="B929" s="279"/>
      <c r="C929" s="282"/>
      <c r="D929" s="110" t="s">
        <v>26</v>
      </c>
      <c r="E929" s="176">
        <f t="shared" si="3114"/>
        <v>155.10000000000002</v>
      </c>
      <c r="F929" s="47">
        <f t="shared" si="3115"/>
        <v>108.9</v>
      </c>
      <c r="G929" s="48">
        <f t="shared" si="3101"/>
        <v>70.212765957446805</v>
      </c>
      <c r="H929" s="236">
        <f t="shared" si="3116"/>
        <v>0</v>
      </c>
      <c r="I929" s="42">
        <f t="shared" si="3116"/>
        <v>0</v>
      </c>
      <c r="J929" s="42" t="e">
        <f t="shared" si="3102"/>
        <v>#DIV/0!</v>
      </c>
      <c r="K929" s="236">
        <f t="shared" ref="K929:L929" si="3128">K936+K943+K950+K957</f>
        <v>0</v>
      </c>
      <c r="L929" s="48">
        <f t="shared" si="3128"/>
        <v>0</v>
      </c>
      <c r="M929" s="42" t="e">
        <f t="shared" si="3103"/>
        <v>#DIV/0!</v>
      </c>
      <c r="N929" s="236">
        <f t="shared" ref="N929:O929" si="3129">N936+N943+N950+N957</f>
        <v>0</v>
      </c>
      <c r="O929" s="48">
        <f t="shared" si="3129"/>
        <v>0</v>
      </c>
      <c r="P929" s="42" t="e">
        <f t="shared" si="3104"/>
        <v>#DIV/0!</v>
      </c>
      <c r="Q929" s="236">
        <v>0</v>
      </c>
      <c r="R929" s="42">
        <f t="shared" ref="R929" si="3130">R936+R943+R950+R957</f>
        <v>0</v>
      </c>
      <c r="S929" s="42" t="e">
        <f t="shared" si="3105"/>
        <v>#DIV/0!</v>
      </c>
      <c r="T929" s="236">
        <f>T936+T943+T950+T957</f>
        <v>108.9</v>
      </c>
      <c r="U929" s="42">
        <f t="shared" ref="U929" si="3131">U936+U943+U950+U957</f>
        <v>108.9</v>
      </c>
      <c r="V929" s="42">
        <f t="shared" si="3106"/>
        <v>100</v>
      </c>
      <c r="W929" s="236">
        <v>0</v>
      </c>
      <c r="X929" s="42">
        <f t="shared" ref="X929" si="3132">X936+X943+X950+X957</f>
        <v>0</v>
      </c>
      <c r="Y929" s="42" t="e">
        <f t="shared" si="3107"/>
        <v>#DIV/0!</v>
      </c>
      <c r="Z929" s="236">
        <v>46.2</v>
      </c>
      <c r="AA929" s="42">
        <f t="shared" ref="AA929" si="3133">AA936+AA943+AA950+AA957</f>
        <v>0</v>
      </c>
      <c r="AB929" s="42">
        <f t="shared" si="3108"/>
        <v>0</v>
      </c>
      <c r="AC929" s="236">
        <f t="shared" ref="AC929:AD929" si="3134">AC936+AC943+AC950+AC957</f>
        <v>0</v>
      </c>
      <c r="AD929" s="42">
        <f t="shared" si="3134"/>
        <v>0</v>
      </c>
      <c r="AE929" s="42" t="e">
        <f t="shared" si="3109"/>
        <v>#DIV/0!</v>
      </c>
      <c r="AF929" s="236">
        <f t="shared" ref="AF929:AG929" si="3135">AF936+AF943+AF950+AF957</f>
        <v>0</v>
      </c>
      <c r="AG929" s="42">
        <f t="shared" si="3135"/>
        <v>0</v>
      </c>
      <c r="AH929" s="42" t="e">
        <f t="shared" si="3110"/>
        <v>#DIV/0!</v>
      </c>
      <c r="AI929" s="236">
        <f t="shared" ref="AI929:AJ929" si="3136">AI936+AI943+AI950+AI957</f>
        <v>0</v>
      </c>
      <c r="AJ929" s="42">
        <f t="shared" si="3136"/>
        <v>0</v>
      </c>
      <c r="AK929" s="42" t="e">
        <f t="shared" si="3111"/>
        <v>#DIV/0!</v>
      </c>
      <c r="AL929" s="236">
        <f t="shared" ref="AL929:AM929" si="3137">AL936+AL943+AL950+AL957</f>
        <v>0</v>
      </c>
      <c r="AM929" s="42">
        <f t="shared" si="3137"/>
        <v>0</v>
      </c>
      <c r="AN929" s="42" t="e">
        <f t="shared" si="3112"/>
        <v>#DIV/0!</v>
      </c>
      <c r="AO929" s="236">
        <f t="shared" ref="AO929:AP929" si="3138">AO936+AO943+AO950+AO957</f>
        <v>0</v>
      </c>
      <c r="AP929" s="42">
        <f t="shared" si="3138"/>
        <v>0</v>
      </c>
      <c r="AQ929" s="42" t="e">
        <f t="shared" si="3113"/>
        <v>#DIV/0!</v>
      </c>
      <c r="AR929" s="12"/>
      <c r="AS929" s="37"/>
      <c r="AT929" s="37"/>
    </row>
    <row r="930" spans="1:46" customFormat="1" ht="84.75" customHeight="1">
      <c r="A930" s="302"/>
      <c r="B930" s="279"/>
      <c r="C930" s="282"/>
      <c r="D930" s="110" t="s">
        <v>154</v>
      </c>
      <c r="E930" s="176">
        <f t="shared" si="3114"/>
        <v>0</v>
      </c>
      <c r="F930" s="47">
        <f t="shared" si="3115"/>
        <v>0</v>
      </c>
      <c r="G930" s="48" t="e">
        <f t="shared" si="3101"/>
        <v>#DIV/0!</v>
      </c>
      <c r="H930" s="236">
        <f t="shared" si="3116"/>
        <v>0</v>
      </c>
      <c r="I930" s="42">
        <f t="shared" si="3116"/>
        <v>0</v>
      </c>
      <c r="J930" s="42" t="e">
        <f t="shared" si="3102"/>
        <v>#DIV/0!</v>
      </c>
      <c r="K930" s="236">
        <f t="shared" ref="K930:L930" si="3139">K937+K944+K951+K958</f>
        <v>0</v>
      </c>
      <c r="L930" s="48">
        <f t="shared" si="3139"/>
        <v>0</v>
      </c>
      <c r="M930" s="42" t="e">
        <f t="shared" si="3103"/>
        <v>#DIV/0!</v>
      </c>
      <c r="N930" s="236">
        <f t="shared" ref="N930:O930" si="3140">N937+N944+N951+N958</f>
        <v>0</v>
      </c>
      <c r="O930" s="48">
        <f t="shared" si="3140"/>
        <v>0</v>
      </c>
      <c r="P930" s="42" t="e">
        <f t="shared" si="3104"/>
        <v>#DIV/0!</v>
      </c>
      <c r="Q930" s="236">
        <f t="shared" ref="Q930:R930" si="3141">Q937+Q944+Q951+Q958</f>
        <v>0</v>
      </c>
      <c r="R930" s="42">
        <f t="shared" si="3141"/>
        <v>0</v>
      </c>
      <c r="S930" s="42" t="e">
        <f t="shared" si="3105"/>
        <v>#DIV/0!</v>
      </c>
      <c r="T930" s="236">
        <f t="shared" ref="T930:U930" si="3142">T937+T944+T951+T958</f>
        <v>0</v>
      </c>
      <c r="U930" s="42">
        <f t="shared" si="3142"/>
        <v>0</v>
      </c>
      <c r="V930" s="42" t="e">
        <f t="shared" si="3106"/>
        <v>#DIV/0!</v>
      </c>
      <c r="W930" s="236">
        <f t="shared" ref="W930:X930" si="3143">W937+W944+W951+W958</f>
        <v>0</v>
      </c>
      <c r="X930" s="42">
        <f t="shared" si="3143"/>
        <v>0</v>
      </c>
      <c r="Y930" s="42" t="e">
        <f t="shared" si="3107"/>
        <v>#DIV/0!</v>
      </c>
      <c r="Z930" s="236">
        <f t="shared" ref="Z930:AA930" si="3144">Z937+Z944+Z951+Z958</f>
        <v>0</v>
      </c>
      <c r="AA930" s="42">
        <f t="shared" si="3144"/>
        <v>0</v>
      </c>
      <c r="AB930" s="42" t="e">
        <f t="shared" si="3108"/>
        <v>#DIV/0!</v>
      </c>
      <c r="AC930" s="236">
        <f t="shared" ref="AC930:AD930" si="3145">AC937+AC944+AC951+AC958</f>
        <v>0</v>
      </c>
      <c r="AD930" s="42">
        <f t="shared" si="3145"/>
        <v>0</v>
      </c>
      <c r="AE930" s="42" t="e">
        <f t="shared" si="3109"/>
        <v>#DIV/0!</v>
      </c>
      <c r="AF930" s="236">
        <f t="shared" ref="AF930:AG930" si="3146">AF937+AF944+AF951+AF958</f>
        <v>0</v>
      </c>
      <c r="AG930" s="42">
        <f t="shared" si="3146"/>
        <v>0</v>
      </c>
      <c r="AH930" s="42" t="e">
        <f t="shared" si="3110"/>
        <v>#DIV/0!</v>
      </c>
      <c r="AI930" s="236">
        <f t="shared" ref="AI930:AJ930" si="3147">AI937+AI944+AI951+AI958</f>
        <v>0</v>
      </c>
      <c r="AJ930" s="42">
        <f t="shared" si="3147"/>
        <v>0</v>
      </c>
      <c r="AK930" s="42" t="e">
        <f t="shared" si="3111"/>
        <v>#DIV/0!</v>
      </c>
      <c r="AL930" s="236">
        <f t="shared" ref="AL930:AM930" si="3148">AL937+AL944+AL951+AL958</f>
        <v>0</v>
      </c>
      <c r="AM930" s="42">
        <f t="shared" si="3148"/>
        <v>0</v>
      </c>
      <c r="AN930" s="42" t="e">
        <f t="shared" si="3112"/>
        <v>#DIV/0!</v>
      </c>
      <c r="AO930" s="236">
        <f t="shared" ref="AO930:AP930" si="3149">AO937+AO944+AO951+AO958</f>
        <v>0</v>
      </c>
      <c r="AP930" s="42">
        <f t="shared" si="3149"/>
        <v>0</v>
      </c>
      <c r="AQ930" s="42" t="e">
        <f t="shared" si="3113"/>
        <v>#DIV/0!</v>
      </c>
      <c r="AR930" s="12"/>
      <c r="AS930" s="37"/>
      <c r="AT930" s="37"/>
    </row>
    <row r="931" spans="1:46" customFormat="1" ht="33.75" customHeight="1">
      <c r="A931" s="302"/>
      <c r="B931" s="279"/>
      <c r="C931" s="282"/>
      <c r="D931" s="110" t="s">
        <v>37</v>
      </c>
      <c r="E931" s="176">
        <f t="shared" si="3114"/>
        <v>0</v>
      </c>
      <c r="F931" s="47">
        <f t="shared" si="3115"/>
        <v>0</v>
      </c>
      <c r="G931" s="48" t="e">
        <f t="shared" si="3101"/>
        <v>#DIV/0!</v>
      </c>
      <c r="H931" s="236">
        <f t="shared" si="3116"/>
        <v>0</v>
      </c>
      <c r="I931" s="42">
        <f t="shared" si="3116"/>
        <v>0</v>
      </c>
      <c r="J931" s="42" t="e">
        <f t="shared" si="3102"/>
        <v>#DIV/0!</v>
      </c>
      <c r="K931" s="236">
        <f t="shared" ref="K931:L931" si="3150">K938+K945+K952+K959</f>
        <v>0</v>
      </c>
      <c r="L931" s="48">
        <f t="shared" si="3150"/>
        <v>0</v>
      </c>
      <c r="M931" s="42" t="e">
        <f t="shared" si="3103"/>
        <v>#DIV/0!</v>
      </c>
      <c r="N931" s="236">
        <f t="shared" ref="N931:O931" si="3151">N938+N945+N952+N959</f>
        <v>0</v>
      </c>
      <c r="O931" s="48">
        <f t="shared" si="3151"/>
        <v>0</v>
      </c>
      <c r="P931" s="42" t="e">
        <f t="shared" si="3104"/>
        <v>#DIV/0!</v>
      </c>
      <c r="Q931" s="236">
        <f t="shared" ref="Q931:R931" si="3152">Q938+Q945+Q952+Q959</f>
        <v>0</v>
      </c>
      <c r="R931" s="42">
        <f t="shared" si="3152"/>
        <v>0</v>
      </c>
      <c r="S931" s="42" t="e">
        <f t="shared" si="3105"/>
        <v>#DIV/0!</v>
      </c>
      <c r="T931" s="236">
        <f t="shared" ref="T931:U931" si="3153">T938+T945+T952+T959</f>
        <v>0</v>
      </c>
      <c r="U931" s="42">
        <f t="shared" si="3153"/>
        <v>0</v>
      </c>
      <c r="V931" s="42" t="e">
        <f t="shared" si="3106"/>
        <v>#DIV/0!</v>
      </c>
      <c r="W931" s="236">
        <f t="shared" ref="W931:X931" si="3154">W938+W945+W952+W959</f>
        <v>0</v>
      </c>
      <c r="X931" s="42">
        <f t="shared" si="3154"/>
        <v>0</v>
      </c>
      <c r="Y931" s="42" t="e">
        <f t="shared" si="3107"/>
        <v>#DIV/0!</v>
      </c>
      <c r="Z931" s="236">
        <f t="shared" ref="Z931:AA931" si="3155">Z938+Z945+Z952+Z959</f>
        <v>0</v>
      </c>
      <c r="AA931" s="42">
        <f t="shared" si="3155"/>
        <v>0</v>
      </c>
      <c r="AB931" s="42" t="e">
        <f t="shared" si="3108"/>
        <v>#DIV/0!</v>
      </c>
      <c r="AC931" s="236">
        <f t="shared" ref="AC931:AD931" si="3156">AC938+AC945+AC952+AC959</f>
        <v>0</v>
      </c>
      <c r="AD931" s="42">
        <f t="shared" si="3156"/>
        <v>0</v>
      </c>
      <c r="AE931" s="42" t="e">
        <f t="shared" si="3109"/>
        <v>#DIV/0!</v>
      </c>
      <c r="AF931" s="236">
        <f t="shared" ref="AF931:AG931" si="3157">AF938+AF945+AF952+AF959</f>
        <v>0</v>
      </c>
      <c r="AG931" s="42">
        <f t="shared" si="3157"/>
        <v>0</v>
      </c>
      <c r="AH931" s="42" t="e">
        <f t="shared" si="3110"/>
        <v>#DIV/0!</v>
      </c>
      <c r="AI931" s="236">
        <f t="shared" ref="AI931:AJ931" si="3158">AI938+AI945+AI952+AI959</f>
        <v>0</v>
      </c>
      <c r="AJ931" s="42">
        <f t="shared" si="3158"/>
        <v>0</v>
      </c>
      <c r="AK931" s="42" t="e">
        <f t="shared" si="3111"/>
        <v>#DIV/0!</v>
      </c>
      <c r="AL931" s="236">
        <f t="shared" ref="AL931:AM931" si="3159">AL938+AL945+AL952+AL959</f>
        <v>0</v>
      </c>
      <c r="AM931" s="42">
        <f t="shared" si="3159"/>
        <v>0</v>
      </c>
      <c r="AN931" s="42" t="e">
        <f t="shared" si="3112"/>
        <v>#DIV/0!</v>
      </c>
      <c r="AO931" s="236">
        <f t="shared" ref="AO931:AP931" si="3160">AO938+AO945+AO952+AO959</f>
        <v>0</v>
      </c>
      <c r="AP931" s="42">
        <f t="shared" si="3160"/>
        <v>0</v>
      </c>
      <c r="AQ931" s="42" t="e">
        <f t="shared" si="3113"/>
        <v>#DIV/0!</v>
      </c>
      <c r="AR931" s="12"/>
      <c r="AS931" s="37"/>
      <c r="AT931" s="37"/>
    </row>
    <row r="932" spans="1:46" customFormat="1" ht="45">
      <c r="A932" s="302"/>
      <c r="B932" s="280"/>
      <c r="C932" s="282"/>
      <c r="D932" s="110" t="s">
        <v>32</v>
      </c>
      <c r="E932" s="176">
        <f t="shared" si="3114"/>
        <v>0</v>
      </c>
      <c r="F932" s="47">
        <f t="shared" si="3115"/>
        <v>0</v>
      </c>
      <c r="G932" s="48" t="e">
        <f t="shared" si="3101"/>
        <v>#DIV/0!</v>
      </c>
      <c r="H932" s="236">
        <f t="shared" si="3116"/>
        <v>0</v>
      </c>
      <c r="I932" s="42">
        <f t="shared" si="3116"/>
        <v>0</v>
      </c>
      <c r="J932" s="42" t="e">
        <f t="shared" si="3102"/>
        <v>#DIV/0!</v>
      </c>
      <c r="K932" s="236">
        <f t="shared" ref="K932:L932" si="3161">K939+K946+K953+K960</f>
        <v>0</v>
      </c>
      <c r="L932" s="48">
        <f t="shared" si="3161"/>
        <v>0</v>
      </c>
      <c r="M932" s="42" t="e">
        <f t="shared" si="3103"/>
        <v>#DIV/0!</v>
      </c>
      <c r="N932" s="236">
        <f t="shared" ref="N932:O932" si="3162">N939+N946+N953+N960</f>
        <v>0</v>
      </c>
      <c r="O932" s="48">
        <f t="shared" si="3162"/>
        <v>0</v>
      </c>
      <c r="P932" s="42" t="e">
        <f t="shared" si="3104"/>
        <v>#DIV/0!</v>
      </c>
      <c r="Q932" s="236">
        <f t="shared" ref="Q932:R932" si="3163">Q939+Q946+Q953+Q960</f>
        <v>0</v>
      </c>
      <c r="R932" s="42">
        <f t="shared" si="3163"/>
        <v>0</v>
      </c>
      <c r="S932" s="42" t="e">
        <f t="shared" si="3105"/>
        <v>#DIV/0!</v>
      </c>
      <c r="T932" s="236">
        <f t="shared" ref="T932:U932" si="3164">T939+T946+T953+T960</f>
        <v>0</v>
      </c>
      <c r="U932" s="42">
        <f t="shared" si="3164"/>
        <v>0</v>
      </c>
      <c r="V932" s="42" t="e">
        <f t="shared" si="3106"/>
        <v>#DIV/0!</v>
      </c>
      <c r="W932" s="236">
        <f t="shared" ref="W932:X932" si="3165">W939+W946+W953+W960</f>
        <v>0</v>
      </c>
      <c r="X932" s="42">
        <f t="shared" si="3165"/>
        <v>0</v>
      </c>
      <c r="Y932" s="42" t="e">
        <f t="shared" si="3107"/>
        <v>#DIV/0!</v>
      </c>
      <c r="Z932" s="236">
        <f t="shared" ref="Z932:AA932" si="3166">Z939+Z946+Z953+Z960</f>
        <v>0</v>
      </c>
      <c r="AA932" s="42">
        <f t="shared" si="3166"/>
        <v>0</v>
      </c>
      <c r="AB932" s="42" t="e">
        <f t="shared" si="3108"/>
        <v>#DIV/0!</v>
      </c>
      <c r="AC932" s="236">
        <f t="shared" ref="AC932:AD932" si="3167">AC939+AC946+AC953+AC960</f>
        <v>0</v>
      </c>
      <c r="AD932" s="42">
        <f t="shared" si="3167"/>
        <v>0</v>
      </c>
      <c r="AE932" s="42" t="e">
        <f t="shared" si="3109"/>
        <v>#DIV/0!</v>
      </c>
      <c r="AF932" s="236">
        <f t="shared" ref="AF932:AG932" si="3168">AF939+AF946+AF953+AF960</f>
        <v>0</v>
      </c>
      <c r="AG932" s="42">
        <f t="shared" si="3168"/>
        <v>0</v>
      </c>
      <c r="AH932" s="42" t="e">
        <f t="shared" si="3110"/>
        <v>#DIV/0!</v>
      </c>
      <c r="AI932" s="236">
        <f t="shared" ref="AI932:AJ932" si="3169">AI939+AI946+AI953+AI960</f>
        <v>0</v>
      </c>
      <c r="AJ932" s="42">
        <f t="shared" si="3169"/>
        <v>0</v>
      </c>
      <c r="AK932" s="42" t="e">
        <f t="shared" si="3111"/>
        <v>#DIV/0!</v>
      </c>
      <c r="AL932" s="236">
        <f t="shared" ref="AL932:AM932" si="3170">AL939+AL946+AL953+AL960</f>
        <v>0</v>
      </c>
      <c r="AM932" s="42">
        <f t="shared" si="3170"/>
        <v>0</v>
      </c>
      <c r="AN932" s="42" t="e">
        <f t="shared" si="3112"/>
        <v>#DIV/0!</v>
      </c>
      <c r="AO932" s="236">
        <f t="shared" ref="AO932:AP932" si="3171">AO939+AO946+AO953+AO960</f>
        <v>0</v>
      </c>
      <c r="AP932" s="42">
        <f t="shared" si="3171"/>
        <v>0</v>
      </c>
      <c r="AQ932" s="42" t="e">
        <f t="shared" si="3113"/>
        <v>#DIV/0!</v>
      </c>
      <c r="AR932" s="12"/>
      <c r="AS932" s="37"/>
      <c r="AT932" s="37"/>
    </row>
    <row r="933" spans="1:46" s="208" customFormat="1" ht="33.75" customHeight="1">
      <c r="A933" s="302" t="s">
        <v>292</v>
      </c>
      <c r="B933" s="278" t="s">
        <v>376</v>
      </c>
      <c r="C933" s="282" t="s">
        <v>291</v>
      </c>
      <c r="D933" s="217" t="s">
        <v>34</v>
      </c>
      <c r="E933" s="210">
        <f>E934+E935+E936+E938+E939</f>
        <v>105.2</v>
      </c>
      <c r="F933" s="206">
        <f>F934+F935+F936+F938+F939</f>
        <v>87.4</v>
      </c>
      <c r="G933" s="206">
        <f>(F933/E933)*100</f>
        <v>83.079847908745251</v>
      </c>
      <c r="H933" s="234">
        <f>H934+H935+H936+H938+H939</f>
        <v>0</v>
      </c>
      <c r="I933" s="205">
        <f>I934+I935+I936+I938+I939</f>
        <v>0</v>
      </c>
      <c r="J933" s="205" t="e">
        <f>(I933/H933)*100</f>
        <v>#DIV/0!</v>
      </c>
      <c r="K933" s="234">
        <f>K934+K935+K936+K938+K939</f>
        <v>0</v>
      </c>
      <c r="L933" s="206">
        <f>L934+L935+L936+L938+L939</f>
        <v>0</v>
      </c>
      <c r="M933" s="205" t="e">
        <f>(L933/K933)*100</f>
        <v>#DIV/0!</v>
      </c>
      <c r="N933" s="234">
        <f>N934+N935+N936+N938+N939</f>
        <v>0</v>
      </c>
      <c r="O933" s="206">
        <f>O934+O935+O936+O938+O939</f>
        <v>0</v>
      </c>
      <c r="P933" s="205" t="e">
        <f>(O933/N933)*100</f>
        <v>#DIV/0!</v>
      </c>
      <c r="Q933" s="234">
        <f>Q934+Q935+Q936+Q938+Q939</f>
        <v>0</v>
      </c>
      <c r="R933" s="205">
        <f>R934+R935+R936+R938+R939</f>
        <v>0</v>
      </c>
      <c r="S933" s="205" t="e">
        <f>(R933/Q933)*100</f>
        <v>#DIV/0!</v>
      </c>
      <c r="T933" s="234">
        <f>T934+T935+T936+T938+T939</f>
        <v>87.4</v>
      </c>
      <c r="U933" s="205">
        <f>U934+U935+U936+U938+U939</f>
        <v>87.4</v>
      </c>
      <c r="V933" s="205">
        <f>(U933/T933)*100</f>
        <v>100</v>
      </c>
      <c r="W933" s="234">
        <f>W934+W935+W936+W938+W939</f>
        <v>0</v>
      </c>
      <c r="X933" s="205">
        <f>X934+X935+X936+X938+X939</f>
        <v>0</v>
      </c>
      <c r="Y933" s="205" t="e">
        <f>(X933/W933)*100</f>
        <v>#DIV/0!</v>
      </c>
      <c r="Z933" s="234">
        <f>Z934+Z935+Z936+Z938+Z939</f>
        <v>17.8</v>
      </c>
      <c r="AA933" s="205">
        <f>AA934+AA935+AA936+AA938+AA939</f>
        <v>0</v>
      </c>
      <c r="AB933" s="205">
        <f>(AA933/Z933)*100</f>
        <v>0</v>
      </c>
      <c r="AC933" s="234">
        <f>AC934+AC935+AC936+AC938+AC939</f>
        <v>0</v>
      </c>
      <c r="AD933" s="205">
        <f>AD934+AD935+AD936+AD938+AD939</f>
        <v>0</v>
      </c>
      <c r="AE933" s="205" t="e">
        <f>(AD933/AC933)*100</f>
        <v>#DIV/0!</v>
      </c>
      <c r="AF933" s="234">
        <f>AF934+AF935+AF936+AF938+AF939</f>
        <v>0</v>
      </c>
      <c r="AG933" s="205">
        <f>AG934+AG935+AG936+AG938+AG939</f>
        <v>0</v>
      </c>
      <c r="AH933" s="205" t="e">
        <f>(AG933/AF933)*100</f>
        <v>#DIV/0!</v>
      </c>
      <c r="AI933" s="234">
        <f>AI934+AI935+AI936+AI938+AI939</f>
        <v>0</v>
      </c>
      <c r="AJ933" s="205">
        <f>AJ934+AJ935+AJ936+AJ938+AJ939</f>
        <v>0</v>
      </c>
      <c r="AK933" s="205" t="e">
        <f>(AJ933/AI933)*100</f>
        <v>#DIV/0!</v>
      </c>
      <c r="AL933" s="234">
        <f>AL934+AL935+AL936+AL938+AL939</f>
        <v>0</v>
      </c>
      <c r="AM933" s="205">
        <f>AM934+AM935+AM936+AM938+AM939</f>
        <v>0</v>
      </c>
      <c r="AN933" s="205" t="e">
        <f>(AM933/AL933)*100</f>
        <v>#DIV/0!</v>
      </c>
      <c r="AO933" s="234">
        <f>AO934+AO935+AO936+AO938+AO939</f>
        <v>0</v>
      </c>
      <c r="AP933" s="205">
        <f>AP934+AP935+AP936+AP938+AP939</f>
        <v>0</v>
      </c>
      <c r="AQ933" s="205" t="e">
        <f>(AP933/AO933)*100</f>
        <v>#DIV/0!</v>
      </c>
      <c r="AR933" s="216"/>
    </row>
    <row r="934" spans="1:46" customFormat="1" ht="30">
      <c r="A934" s="302"/>
      <c r="B934" s="279"/>
      <c r="C934" s="282"/>
      <c r="D934" s="110" t="s">
        <v>17</v>
      </c>
      <c r="E934" s="176">
        <f>H934+K934+N934+Q934+T934+W934+Z934+AC934+AF934+AI934+AL934+AO934</f>
        <v>0</v>
      </c>
      <c r="F934" s="47">
        <f>I934+L934+O934+R934+U934+X934+AA934+AD934+AG934+AJ934+AM934+AP934</f>
        <v>0</v>
      </c>
      <c r="G934" s="48" t="e">
        <f t="shared" ref="G934:G939" si="3172">(F934/E934)*100</f>
        <v>#DIV/0!</v>
      </c>
      <c r="H934" s="236"/>
      <c r="I934" s="41"/>
      <c r="J934" s="42" t="e">
        <f t="shared" ref="J934:J939" si="3173">(I934/H934)*100</f>
        <v>#DIV/0!</v>
      </c>
      <c r="K934" s="236"/>
      <c r="L934" s="47"/>
      <c r="M934" s="42" t="e">
        <f t="shared" ref="M934:M939" si="3174">(L934/K934)*100</f>
        <v>#DIV/0!</v>
      </c>
      <c r="N934" s="236"/>
      <c r="O934" s="48"/>
      <c r="P934" s="42" t="e">
        <f t="shared" ref="P934:P939" si="3175">(O934/N934)*100</f>
        <v>#DIV/0!</v>
      </c>
      <c r="Q934" s="236"/>
      <c r="R934" s="41"/>
      <c r="S934" s="42" t="e">
        <f t="shared" ref="S934:S939" si="3176">(R934/Q934)*100</f>
        <v>#DIV/0!</v>
      </c>
      <c r="T934" s="236"/>
      <c r="U934" s="41"/>
      <c r="V934" s="42" t="e">
        <f t="shared" ref="V934:V939" si="3177">(U934/T934)*100</f>
        <v>#DIV/0!</v>
      </c>
      <c r="W934" s="236"/>
      <c r="X934" s="41"/>
      <c r="Y934" s="42" t="e">
        <f t="shared" ref="Y934:Y939" si="3178">(X934/W934)*100</f>
        <v>#DIV/0!</v>
      </c>
      <c r="Z934" s="236"/>
      <c r="AA934" s="41"/>
      <c r="AB934" s="42" t="e">
        <f t="shared" ref="AB934:AB939" si="3179">(AA934/Z934)*100</f>
        <v>#DIV/0!</v>
      </c>
      <c r="AC934" s="236"/>
      <c r="AD934" s="41"/>
      <c r="AE934" s="42" t="e">
        <f t="shared" ref="AE934:AE939" si="3180">(AD934/AC934)*100</f>
        <v>#DIV/0!</v>
      </c>
      <c r="AF934" s="236"/>
      <c r="AG934" s="41"/>
      <c r="AH934" s="42" t="e">
        <f t="shared" ref="AH934:AH939" si="3181">(AG934/AF934)*100</f>
        <v>#DIV/0!</v>
      </c>
      <c r="AI934" s="236"/>
      <c r="AJ934" s="41"/>
      <c r="AK934" s="42" t="e">
        <f t="shared" ref="AK934:AK939" si="3182">(AJ934/AI934)*100</f>
        <v>#DIV/0!</v>
      </c>
      <c r="AL934" s="236"/>
      <c r="AM934" s="41"/>
      <c r="AN934" s="42" t="e">
        <f t="shared" ref="AN934:AN939" si="3183">(AM934/AL934)*100</f>
        <v>#DIV/0!</v>
      </c>
      <c r="AO934" s="236"/>
      <c r="AP934" s="41"/>
      <c r="AQ934" s="42" t="e">
        <f t="shared" ref="AQ934:AQ939" si="3184">(AP934/AO934)*100</f>
        <v>#DIV/0!</v>
      </c>
      <c r="AR934" s="12"/>
      <c r="AS934" s="37"/>
      <c r="AT934" s="37"/>
    </row>
    <row r="935" spans="1:46" customFormat="1" ht="46.5" customHeight="1">
      <c r="A935" s="302"/>
      <c r="B935" s="279"/>
      <c r="C935" s="282"/>
      <c r="D935" s="110" t="s">
        <v>18</v>
      </c>
      <c r="E935" s="176">
        <f t="shared" ref="E935:E939" si="3185">H935+K935+N935+Q935+T935+W935+Z935+AC935+AF935+AI935+AL935+AO935</f>
        <v>0</v>
      </c>
      <c r="F935" s="47">
        <f t="shared" ref="F935:F939" si="3186">I935+L935+O935+R935+U935+X935+AA935+AD935+AG935+AJ935+AM935+AP935</f>
        <v>0</v>
      </c>
      <c r="G935" s="48" t="e">
        <f t="shared" si="3172"/>
        <v>#DIV/0!</v>
      </c>
      <c r="H935" s="236"/>
      <c r="I935" s="41"/>
      <c r="J935" s="42" t="e">
        <f t="shared" si="3173"/>
        <v>#DIV/0!</v>
      </c>
      <c r="K935" s="236"/>
      <c r="L935" s="47"/>
      <c r="M935" s="42" t="e">
        <f t="shared" si="3174"/>
        <v>#DIV/0!</v>
      </c>
      <c r="N935" s="236"/>
      <c r="O935" s="48"/>
      <c r="P935" s="42" t="e">
        <f t="shared" si="3175"/>
        <v>#DIV/0!</v>
      </c>
      <c r="Q935" s="236"/>
      <c r="R935" s="41"/>
      <c r="S935" s="42" t="e">
        <f t="shared" si="3176"/>
        <v>#DIV/0!</v>
      </c>
      <c r="T935" s="236"/>
      <c r="U935" s="41"/>
      <c r="V935" s="42" t="e">
        <f t="shared" si="3177"/>
        <v>#DIV/0!</v>
      </c>
      <c r="W935" s="236"/>
      <c r="X935" s="41"/>
      <c r="Y935" s="42" t="e">
        <f t="shared" si="3178"/>
        <v>#DIV/0!</v>
      </c>
      <c r="Z935" s="236"/>
      <c r="AA935" s="41"/>
      <c r="AB935" s="42" t="e">
        <f t="shared" si="3179"/>
        <v>#DIV/0!</v>
      </c>
      <c r="AC935" s="236"/>
      <c r="AD935" s="41"/>
      <c r="AE935" s="42" t="e">
        <f t="shared" si="3180"/>
        <v>#DIV/0!</v>
      </c>
      <c r="AF935" s="236"/>
      <c r="AG935" s="41"/>
      <c r="AH935" s="42" t="e">
        <f t="shared" si="3181"/>
        <v>#DIV/0!</v>
      </c>
      <c r="AI935" s="236"/>
      <c r="AJ935" s="41"/>
      <c r="AK935" s="42" t="e">
        <f t="shared" si="3182"/>
        <v>#DIV/0!</v>
      </c>
      <c r="AL935" s="236"/>
      <c r="AM935" s="41"/>
      <c r="AN935" s="42" t="e">
        <f t="shared" si="3183"/>
        <v>#DIV/0!</v>
      </c>
      <c r="AO935" s="236"/>
      <c r="AP935" s="41"/>
      <c r="AQ935" s="42" t="e">
        <f t="shared" si="3184"/>
        <v>#DIV/0!</v>
      </c>
      <c r="AR935" s="12"/>
      <c r="AS935" s="37"/>
      <c r="AT935" s="37"/>
    </row>
    <row r="936" spans="1:46" customFormat="1" ht="33.75" customHeight="1">
      <c r="A936" s="302"/>
      <c r="B936" s="279"/>
      <c r="C936" s="282"/>
      <c r="D936" s="110" t="s">
        <v>26</v>
      </c>
      <c r="E936" s="176">
        <f t="shared" si="3185"/>
        <v>105.2</v>
      </c>
      <c r="F936" s="47">
        <f t="shared" si="3186"/>
        <v>87.4</v>
      </c>
      <c r="G936" s="48">
        <f t="shared" si="3172"/>
        <v>83.079847908745251</v>
      </c>
      <c r="H936" s="236"/>
      <c r="I936" s="41"/>
      <c r="J936" s="42" t="e">
        <f t="shared" si="3173"/>
        <v>#DIV/0!</v>
      </c>
      <c r="K936" s="236"/>
      <c r="L936" s="47"/>
      <c r="M936" s="42" t="e">
        <f t="shared" si="3174"/>
        <v>#DIV/0!</v>
      </c>
      <c r="N936" s="236"/>
      <c r="O936" s="48"/>
      <c r="P936" s="42" t="e">
        <f t="shared" si="3175"/>
        <v>#DIV/0!</v>
      </c>
      <c r="Q936" s="236">
        <v>0</v>
      </c>
      <c r="R936" s="41"/>
      <c r="S936" s="42" t="e">
        <f t="shared" si="3176"/>
        <v>#DIV/0!</v>
      </c>
      <c r="T936" s="236">
        <v>87.4</v>
      </c>
      <c r="U936" s="41">
        <v>87.4</v>
      </c>
      <c r="V936" s="42">
        <f t="shared" si="3177"/>
        <v>100</v>
      </c>
      <c r="W936" s="236">
        <v>0</v>
      </c>
      <c r="X936" s="41"/>
      <c r="Y936" s="42" t="e">
        <f t="shared" si="3178"/>
        <v>#DIV/0!</v>
      </c>
      <c r="Z936" s="236">
        <v>17.8</v>
      </c>
      <c r="AA936" s="41"/>
      <c r="AB936" s="42">
        <f t="shared" si="3179"/>
        <v>0</v>
      </c>
      <c r="AC936" s="236"/>
      <c r="AD936" s="41"/>
      <c r="AE936" s="42" t="e">
        <f t="shared" si="3180"/>
        <v>#DIV/0!</v>
      </c>
      <c r="AF936" s="236"/>
      <c r="AG936" s="41"/>
      <c r="AH936" s="42" t="e">
        <f t="shared" si="3181"/>
        <v>#DIV/0!</v>
      </c>
      <c r="AI936" s="236"/>
      <c r="AJ936" s="41"/>
      <c r="AK936" s="42" t="e">
        <f t="shared" si="3182"/>
        <v>#DIV/0!</v>
      </c>
      <c r="AL936" s="236"/>
      <c r="AM936" s="41"/>
      <c r="AN936" s="42" t="e">
        <f t="shared" si="3183"/>
        <v>#DIV/0!</v>
      </c>
      <c r="AO936" s="236"/>
      <c r="AP936" s="41"/>
      <c r="AQ936" s="42" t="e">
        <f t="shared" si="3184"/>
        <v>#DIV/0!</v>
      </c>
      <c r="AR936" s="12"/>
      <c r="AS936" s="37"/>
      <c r="AT936" s="37"/>
    </row>
    <row r="937" spans="1:46" customFormat="1" ht="78.75" customHeight="1">
      <c r="A937" s="302"/>
      <c r="B937" s="279"/>
      <c r="C937" s="282"/>
      <c r="D937" s="110" t="s">
        <v>154</v>
      </c>
      <c r="E937" s="176">
        <f t="shared" si="3185"/>
        <v>0</v>
      </c>
      <c r="F937" s="47">
        <f t="shared" si="3186"/>
        <v>0</v>
      </c>
      <c r="G937" s="48" t="e">
        <f t="shared" si="3172"/>
        <v>#DIV/0!</v>
      </c>
      <c r="H937" s="236"/>
      <c r="I937" s="41"/>
      <c r="J937" s="42" t="e">
        <f t="shared" si="3173"/>
        <v>#DIV/0!</v>
      </c>
      <c r="K937" s="236"/>
      <c r="L937" s="47"/>
      <c r="M937" s="42" t="e">
        <f t="shared" si="3174"/>
        <v>#DIV/0!</v>
      </c>
      <c r="N937" s="236"/>
      <c r="O937" s="48"/>
      <c r="P937" s="42" t="e">
        <f t="shared" si="3175"/>
        <v>#DIV/0!</v>
      </c>
      <c r="Q937" s="236"/>
      <c r="R937" s="41"/>
      <c r="S937" s="42" t="e">
        <f t="shared" si="3176"/>
        <v>#DIV/0!</v>
      </c>
      <c r="T937" s="236"/>
      <c r="U937" s="41"/>
      <c r="V937" s="42" t="e">
        <f t="shared" si="3177"/>
        <v>#DIV/0!</v>
      </c>
      <c r="W937" s="236"/>
      <c r="X937" s="41"/>
      <c r="Y937" s="42" t="e">
        <f t="shared" si="3178"/>
        <v>#DIV/0!</v>
      </c>
      <c r="Z937" s="236"/>
      <c r="AA937" s="41"/>
      <c r="AB937" s="42" t="e">
        <f t="shared" si="3179"/>
        <v>#DIV/0!</v>
      </c>
      <c r="AC937" s="236"/>
      <c r="AD937" s="41"/>
      <c r="AE937" s="42" t="e">
        <f t="shared" si="3180"/>
        <v>#DIV/0!</v>
      </c>
      <c r="AF937" s="236"/>
      <c r="AG937" s="41"/>
      <c r="AH937" s="42" t="e">
        <f t="shared" si="3181"/>
        <v>#DIV/0!</v>
      </c>
      <c r="AI937" s="236"/>
      <c r="AJ937" s="41"/>
      <c r="AK937" s="42" t="e">
        <f t="shared" si="3182"/>
        <v>#DIV/0!</v>
      </c>
      <c r="AL937" s="236"/>
      <c r="AM937" s="41"/>
      <c r="AN937" s="42" t="e">
        <f t="shared" si="3183"/>
        <v>#DIV/0!</v>
      </c>
      <c r="AO937" s="236"/>
      <c r="AP937" s="41"/>
      <c r="AQ937" s="42" t="e">
        <f t="shared" si="3184"/>
        <v>#DIV/0!</v>
      </c>
      <c r="AR937" s="12"/>
      <c r="AS937" s="37"/>
      <c r="AT937" s="37"/>
    </row>
    <row r="938" spans="1:46" customFormat="1" ht="33.75" customHeight="1">
      <c r="A938" s="302"/>
      <c r="B938" s="279"/>
      <c r="C938" s="282"/>
      <c r="D938" s="110" t="s">
        <v>37</v>
      </c>
      <c r="E938" s="176">
        <f t="shared" si="3185"/>
        <v>0</v>
      </c>
      <c r="F938" s="47">
        <f t="shared" si="3186"/>
        <v>0</v>
      </c>
      <c r="G938" s="48" t="e">
        <f t="shared" si="3172"/>
        <v>#DIV/0!</v>
      </c>
      <c r="H938" s="236"/>
      <c r="I938" s="41"/>
      <c r="J938" s="42" t="e">
        <f t="shared" si="3173"/>
        <v>#DIV/0!</v>
      </c>
      <c r="K938" s="236"/>
      <c r="L938" s="47"/>
      <c r="M938" s="42" t="e">
        <f t="shared" si="3174"/>
        <v>#DIV/0!</v>
      </c>
      <c r="N938" s="236"/>
      <c r="O938" s="48"/>
      <c r="P938" s="42" t="e">
        <f t="shared" si="3175"/>
        <v>#DIV/0!</v>
      </c>
      <c r="Q938" s="236"/>
      <c r="R938" s="41"/>
      <c r="S938" s="42" t="e">
        <f t="shared" si="3176"/>
        <v>#DIV/0!</v>
      </c>
      <c r="T938" s="236"/>
      <c r="U938" s="41"/>
      <c r="V938" s="42" t="e">
        <f t="shared" si="3177"/>
        <v>#DIV/0!</v>
      </c>
      <c r="W938" s="236"/>
      <c r="X938" s="41"/>
      <c r="Y938" s="42" t="e">
        <f t="shared" si="3178"/>
        <v>#DIV/0!</v>
      </c>
      <c r="Z938" s="236"/>
      <c r="AA938" s="41"/>
      <c r="AB938" s="42" t="e">
        <f t="shared" si="3179"/>
        <v>#DIV/0!</v>
      </c>
      <c r="AC938" s="236"/>
      <c r="AD938" s="41"/>
      <c r="AE938" s="42" t="e">
        <f t="shared" si="3180"/>
        <v>#DIV/0!</v>
      </c>
      <c r="AF938" s="236"/>
      <c r="AG938" s="41"/>
      <c r="AH938" s="42" t="e">
        <f t="shared" si="3181"/>
        <v>#DIV/0!</v>
      </c>
      <c r="AI938" s="236"/>
      <c r="AJ938" s="41"/>
      <c r="AK938" s="42" t="e">
        <f t="shared" si="3182"/>
        <v>#DIV/0!</v>
      </c>
      <c r="AL938" s="236"/>
      <c r="AM938" s="41"/>
      <c r="AN938" s="42" t="e">
        <f t="shared" si="3183"/>
        <v>#DIV/0!</v>
      </c>
      <c r="AO938" s="236"/>
      <c r="AP938" s="41"/>
      <c r="AQ938" s="42" t="e">
        <f t="shared" si="3184"/>
        <v>#DIV/0!</v>
      </c>
      <c r="AR938" s="12"/>
      <c r="AS938" s="37"/>
      <c r="AT938" s="37"/>
    </row>
    <row r="939" spans="1:46" customFormat="1" ht="45">
      <c r="A939" s="302"/>
      <c r="B939" s="280"/>
      <c r="C939" s="282"/>
      <c r="D939" s="110" t="s">
        <v>32</v>
      </c>
      <c r="E939" s="176">
        <f t="shared" si="3185"/>
        <v>0</v>
      </c>
      <c r="F939" s="47">
        <f t="shared" si="3186"/>
        <v>0</v>
      </c>
      <c r="G939" s="48" t="e">
        <f t="shared" si="3172"/>
        <v>#DIV/0!</v>
      </c>
      <c r="H939" s="236"/>
      <c r="I939" s="41"/>
      <c r="J939" s="42" t="e">
        <f t="shared" si="3173"/>
        <v>#DIV/0!</v>
      </c>
      <c r="K939" s="236"/>
      <c r="L939" s="47"/>
      <c r="M939" s="42" t="e">
        <f t="shared" si="3174"/>
        <v>#DIV/0!</v>
      </c>
      <c r="N939" s="236"/>
      <c r="O939" s="48"/>
      <c r="P939" s="42" t="e">
        <f t="shared" si="3175"/>
        <v>#DIV/0!</v>
      </c>
      <c r="Q939" s="236"/>
      <c r="R939" s="41"/>
      <c r="S939" s="42" t="e">
        <f t="shared" si="3176"/>
        <v>#DIV/0!</v>
      </c>
      <c r="T939" s="236"/>
      <c r="U939" s="41"/>
      <c r="V939" s="42" t="e">
        <f t="shared" si="3177"/>
        <v>#DIV/0!</v>
      </c>
      <c r="W939" s="236"/>
      <c r="X939" s="41"/>
      <c r="Y939" s="42" t="e">
        <f t="shared" si="3178"/>
        <v>#DIV/0!</v>
      </c>
      <c r="Z939" s="236"/>
      <c r="AA939" s="41"/>
      <c r="AB939" s="42" t="e">
        <f t="shared" si="3179"/>
        <v>#DIV/0!</v>
      </c>
      <c r="AC939" s="236"/>
      <c r="AD939" s="41"/>
      <c r="AE939" s="42" t="e">
        <f t="shared" si="3180"/>
        <v>#DIV/0!</v>
      </c>
      <c r="AF939" s="236"/>
      <c r="AG939" s="41"/>
      <c r="AH939" s="42" t="e">
        <f t="shared" si="3181"/>
        <v>#DIV/0!</v>
      </c>
      <c r="AI939" s="236"/>
      <c r="AJ939" s="41"/>
      <c r="AK939" s="42" t="e">
        <f t="shared" si="3182"/>
        <v>#DIV/0!</v>
      </c>
      <c r="AL939" s="236"/>
      <c r="AM939" s="41"/>
      <c r="AN939" s="42" t="e">
        <f t="shared" si="3183"/>
        <v>#DIV/0!</v>
      </c>
      <c r="AO939" s="236"/>
      <c r="AP939" s="41"/>
      <c r="AQ939" s="42" t="e">
        <f t="shared" si="3184"/>
        <v>#DIV/0!</v>
      </c>
      <c r="AR939" s="12"/>
      <c r="AS939" s="37"/>
      <c r="AT939" s="37"/>
    </row>
    <row r="940" spans="1:46" s="208" customFormat="1" ht="32.25" customHeight="1">
      <c r="A940" s="302" t="s">
        <v>293</v>
      </c>
      <c r="B940" s="278" t="s">
        <v>377</v>
      </c>
      <c r="C940" s="282" t="s">
        <v>107</v>
      </c>
      <c r="D940" s="217" t="s">
        <v>34</v>
      </c>
      <c r="E940" s="210">
        <f>E941+E942+E943+E945+E946</f>
        <v>39</v>
      </c>
      <c r="F940" s="206">
        <f>F941+F942+F943+F945+F946</f>
        <v>15.5</v>
      </c>
      <c r="G940" s="206">
        <f>(F940/E940)*100</f>
        <v>39.743589743589745</v>
      </c>
      <c r="H940" s="234">
        <f>H941+H942+H943+H945+H946</f>
        <v>0</v>
      </c>
      <c r="I940" s="205">
        <f>I941+I942+I943+I945+I946</f>
        <v>0</v>
      </c>
      <c r="J940" s="205" t="e">
        <f>(I940/H940)*100</f>
        <v>#DIV/0!</v>
      </c>
      <c r="K940" s="234">
        <f>K941+K942+K943+K945+K946</f>
        <v>0</v>
      </c>
      <c r="L940" s="206">
        <f>L941+L942+L943+L945+L946</f>
        <v>0</v>
      </c>
      <c r="M940" s="205" t="e">
        <f>(L940/K940)*100</f>
        <v>#DIV/0!</v>
      </c>
      <c r="N940" s="234">
        <f>N941+N942+N943+N945+N946</f>
        <v>0</v>
      </c>
      <c r="O940" s="206">
        <f>O941+O942+O943+O945+O946</f>
        <v>0</v>
      </c>
      <c r="P940" s="205" t="e">
        <f>(O940/N940)*100</f>
        <v>#DIV/0!</v>
      </c>
      <c r="Q940" s="234">
        <f>Q941+Q942+Q943+Q945+Q946</f>
        <v>0</v>
      </c>
      <c r="R940" s="205">
        <f>R941+R942+R943+R945+R946</f>
        <v>0</v>
      </c>
      <c r="S940" s="205" t="e">
        <f>(R940/Q940)*100</f>
        <v>#DIV/0!</v>
      </c>
      <c r="T940" s="234">
        <f>T941+T942+T943+T945+T946</f>
        <v>15.5</v>
      </c>
      <c r="U940" s="205">
        <f>U941+U942+U943+U945+U946</f>
        <v>15.5</v>
      </c>
      <c r="V940" s="205">
        <f>(U940/T940)*100</f>
        <v>100</v>
      </c>
      <c r="W940" s="234">
        <f>W941+W942+W943+W945+W946</f>
        <v>0</v>
      </c>
      <c r="X940" s="205">
        <f>X941+X942+X943+X945+X946</f>
        <v>0</v>
      </c>
      <c r="Y940" s="205" t="e">
        <f>(X940/W940)*100</f>
        <v>#DIV/0!</v>
      </c>
      <c r="Z940" s="234">
        <f>Z941+Z942+Z943+Z945+Z946</f>
        <v>23.5</v>
      </c>
      <c r="AA940" s="205">
        <f>AA941+AA942+AA943+AA945+AA946</f>
        <v>0</v>
      </c>
      <c r="AB940" s="205">
        <f>(AA940/Z940)*100</f>
        <v>0</v>
      </c>
      <c r="AC940" s="234">
        <f>AC941+AC942+AC943+AC945+AC946</f>
        <v>0</v>
      </c>
      <c r="AD940" s="205">
        <f>AD941+AD942+AD943+AD945+AD946</f>
        <v>0</v>
      </c>
      <c r="AE940" s="205" t="e">
        <f>(AD940/AC940)*100</f>
        <v>#DIV/0!</v>
      </c>
      <c r="AF940" s="234">
        <f>AF941+AF942+AF943+AF945+AF946</f>
        <v>0</v>
      </c>
      <c r="AG940" s="205">
        <f>AG941+AG942+AG943+AG945+AG946</f>
        <v>0</v>
      </c>
      <c r="AH940" s="205" t="e">
        <f>(AG940/AF940)*100</f>
        <v>#DIV/0!</v>
      </c>
      <c r="AI940" s="234">
        <f>AI941+AI942+AI943+AI945+AI946</f>
        <v>0</v>
      </c>
      <c r="AJ940" s="205">
        <f>AJ941+AJ942+AJ943+AJ945+AJ946</f>
        <v>0</v>
      </c>
      <c r="AK940" s="205" t="e">
        <f>(AJ940/AI940)*100</f>
        <v>#DIV/0!</v>
      </c>
      <c r="AL940" s="234">
        <f>AL941+AL942+AL943+AL945+AL946</f>
        <v>0</v>
      </c>
      <c r="AM940" s="205">
        <f>AM941+AM942+AM943+AM945+AM946</f>
        <v>0</v>
      </c>
      <c r="AN940" s="205" t="e">
        <f>(AM940/AL940)*100</f>
        <v>#DIV/0!</v>
      </c>
      <c r="AO940" s="234">
        <f>AO941+AO942+AO943+AO945+AO946</f>
        <v>0</v>
      </c>
      <c r="AP940" s="205">
        <f>AP941+AP942+AP943+AP945+AP946</f>
        <v>0</v>
      </c>
      <c r="AQ940" s="205" t="e">
        <f>(AP940/AO940)*100</f>
        <v>#DIV/0!</v>
      </c>
      <c r="AR940" s="216"/>
    </row>
    <row r="941" spans="1:46" customFormat="1" ht="30">
      <c r="A941" s="302"/>
      <c r="B941" s="279"/>
      <c r="C941" s="282"/>
      <c r="D941" s="110" t="s">
        <v>17</v>
      </c>
      <c r="E941" s="176">
        <f>H941+K941+N941+Q941+T941+W941+Z941+AC941+AF941+AI941+AL941+AO941</f>
        <v>0</v>
      </c>
      <c r="F941" s="47">
        <f>I941+L941+O941+R941+U941+X941+AA941+AD941+AG941+AJ941+AM941+AP941</f>
        <v>0</v>
      </c>
      <c r="G941" s="48" t="e">
        <f t="shared" ref="G941:G946" si="3187">(F941/E941)*100</f>
        <v>#DIV/0!</v>
      </c>
      <c r="H941" s="236"/>
      <c r="I941" s="41"/>
      <c r="J941" s="42" t="e">
        <f t="shared" ref="J941:J946" si="3188">(I941/H941)*100</f>
        <v>#DIV/0!</v>
      </c>
      <c r="K941" s="236"/>
      <c r="L941" s="47"/>
      <c r="M941" s="42" t="e">
        <f t="shared" ref="M941:M946" si="3189">(L941/K941)*100</f>
        <v>#DIV/0!</v>
      </c>
      <c r="N941" s="236"/>
      <c r="O941" s="48"/>
      <c r="P941" s="42" t="e">
        <f t="shared" ref="P941:P946" si="3190">(O941/N941)*100</f>
        <v>#DIV/0!</v>
      </c>
      <c r="Q941" s="236"/>
      <c r="R941" s="41"/>
      <c r="S941" s="42" t="e">
        <f t="shared" ref="S941:S946" si="3191">(R941/Q941)*100</f>
        <v>#DIV/0!</v>
      </c>
      <c r="T941" s="236"/>
      <c r="U941" s="41"/>
      <c r="V941" s="42" t="e">
        <f t="shared" ref="V941:V946" si="3192">(U941/T941)*100</f>
        <v>#DIV/0!</v>
      </c>
      <c r="W941" s="236"/>
      <c r="X941" s="41"/>
      <c r="Y941" s="42" t="e">
        <f t="shared" ref="Y941:Y946" si="3193">(X941/W941)*100</f>
        <v>#DIV/0!</v>
      </c>
      <c r="Z941" s="236"/>
      <c r="AA941" s="41"/>
      <c r="AB941" s="42" t="e">
        <f t="shared" ref="AB941:AB946" si="3194">(AA941/Z941)*100</f>
        <v>#DIV/0!</v>
      </c>
      <c r="AC941" s="236"/>
      <c r="AD941" s="41"/>
      <c r="AE941" s="42" t="e">
        <f t="shared" ref="AE941:AE946" si="3195">(AD941/AC941)*100</f>
        <v>#DIV/0!</v>
      </c>
      <c r="AF941" s="236"/>
      <c r="AG941" s="41"/>
      <c r="AH941" s="42" t="e">
        <f t="shared" ref="AH941:AH946" si="3196">(AG941/AF941)*100</f>
        <v>#DIV/0!</v>
      </c>
      <c r="AI941" s="236"/>
      <c r="AJ941" s="41"/>
      <c r="AK941" s="42" t="e">
        <f t="shared" ref="AK941:AK946" si="3197">(AJ941/AI941)*100</f>
        <v>#DIV/0!</v>
      </c>
      <c r="AL941" s="236"/>
      <c r="AM941" s="41"/>
      <c r="AN941" s="42" t="e">
        <f t="shared" ref="AN941:AN946" si="3198">(AM941/AL941)*100</f>
        <v>#DIV/0!</v>
      </c>
      <c r="AO941" s="236"/>
      <c r="AP941" s="41"/>
      <c r="AQ941" s="42" t="e">
        <f t="shared" ref="AQ941:AQ946" si="3199">(AP941/AO941)*100</f>
        <v>#DIV/0!</v>
      </c>
      <c r="AR941" s="12"/>
      <c r="AS941" s="37"/>
      <c r="AT941" s="37"/>
    </row>
    <row r="942" spans="1:46" customFormat="1" ht="48.75" customHeight="1">
      <c r="A942" s="302"/>
      <c r="B942" s="279"/>
      <c r="C942" s="282"/>
      <c r="D942" s="110" t="s">
        <v>18</v>
      </c>
      <c r="E942" s="176">
        <f t="shared" ref="E942:E946" si="3200">H942+K942+N942+Q942+T942+W942+Z942+AC942+AF942+AI942+AL942+AO942</f>
        <v>0</v>
      </c>
      <c r="F942" s="47">
        <f t="shared" ref="F942:F946" si="3201">I942+L942+O942+R942+U942+X942+AA942+AD942+AG942+AJ942+AM942+AP942</f>
        <v>0</v>
      </c>
      <c r="G942" s="48" t="e">
        <f t="shared" si="3187"/>
        <v>#DIV/0!</v>
      </c>
      <c r="H942" s="236"/>
      <c r="I942" s="41"/>
      <c r="J942" s="42" t="e">
        <f t="shared" si="3188"/>
        <v>#DIV/0!</v>
      </c>
      <c r="K942" s="236"/>
      <c r="L942" s="47"/>
      <c r="M942" s="42" t="e">
        <f t="shared" si="3189"/>
        <v>#DIV/0!</v>
      </c>
      <c r="N942" s="236"/>
      <c r="O942" s="48"/>
      <c r="P942" s="42" t="e">
        <f t="shared" si="3190"/>
        <v>#DIV/0!</v>
      </c>
      <c r="Q942" s="236"/>
      <c r="R942" s="41"/>
      <c r="S942" s="42" t="e">
        <f t="shared" si="3191"/>
        <v>#DIV/0!</v>
      </c>
      <c r="T942" s="236"/>
      <c r="U942" s="41"/>
      <c r="V942" s="42" t="e">
        <f t="shared" si="3192"/>
        <v>#DIV/0!</v>
      </c>
      <c r="W942" s="236"/>
      <c r="X942" s="41"/>
      <c r="Y942" s="42" t="e">
        <f t="shared" si="3193"/>
        <v>#DIV/0!</v>
      </c>
      <c r="Z942" s="236"/>
      <c r="AA942" s="41"/>
      <c r="AB942" s="42" t="e">
        <f t="shared" si="3194"/>
        <v>#DIV/0!</v>
      </c>
      <c r="AC942" s="236"/>
      <c r="AD942" s="41"/>
      <c r="AE942" s="42" t="e">
        <f t="shared" si="3195"/>
        <v>#DIV/0!</v>
      </c>
      <c r="AF942" s="236"/>
      <c r="AG942" s="41"/>
      <c r="AH942" s="42" t="e">
        <f t="shared" si="3196"/>
        <v>#DIV/0!</v>
      </c>
      <c r="AI942" s="236"/>
      <c r="AJ942" s="41"/>
      <c r="AK942" s="42" t="e">
        <f t="shared" si="3197"/>
        <v>#DIV/0!</v>
      </c>
      <c r="AL942" s="236"/>
      <c r="AM942" s="41"/>
      <c r="AN942" s="42" t="e">
        <f t="shared" si="3198"/>
        <v>#DIV/0!</v>
      </c>
      <c r="AO942" s="236"/>
      <c r="AP942" s="41"/>
      <c r="AQ942" s="42" t="e">
        <f t="shared" si="3199"/>
        <v>#DIV/0!</v>
      </c>
      <c r="AR942" s="12"/>
      <c r="AS942" s="37"/>
      <c r="AT942" s="37"/>
    </row>
    <row r="943" spans="1:46" customFormat="1" ht="30" customHeight="1">
      <c r="A943" s="302"/>
      <c r="B943" s="279"/>
      <c r="C943" s="282"/>
      <c r="D943" s="110" t="s">
        <v>26</v>
      </c>
      <c r="E943" s="176">
        <f t="shared" si="3200"/>
        <v>39</v>
      </c>
      <c r="F943" s="47">
        <f>I943+L943+O943+R943+U943+X943+AA943+AD943+AG943+AJ943+AM943+AP943</f>
        <v>15.5</v>
      </c>
      <c r="G943" s="48">
        <f t="shared" si="3187"/>
        <v>39.743589743589745</v>
      </c>
      <c r="H943" s="236"/>
      <c r="I943" s="41"/>
      <c r="J943" s="42" t="e">
        <f t="shared" si="3188"/>
        <v>#DIV/0!</v>
      </c>
      <c r="K943" s="236"/>
      <c r="L943" s="47"/>
      <c r="M943" s="42" t="e">
        <f t="shared" si="3189"/>
        <v>#DIV/0!</v>
      </c>
      <c r="N943" s="236"/>
      <c r="O943" s="48"/>
      <c r="P943" s="42" t="e">
        <f t="shared" si="3190"/>
        <v>#DIV/0!</v>
      </c>
      <c r="Q943" s="236">
        <v>0</v>
      </c>
      <c r="R943" s="41"/>
      <c r="S943" s="42" t="e">
        <f t="shared" si="3191"/>
        <v>#DIV/0!</v>
      </c>
      <c r="T943" s="236">
        <v>15.5</v>
      </c>
      <c r="U943" s="41">
        <v>15.5</v>
      </c>
      <c r="V943" s="42">
        <f t="shared" si="3192"/>
        <v>100</v>
      </c>
      <c r="W943" s="236">
        <v>0</v>
      </c>
      <c r="X943" s="41"/>
      <c r="Y943" s="42" t="e">
        <f t="shared" si="3193"/>
        <v>#DIV/0!</v>
      </c>
      <c r="Z943" s="236">
        <v>23.5</v>
      </c>
      <c r="AA943" s="41"/>
      <c r="AB943" s="42">
        <f t="shared" si="3194"/>
        <v>0</v>
      </c>
      <c r="AC943" s="236"/>
      <c r="AD943" s="41"/>
      <c r="AE943" s="42" t="e">
        <f t="shared" si="3195"/>
        <v>#DIV/0!</v>
      </c>
      <c r="AF943" s="236"/>
      <c r="AG943" s="41"/>
      <c r="AH943" s="42" t="e">
        <f t="shared" si="3196"/>
        <v>#DIV/0!</v>
      </c>
      <c r="AI943" s="236"/>
      <c r="AJ943" s="41"/>
      <c r="AK943" s="42" t="e">
        <f t="shared" si="3197"/>
        <v>#DIV/0!</v>
      </c>
      <c r="AL943" s="236"/>
      <c r="AM943" s="41"/>
      <c r="AN943" s="42" t="e">
        <f t="shared" si="3198"/>
        <v>#DIV/0!</v>
      </c>
      <c r="AO943" s="236"/>
      <c r="AP943" s="41"/>
      <c r="AQ943" s="42" t="e">
        <f t="shared" si="3199"/>
        <v>#DIV/0!</v>
      </c>
      <c r="AR943" s="12"/>
      <c r="AS943" s="37"/>
      <c r="AT943" s="37"/>
    </row>
    <row r="944" spans="1:46" customFormat="1" ht="82.5" customHeight="1">
      <c r="A944" s="302"/>
      <c r="B944" s="279"/>
      <c r="C944" s="282"/>
      <c r="D944" s="110" t="s">
        <v>154</v>
      </c>
      <c r="E944" s="176">
        <f t="shared" si="3200"/>
        <v>0</v>
      </c>
      <c r="F944" s="47">
        <f t="shared" si="3201"/>
        <v>0</v>
      </c>
      <c r="G944" s="48" t="e">
        <f t="shared" si="3187"/>
        <v>#DIV/0!</v>
      </c>
      <c r="H944" s="236"/>
      <c r="I944" s="41"/>
      <c r="J944" s="42" t="e">
        <f t="shared" si="3188"/>
        <v>#DIV/0!</v>
      </c>
      <c r="K944" s="236"/>
      <c r="L944" s="47"/>
      <c r="M944" s="42" t="e">
        <f t="shared" si="3189"/>
        <v>#DIV/0!</v>
      </c>
      <c r="N944" s="236"/>
      <c r="O944" s="48"/>
      <c r="P944" s="42" t="e">
        <f t="shared" si="3190"/>
        <v>#DIV/0!</v>
      </c>
      <c r="Q944" s="236"/>
      <c r="R944" s="41"/>
      <c r="S944" s="42" t="e">
        <f t="shared" si="3191"/>
        <v>#DIV/0!</v>
      </c>
      <c r="T944" s="236"/>
      <c r="U944" s="41"/>
      <c r="V944" s="42" t="e">
        <f t="shared" si="3192"/>
        <v>#DIV/0!</v>
      </c>
      <c r="W944" s="236"/>
      <c r="X944" s="41"/>
      <c r="Y944" s="42" t="e">
        <f t="shared" si="3193"/>
        <v>#DIV/0!</v>
      </c>
      <c r="Z944" s="236"/>
      <c r="AA944" s="41"/>
      <c r="AB944" s="42" t="e">
        <f t="shared" si="3194"/>
        <v>#DIV/0!</v>
      </c>
      <c r="AC944" s="236"/>
      <c r="AD944" s="41"/>
      <c r="AE944" s="42" t="e">
        <f t="shared" si="3195"/>
        <v>#DIV/0!</v>
      </c>
      <c r="AF944" s="236"/>
      <c r="AG944" s="41"/>
      <c r="AH944" s="42" t="e">
        <f t="shared" si="3196"/>
        <v>#DIV/0!</v>
      </c>
      <c r="AI944" s="236"/>
      <c r="AJ944" s="41"/>
      <c r="AK944" s="42" t="e">
        <f t="shared" si="3197"/>
        <v>#DIV/0!</v>
      </c>
      <c r="AL944" s="236"/>
      <c r="AM944" s="41"/>
      <c r="AN944" s="42" t="e">
        <f t="shared" si="3198"/>
        <v>#DIV/0!</v>
      </c>
      <c r="AO944" s="236"/>
      <c r="AP944" s="41"/>
      <c r="AQ944" s="42" t="e">
        <f t="shared" si="3199"/>
        <v>#DIV/0!</v>
      </c>
      <c r="AR944" s="12"/>
      <c r="AS944" s="37"/>
      <c r="AT944" s="37"/>
    </row>
    <row r="945" spans="1:46" customFormat="1" ht="35.25" customHeight="1">
      <c r="A945" s="302"/>
      <c r="B945" s="279"/>
      <c r="C945" s="282"/>
      <c r="D945" s="110" t="s">
        <v>37</v>
      </c>
      <c r="E945" s="176">
        <f t="shared" si="3200"/>
        <v>0</v>
      </c>
      <c r="F945" s="47">
        <f t="shared" si="3201"/>
        <v>0</v>
      </c>
      <c r="G945" s="48" t="e">
        <f t="shared" si="3187"/>
        <v>#DIV/0!</v>
      </c>
      <c r="H945" s="236"/>
      <c r="I945" s="41"/>
      <c r="J945" s="42" t="e">
        <f t="shared" si="3188"/>
        <v>#DIV/0!</v>
      </c>
      <c r="K945" s="236"/>
      <c r="L945" s="47"/>
      <c r="M945" s="42" t="e">
        <f t="shared" si="3189"/>
        <v>#DIV/0!</v>
      </c>
      <c r="N945" s="236"/>
      <c r="O945" s="48"/>
      <c r="P945" s="42" t="e">
        <f t="shared" si="3190"/>
        <v>#DIV/0!</v>
      </c>
      <c r="Q945" s="236"/>
      <c r="R945" s="41"/>
      <c r="S945" s="42" t="e">
        <f t="shared" si="3191"/>
        <v>#DIV/0!</v>
      </c>
      <c r="T945" s="236"/>
      <c r="U945" s="41"/>
      <c r="V945" s="42" t="e">
        <f t="shared" si="3192"/>
        <v>#DIV/0!</v>
      </c>
      <c r="W945" s="236"/>
      <c r="X945" s="41"/>
      <c r="Y945" s="42" t="e">
        <f t="shared" si="3193"/>
        <v>#DIV/0!</v>
      </c>
      <c r="Z945" s="236"/>
      <c r="AA945" s="41"/>
      <c r="AB945" s="42" t="e">
        <f t="shared" si="3194"/>
        <v>#DIV/0!</v>
      </c>
      <c r="AC945" s="236"/>
      <c r="AD945" s="41"/>
      <c r="AE945" s="42" t="e">
        <f t="shared" si="3195"/>
        <v>#DIV/0!</v>
      </c>
      <c r="AF945" s="236"/>
      <c r="AG945" s="41"/>
      <c r="AH945" s="42" t="e">
        <f t="shared" si="3196"/>
        <v>#DIV/0!</v>
      </c>
      <c r="AI945" s="236"/>
      <c r="AJ945" s="41"/>
      <c r="AK945" s="42" t="e">
        <f t="shared" si="3197"/>
        <v>#DIV/0!</v>
      </c>
      <c r="AL945" s="236"/>
      <c r="AM945" s="41"/>
      <c r="AN945" s="42" t="e">
        <f t="shared" si="3198"/>
        <v>#DIV/0!</v>
      </c>
      <c r="AO945" s="236"/>
      <c r="AP945" s="41"/>
      <c r="AQ945" s="42" t="e">
        <f t="shared" si="3199"/>
        <v>#DIV/0!</v>
      </c>
      <c r="AR945" s="12"/>
      <c r="AS945" s="37"/>
      <c r="AT945" s="37"/>
    </row>
    <row r="946" spans="1:46" customFormat="1" ht="45">
      <c r="A946" s="302"/>
      <c r="B946" s="280"/>
      <c r="C946" s="282"/>
      <c r="D946" s="110" t="s">
        <v>32</v>
      </c>
      <c r="E946" s="176">
        <f t="shared" si="3200"/>
        <v>0</v>
      </c>
      <c r="F946" s="47">
        <f t="shared" si="3201"/>
        <v>0</v>
      </c>
      <c r="G946" s="48" t="e">
        <f t="shared" si="3187"/>
        <v>#DIV/0!</v>
      </c>
      <c r="H946" s="236"/>
      <c r="I946" s="41"/>
      <c r="J946" s="42" t="e">
        <f t="shared" si="3188"/>
        <v>#DIV/0!</v>
      </c>
      <c r="K946" s="236"/>
      <c r="L946" s="47"/>
      <c r="M946" s="42" t="e">
        <f t="shared" si="3189"/>
        <v>#DIV/0!</v>
      </c>
      <c r="N946" s="236"/>
      <c r="O946" s="48"/>
      <c r="P946" s="42" t="e">
        <f t="shared" si="3190"/>
        <v>#DIV/0!</v>
      </c>
      <c r="Q946" s="236"/>
      <c r="R946" s="41"/>
      <c r="S946" s="42" t="e">
        <f t="shared" si="3191"/>
        <v>#DIV/0!</v>
      </c>
      <c r="T946" s="236"/>
      <c r="U946" s="41"/>
      <c r="V946" s="42" t="e">
        <f t="shared" si="3192"/>
        <v>#DIV/0!</v>
      </c>
      <c r="W946" s="236"/>
      <c r="X946" s="41"/>
      <c r="Y946" s="42" t="e">
        <f t="shared" si="3193"/>
        <v>#DIV/0!</v>
      </c>
      <c r="Z946" s="236"/>
      <c r="AA946" s="41"/>
      <c r="AB946" s="42" t="e">
        <f t="shared" si="3194"/>
        <v>#DIV/0!</v>
      </c>
      <c r="AC946" s="236"/>
      <c r="AD946" s="41"/>
      <c r="AE946" s="42" t="e">
        <f t="shared" si="3195"/>
        <v>#DIV/0!</v>
      </c>
      <c r="AF946" s="236"/>
      <c r="AG946" s="41"/>
      <c r="AH946" s="42" t="e">
        <f t="shared" si="3196"/>
        <v>#DIV/0!</v>
      </c>
      <c r="AI946" s="236"/>
      <c r="AJ946" s="41"/>
      <c r="AK946" s="42" t="e">
        <f t="shared" si="3197"/>
        <v>#DIV/0!</v>
      </c>
      <c r="AL946" s="236"/>
      <c r="AM946" s="41"/>
      <c r="AN946" s="42" t="e">
        <f t="shared" si="3198"/>
        <v>#DIV/0!</v>
      </c>
      <c r="AO946" s="236"/>
      <c r="AP946" s="41"/>
      <c r="AQ946" s="42" t="e">
        <f t="shared" si="3199"/>
        <v>#DIV/0!</v>
      </c>
      <c r="AR946" s="12"/>
      <c r="AS946" s="37"/>
      <c r="AT946" s="37"/>
    </row>
    <row r="947" spans="1:46" s="208" customFormat="1" ht="22.5" customHeight="1">
      <c r="A947" s="283" t="s">
        <v>294</v>
      </c>
      <c r="B947" s="278" t="s">
        <v>378</v>
      </c>
      <c r="C947" s="282" t="s">
        <v>107</v>
      </c>
      <c r="D947" s="217" t="s">
        <v>34</v>
      </c>
      <c r="E947" s="210">
        <f>E948+E949+E950+E952+E953</f>
        <v>6</v>
      </c>
      <c r="F947" s="206">
        <f>F948+F949+F950+F952+F953</f>
        <v>6</v>
      </c>
      <c r="G947" s="206">
        <f>(F947/E947)*100</f>
        <v>100</v>
      </c>
      <c r="H947" s="233">
        <f>H948+H949+H950+H952+H953</f>
        <v>0</v>
      </c>
      <c r="I947" s="206">
        <f>I948+I949+I950+I952+I953</f>
        <v>0</v>
      </c>
      <c r="J947" s="206" t="e">
        <f>(I947/H947)*100</f>
        <v>#DIV/0!</v>
      </c>
      <c r="K947" s="234">
        <f>K948+K949+K950+K952+K953</f>
        <v>0</v>
      </c>
      <c r="L947" s="206">
        <f>L948+L949+L950+L952+L953</f>
        <v>0</v>
      </c>
      <c r="M947" s="205" t="e">
        <f>(L947/K947)*100</f>
        <v>#DIV/0!</v>
      </c>
      <c r="N947" s="234">
        <f>N948+N949+N950+N952+N953</f>
        <v>0</v>
      </c>
      <c r="O947" s="206">
        <f>O948+O949+O950+O952+O953</f>
        <v>0</v>
      </c>
      <c r="P947" s="205" t="e">
        <f>(O947/N947)*100</f>
        <v>#DIV/0!</v>
      </c>
      <c r="Q947" s="234">
        <f>Q948+Q949+Q950+Q952+Q953</f>
        <v>0</v>
      </c>
      <c r="R947" s="205">
        <f>R948+R949+R950+R952+R953</f>
        <v>0</v>
      </c>
      <c r="S947" s="205" t="e">
        <f>(R947/Q947)*100</f>
        <v>#DIV/0!</v>
      </c>
      <c r="T947" s="234">
        <f>T948+T949+T950+T952+T953</f>
        <v>6</v>
      </c>
      <c r="U947" s="205">
        <f>U948+U949+U950+U952+U953</f>
        <v>6</v>
      </c>
      <c r="V947" s="205">
        <f>(U947/T947)*100</f>
        <v>100</v>
      </c>
      <c r="W947" s="234">
        <f>W948+W949+W950+W952+W953</f>
        <v>0</v>
      </c>
      <c r="X947" s="205">
        <f>X948+X949+X950+X952+X953</f>
        <v>0</v>
      </c>
      <c r="Y947" s="205" t="e">
        <f>(X947/W947)*100</f>
        <v>#DIV/0!</v>
      </c>
      <c r="Z947" s="234">
        <f>Z948+Z949+Z950+Z952+Z953</f>
        <v>0</v>
      </c>
      <c r="AA947" s="205">
        <f>AA948+AA949+AA950+AA952+AA953</f>
        <v>0</v>
      </c>
      <c r="AB947" s="205" t="e">
        <f>(AA947/Z947)*100</f>
        <v>#DIV/0!</v>
      </c>
      <c r="AC947" s="234">
        <f>AC948+AC949+AC950+AC952+AC953</f>
        <v>0</v>
      </c>
      <c r="AD947" s="205">
        <f>AD948+AD949+AD950+AD952+AD953</f>
        <v>0</v>
      </c>
      <c r="AE947" s="205" t="e">
        <f>(AD947/AC947)*100</f>
        <v>#DIV/0!</v>
      </c>
      <c r="AF947" s="234">
        <f>AF948+AF949+AF950+AF952+AF953</f>
        <v>0</v>
      </c>
      <c r="AG947" s="205">
        <f>AG948+AG949+AG950+AG952+AG953</f>
        <v>0</v>
      </c>
      <c r="AH947" s="205" t="e">
        <f>(AG947/AF947)*100</f>
        <v>#DIV/0!</v>
      </c>
      <c r="AI947" s="234">
        <f>AI948+AI949+AI950+AI952+AI953</f>
        <v>0</v>
      </c>
      <c r="AJ947" s="205">
        <f>AJ948+AJ949+AJ950+AJ952+AJ953</f>
        <v>0</v>
      </c>
      <c r="AK947" s="205" t="e">
        <f>(AJ947/AI947)*100</f>
        <v>#DIV/0!</v>
      </c>
      <c r="AL947" s="234">
        <f>AL948+AL949+AL950+AL952+AL953</f>
        <v>0</v>
      </c>
      <c r="AM947" s="205">
        <f>AM948+AM949+AM950+AM952+AM953</f>
        <v>0</v>
      </c>
      <c r="AN947" s="205" t="e">
        <f>(AM947/AL947)*100</f>
        <v>#DIV/0!</v>
      </c>
      <c r="AO947" s="234">
        <f>AO948+AO949+AO950+AO952+AO953</f>
        <v>0</v>
      </c>
      <c r="AP947" s="205">
        <f>AP948+AP949+AP950+AP952+AP953</f>
        <v>0</v>
      </c>
      <c r="AQ947" s="205" t="e">
        <f>(AP947/AO947)*100</f>
        <v>#DIV/0!</v>
      </c>
      <c r="AR947" s="216"/>
    </row>
    <row r="948" spans="1:46" customFormat="1" ht="30">
      <c r="A948" s="283"/>
      <c r="B948" s="279"/>
      <c r="C948" s="282"/>
      <c r="D948" s="110" t="s">
        <v>17</v>
      </c>
      <c r="E948" s="176">
        <f>H948+K948+N948+Q948+T948+W948+Z948+AC948+AF948+AI948+AL948+AO948</f>
        <v>0</v>
      </c>
      <c r="F948" s="47">
        <f>I948+L948+O948+R948+U948+X948+AA948+AD948+AG948+AJ948+AM948+AP948</f>
        <v>0</v>
      </c>
      <c r="G948" s="48" t="e">
        <f t="shared" ref="G948:G953" si="3202">(F948/E948)*100</f>
        <v>#DIV/0!</v>
      </c>
      <c r="H948" s="235"/>
      <c r="I948" s="47"/>
      <c r="J948" s="48" t="e">
        <f t="shared" ref="J948:J953" si="3203">(I948/H948)*100</f>
        <v>#DIV/0!</v>
      </c>
      <c r="K948" s="236"/>
      <c r="L948" s="47"/>
      <c r="M948" s="42" t="e">
        <f t="shared" ref="M948:M953" si="3204">(L948/K948)*100</f>
        <v>#DIV/0!</v>
      </c>
      <c r="N948" s="236"/>
      <c r="O948" s="48"/>
      <c r="P948" s="42" t="e">
        <f t="shared" ref="P948:P953" si="3205">(O948/N948)*100</f>
        <v>#DIV/0!</v>
      </c>
      <c r="Q948" s="236"/>
      <c r="R948" s="41"/>
      <c r="S948" s="42" t="e">
        <f t="shared" ref="S948:S953" si="3206">(R948/Q948)*100</f>
        <v>#DIV/0!</v>
      </c>
      <c r="T948" s="236"/>
      <c r="U948" s="41"/>
      <c r="V948" s="42" t="e">
        <f t="shared" ref="V948:V953" si="3207">(U948/T948)*100</f>
        <v>#DIV/0!</v>
      </c>
      <c r="W948" s="236"/>
      <c r="X948" s="41"/>
      <c r="Y948" s="42" t="e">
        <f t="shared" ref="Y948:Y953" si="3208">(X948/W948)*100</f>
        <v>#DIV/0!</v>
      </c>
      <c r="Z948" s="236"/>
      <c r="AA948" s="41"/>
      <c r="AB948" s="42" t="e">
        <f t="shared" ref="AB948:AB953" si="3209">(AA948/Z948)*100</f>
        <v>#DIV/0!</v>
      </c>
      <c r="AC948" s="236"/>
      <c r="AD948" s="41"/>
      <c r="AE948" s="42" t="e">
        <f t="shared" ref="AE948:AE953" si="3210">(AD948/AC948)*100</f>
        <v>#DIV/0!</v>
      </c>
      <c r="AF948" s="236"/>
      <c r="AG948" s="41"/>
      <c r="AH948" s="42" t="e">
        <f t="shared" ref="AH948:AH953" si="3211">(AG948/AF948)*100</f>
        <v>#DIV/0!</v>
      </c>
      <c r="AI948" s="236"/>
      <c r="AJ948" s="41"/>
      <c r="AK948" s="42" t="e">
        <f t="shared" ref="AK948:AK953" si="3212">(AJ948/AI948)*100</f>
        <v>#DIV/0!</v>
      </c>
      <c r="AL948" s="236"/>
      <c r="AM948" s="41"/>
      <c r="AN948" s="42" t="e">
        <f t="shared" ref="AN948:AN953" si="3213">(AM948/AL948)*100</f>
        <v>#DIV/0!</v>
      </c>
      <c r="AO948" s="236"/>
      <c r="AP948" s="41"/>
      <c r="AQ948" s="42" t="e">
        <f t="shared" ref="AQ948:AQ953" si="3214">(AP948/AO948)*100</f>
        <v>#DIV/0!</v>
      </c>
      <c r="AR948" s="12"/>
      <c r="AS948" s="37"/>
      <c r="AT948" s="37"/>
    </row>
    <row r="949" spans="1:46" customFormat="1" ht="45" customHeight="1">
      <c r="A949" s="283"/>
      <c r="B949" s="279"/>
      <c r="C949" s="282"/>
      <c r="D949" s="110" t="s">
        <v>18</v>
      </c>
      <c r="E949" s="176">
        <f t="shared" ref="E949:E953" si="3215">H949+K949+N949+Q949+T949+W949+Z949+AC949+AF949+AI949+AL949+AO949</f>
        <v>0</v>
      </c>
      <c r="F949" s="47">
        <f t="shared" ref="F949:F953" si="3216">I949+L949+O949+R949+U949+X949+AA949+AD949+AG949+AJ949+AM949+AP949</f>
        <v>0</v>
      </c>
      <c r="G949" s="48" t="e">
        <f t="shared" si="3202"/>
        <v>#DIV/0!</v>
      </c>
      <c r="H949" s="235"/>
      <c r="I949" s="47"/>
      <c r="J949" s="48" t="e">
        <f t="shared" si="3203"/>
        <v>#DIV/0!</v>
      </c>
      <c r="K949" s="236"/>
      <c r="L949" s="47"/>
      <c r="M949" s="42" t="e">
        <f t="shared" si="3204"/>
        <v>#DIV/0!</v>
      </c>
      <c r="N949" s="236"/>
      <c r="O949" s="48"/>
      <c r="P949" s="42" t="e">
        <f t="shared" si="3205"/>
        <v>#DIV/0!</v>
      </c>
      <c r="Q949" s="236"/>
      <c r="R949" s="41"/>
      <c r="S949" s="42" t="e">
        <f t="shared" si="3206"/>
        <v>#DIV/0!</v>
      </c>
      <c r="T949" s="236"/>
      <c r="U949" s="41"/>
      <c r="V949" s="42" t="e">
        <f t="shared" si="3207"/>
        <v>#DIV/0!</v>
      </c>
      <c r="W949" s="236"/>
      <c r="X949" s="41"/>
      <c r="Y949" s="42" t="e">
        <f t="shared" si="3208"/>
        <v>#DIV/0!</v>
      </c>
      <c r="Z949" s="236"/>
      <c r="AA949" s="41"/>
      <c r="AB949" s="42" t="e">
        <f t="shared" si="3209"/>
        <v>#DIV/0!</v>
      </c>
      <c r="AC949" s="236"/>
      <c r="AD949" s="41"/>
      <c r="AE949" s="42" t="e">
        <f t="shared" si="3210"/>
        <v>#DIV/0!</v>
      </c>
      <c r="AF949" s="236"/>
      <c r="AG949" s="41"/>
      <c r="AH949" s="42" t="e">
        <f t="shared" si="3211"/>
        <v>#DIV/0!</v>
      </c>
      <c r="AI949" s="236"/>
      <c r="AJ949" s="41"/>
      <c r="AK949" s="42" t="e">
        <f t="shared" si="3212"/>
        <v>#DIV/0!</v>
      </c>
      <c r="AL949" s="236"/>
      <c r="AM949" s="41"/>
      <c r="AN949" s="42" t="e">
        <f t="shared" si="3213"/>
        <v>#DIV/0!</v>
      </c>
      <c r="AO949" s="236"/>
      <c r="AP949" s="41"/>
      <c r="AQ949" s="42" t="e">
        <f t="shared" si="3214"/>
        <v>#DIV/0!</v>
      </c>
      <c r="AR949" s="12"/>
      <c r="AS949" s="37"/>
      <c r="AT949" s="37"/>
    </row>
    <row r="950" spans="1:46" customFormat="1" ht="24.75" customHeight="1">
      <c r="A950" s="283"/>
      <c r="B950" s="279"/>
      <c r="C950" s="282"/>
      <c r="D950" s="110" t="s">
        <v>26</v>
      </c>
      <c r="E950" s="176">
        <f t="shared" si="3215"/>
        <v>6</v>
      </c>
      <c r="F950" s="47">
        <f t="shared" si="3216"/>
        <v>6</v>
      </c>
      <c r="G950" s="48">
        <f t="shared" si="3202"/>
        <v>100</v>
      </c>
      <c r="H950" s="235"/>
      <c r="I950" s="47"/>
      <c r="J950" s="48" t="e">
        <f t="shared" si="3203"/>
        <v>#DIV/0!</v>
      </c>
      <c r="K950" s="236"/>
      <c r="L950" s="47"/>
      <c r="M950" s="42" t="e">
        <f t="shared" si="3204"/>
        <v>#DIV/0!</v>
      </c>
      <c r="N950" s="236"/>
      <c r="O950" s="48"/>
      <c r="P950" s="42" t="e">
        <f t="shared" si="3205"/>
        <v>#DIV/0!</v>
      </c>
      <c r="Q950" s="236">
        <v>0</v>
      </c>
      <c r="R950" s="41"/>
      <c r="S950" s="42" t="e">
        <f t="shared" si="3206"/>
        <v>#DIV/0!</v>
      </c>
      <c r="T950" s="236">
        <v>6</v>
      </c>
      <c r="U950" s="41">
        <v>6</v>
      </c>
      <c r="V950" s="42">
        <f t="shared" si="3207"/>
        <v>100</v>
      </c>
      <c r="W950" s="236"/>
      <c r="X950" s="41"/>
      <c r="Y950" s="42" t="e">
        <f t="shared" si="3208"/>
        <v>#DIV/0!</v>
      </c>
      <c r="Z950" s="236"/>
      <c r="AA950" s="41"/>
      <c r="AB950" s="42" t="e">
        <f t="shared" si="3209"/>
        <v>#DIV/0!</v>
      </c>
      <c r="AC950" s="236"/>
      <c r="AD950" s="41"/>
      <c r="AE950" s="42" t="e">
        <f t="shared" si="3210"/>
        <v>#DIV/0!</v>
      </c>
      <c r="AF950" s="236"/>
      <c r="AG950" s="41"/>
      <c r="AH950" s="42" t="e">
        <f t="shared" si="3211"/>
        <v>#DIV/0!</v>
      </c>
      <c r="AI950" s="236"/>
      <c r="AJ950" s="41"/>
      <c r="AK950" s="42" t="e">
        <f t="shared" si="3212"/>
        <v>#DIV/0!</v>
      </c>
      <c r="AL950" s="236"/>
      <c r="AM950" s="41"/>
      <c r="AN950" s="42" t="e">
        <f t="shared" si="3213"/>
        <v>#DIV/0!</v>
      </c>
      <c r="AO950" s="236"/>
      <c r="AP950" s="41"/>
      <c r="AQ950" s="42" t="e">
        <f t="shared" si="3214"/>
        <v>#DIV/0!</v>
      </c>
      <c r="AR950" s="12"/>
      <c r="AS950" s="37"/>
      <c r="AT950" s="37"/>
    </row>
    <row r="951" spans="1:46" customFormat="1" ht="79.5" customHeight="1">
      <c r="A951" s="283"/>
      <c r="B951" s="279"/>
      <c r="C951" s="282"/>
      <c r="D951" s="110" t="s">
        <v>154</v>
      </c>
      <c r="E951" s="176">
        <f t="shared" si="3215"/>
        <v>0</v>
      </c>
      <c r="F951" s="47">
        <f t="shared" si="3216"/>
        <v>0</v>
      </c>
      <c r="G951" s="48" t="e">
        <f t="shared" si="3202"/>
        <v>#DIV/0!</v>
      </c>
      <c r="H951" s="235"/>
      <c r="I951" s="47"/>
      <c r="J951" s="48" t="e">
        <f t="shared" si="3203"/>
        <v>#DIV/0!</v>
      </c>
      <c r="K951" s="236"/>
      <c r="L951" s="47"/>
      <c r="M951" s="42" t="e">
        <f t="shared" si="3204"/>
        <v>#DIV/0!</v>
      </c>
      <c r="N951" s="236"/>
      <c r="O951" s="48"/>
      <c r="P951" s="42" t="e">
        <f t="shared" si="3205"/>
        <v>#DIV/0!</v>
      </c>
      <c r="Q951" s="236"/>
      <c r="R951" s="41"/>
      <c r="S951" s="42" t="e">
        <f t="shared" si="3206"/>
        <v>#DIV/0!</v>
      </c>
      <c r="T951" s="236"/>
      <c r="U951" s="41"/>
      <c r="V951" s="42" t="e">
        <f t="shared" si="3207"/>
        <v>#DIV/0!</v>
      </c>
      <c r="W951" s="236"/>
      <c r="X951" s="41"/>
      <c r="Y951" s="42" t="e">
        <f t="shared" si="3208"/>
        <v>#DIV/0!</v>
      </c>
      <c r="Z951" s="236"/>
      <c r="AA951" s="41"/>
      <c r="AB951" s="42" t="e">
        <f t="shared" si="3209"/>
        <v>#DIV/0!</v>
      </c>
      <c r="AC951" s="236"/>
      <c r="AD951" s="41"/>
      <c r="AE951" s="42" t="e">
        <f t="shared" si="3210"/>
        <v>#DIV/0!</v>
      </c>
      <c r="AF951" s="236"/>
      <c r="AG951" s="41"/>
      <c r="AH951" s="42" t="e">
        <f t="shared" si="3211"/>
        <v>#DIV/0!</v>
      </c>
      <c r="AI951" s="236"/>
      <c r="AJ951" s="41"/>
      <c r="AK951" s="42" t="e">
        <f t="shared" si="3212"/>
        <v>#DIV/0!</v>
      </c>
      <c r="AL951" s="236"/>
      <c r="AM951" s="41"/>
      <c r="AN951" s="42" t="e">
        <f t="shared" si="3213"/>
        <v>#DIV/0!</v>
      </c>
      <c r="AO951" s="236"/>
      <c r="AP951" s="41"/>
      <c r="AQ951" s="42" t="e">
        <f t="shared" si="3214"/>
        <v>#DIV/0!</v>
      </c>
      <c r="AR951" s="12"/>
      <c r="AS951" s="37"/>
      <c r="AT951" s="37"/>
    </row>
    <row r="952" spans="1:46" customFormat="1" ht="30" customHeight="1">
      <c r="A952" s="283"/>
      <c r="B952" s="279"/>
      <c r="C952" s="282"/>
      <c r="D952" s="110" t="s">
        <v>37</v>
      </c>
      <c r="E952" s="176">
        <f t="shared" si="3215"/>
        <v>0</v>
      </c>
      <c r="F952" s="47">
        <f t="shared" si="3216"/>
        <v>0</v>
      </c>
      <c r="G952" s="48" t="e">
        <f t="shared" si="3202"/>
        <v>#DIV/0!</v>
      </c>
      <c r="H952" s="235"/>
      <c r="I952" s="47"/>
      <c r="J952" s="48" t="e">
        <f t="shared" si="3203"/>
        <v>#DIV/0!</v>
      </c>
      <c r="K952" s="236"/>
      <c r="L952" s="47"/>
      <c r="M952" s="42" t="e">
        <f t="shared" si="3204"/>
        <v>#DIV/0!</v>
      </c>
      <c r="N952" s="236"/>
      <c r="O952" s="48"/>
      <c r="P952" s="42" t="e">
        <f t="shared" si="3205"/>
        <v>#DIV/0!</v>
      </c>
      <c r="Q952" s="236"/>
      <c r="R952" s="41"/>
      <c r="S952" s="42" t="e">
        <f t="shared" si="3206"/>
        <v>#DIV/0!</v>
      </c>
      <c r="T952" s="236"/>
      <c r="U952" s="41"/>
      <c r="V952" s="42" t="e">
        <f t="shared" si="3207"/>
        <v>#DIV/0!</v>
      </c>
      <c r="W952" s="236"/>
      <c r="X952" s="41"/>
      <c r="Y952" s="42" t="e">
        <f t="shared" si="3208"/>
        <v>#DIV/0!</v>
      </c>
      <c r="Z952" s="236"/>
      <c r="AA952" s="41"/>
      <c r="AB952" s="42" t="e">
        <f t="shared" si="3209"/>
        <v>#DIV/0!</v>
      </c>
      <c r="AC952" s="236"/>
      <c r="AD952" s="41"/>
      <c r="AE952" s="42" t="e">
        <f t="shared" si="3210"/>
        <v>#DIV/0!</v>
      </c>
      <c r="AF952" s="236"/>
      <c r="AG952" s="41"/>
      <c r="AH952" s="42" t="e">
        <f t="shared" si="3211"/>
        <v>#DIV/0!</v>
      </c>
      <c r="AI952" s="236"/>
      <c r="AJ952" s="41"/>
      <c r="AK952" s="42" t="e">
        <f t="shared" si="3212"/>
        <v>#DIV/0!</v>
      </c>
      <c r="AL952" s="236"/>
      <c r="AM952" s="41"/>
      <c r="AN952" s="42" t="e">
        <f t="shared" si="3213"/>
        <v>#DIV/0!</v>
      </c>
      <c r="AO952" s="236"/>
      <c r="AP952" s="41"/>
      <c r="AQ952" s="42" t="e">
        <f t="shared" si="3214"/>
        <v>#DIV/0!</v>
      </c>
      <c r="AR952" s="12"/>
      <c r="AS952" s="37"/>
      <c r="AT952" s="37"/>
    </row>
    <row r="953" spans="1:46" customFormat="1" ht="45">
      <c r="A953" s="283"/>
      <c r="B953" s="280"/>
      <c r="C953" s="282"/>
      <c r="D953" s="110" t="s">
        <v>32</v>
      </c>
      <c r="E953" s="176">
        <f t="shared" si="3215"/>
        <v>0</v>
      </c>
      <c r="F953" s="47">
        <f t="shared" si="3216"/>
        <v>0</v>
      </c>
      <c r="G953" s="48" t="e">
        <f t="shared" si="3202"/>
        <v>#DIV/0!</v>
      </c>
      <c r="H953" s="235"/>
      <c r="I953" s="47"/>
      <c r="J953" s="48" t="e">
        <f t="shared" si="3203"/>
        <v>#DIV/0!</v>
      </c>
      <c r="K953" s="236"/>
      <c r="L953" s="47"/>
      <c r="M953" s="42" t="e">
        <f t="shared" si="3204"/>
        <v>#DIV/0!</v>
      </c>
      <c r="N953" s="236"/>
      <c r="O953" s="48"/>
      <c r="P953" s="42" t="e">
        <f t="shared" si="3205"/>
        <v>#DIV/0!</v>
      </c>
      <c r="Q953" s="236"/>
      <c r="R953" s="41"/>
      <c r="S953" s="42" t="e">
        <f t="shared" si="3206"/>
        <v>#DIV/0!</v>
      </c>
      <c r="T953" s="236"/>
      <c r="U953" s="41"/>
      <c r="V953" s="42" t="e">
        <f t="shared" si="3207"/>
        <v>#DIV/0!</v>
      </c>
      <c r="W953" s="236"/>
      <c r="X953" s="41"/>
      <c r="Y953" s="42" t="e">
        <f t="shared" si="3208"/>
        <v>#DIV/0!</v>
      </c>
      <c r="Z953" s="236"/>
      <c r="AA953" s="41"/>
      <c r="AB953" s="42" t="e">
        <f t="shared" si="3209"/>
        <v>#DIV/0!</v>
      </c>
      <c r="AC953" s="236"/>
      <c r="AD953" s="41"/>
      <c r="AE953" s="42" t="e">
        <f t="shared" si="3210"/>
        <v>#DIV/0!</v>
      </c>
      <c r="AF953" s="236"/>
      <c r="AG953" s="41"/>
      <c r="AH953" s="42" t="e">
        <f t="shared" si="3211"/>
        <v>#DIV/0!</v>
      </c>
      <c r="AI953" s="236"/>
      <c r="AJ953" s="41"/>
      <c r="AK953" s="42" t="e">
        <f t="shared" si="3212"/>
        <v>#DIV/0!</v>
      </c>
      <c r="AL953" s="236"/>
      <c r="AM953" s="41"/>
      <c r="AN953" s="42" t="e">
        <f t="shared" si="3213"/>
        <v>#DIV/0!</v>
      </c>
      <c r="AO953" s="236"/>
      <c r="AP953" s="41"/>
      <c r="AQ953" s="42" t="e">
        <f t="shared" si="3214"/>
        <v>#DIV/0!</v>
      </c>
      <c r="AR953" s="12"/>
      <c r="AS953" s="37"/>
      <c r="AT953" s="37"/>
    </row>
    <row r="954" spans="1:46" s="208" customFormat="1" ht="24.75" customHeight="1">
      <c r="A954" s="302" t="s">
        <v>295</v>
      </c>
      <c r="B954" s="278" t="s">
        <v>379</v>
      </c>
      <c r="C954" s="282" t="s">
        <v>107</v>
      </c>
      <c r="D954" s="217" t="s">
        <v>34</v>
      </c>
      <c r="E954" s="210">
        <f>E955+E956+E957+E959+E960</f>
        <v>4.9000000000000004</v>
      </c>
      <c r="F954" s="206">
        <f>F955+F956+F957+F959+F960</f>
        <v>0</v>
      </c>
      <c r="G954" s="206">
        <f>(F954/E954)*100</f>
        <v>0</v>
      </c>
      <c r="H954" s="233">
        <f>H955+H956+H957+H959+H960</f>
        <v>0</v>
      </c>
      <c r="I954" s="205">
        <f>I955+I956+I957+I959+I960</f>
        <v>0</v>
      </c>
      <c r="J954" s="205" t="e">
        <f>(I954/H954)*100</f>
        <v>#DIV/0!</v>
      </c>
      <c r="K954" s="234">
        <f>K955+K956+K957+K959+K960</f>
        <v>0</v>
      </c>
      <c r="L954" s="206">
        <f>L955+L956+L957+L959+L960</f>
        <v>0</v>
      </c>
      <c r="M954" s="205" t="e">
        <f>(L954/K954)*100</f>
        <v>#DIV/0!</v>
      </c>
      <c r="N954" s="234">
        <f>N955+N956+N957+N959+N960</f>
        <v>0</v>
      </c>
      <c r="O954" s="206">
        <f>O955+O956+O957+O959+O960</f>
        <v>0</v>
      </c>
      <c r="P954" s="205" t="e">
        <f>(O954/N954)*100</f>
        <v>#DIV/0!</v>
      </c>
      <c r="Q954" s="234">
        <f>Q955+Q956+Q957+Q959+Q960</f>
        <v>0</v>
      </c>
      <c r="R954" s="205">
        <f>R955+R956+R957+R959+R960</f>
        <v>0</v>
      </c>
      <c r="S954" s="205" t="e">
        <f>(R954/Q954)*100</f>
        <v>#DIV/0!</v>
      </c>
      <c r="T954" s="234">
        <f>T955+T956+T957+T959+T960</f>
        <v>0</v>
      </c>
      <c r="U954" s="205">
        <f>U955+U956+U957+U959+U960</f>
        <v>0</v>
      </c>
      <c r="V954" s="205" t="e">
        <f>(U954/T954)*100</f>
        <v>#DIV/0!</v>
      </c>
      <c r="W954" s="234">
        <f>W955+W956+W957+W959+W960</f>
        <v>0</v>
      </c>
      <c r="X954" s="205">
        <f>X955+X956+X957+X959+X960</f>
        <v>0</v>
      </c>
      <c r="Y954" s="205" t="e">
        <f>(X954/W954)*100</f>
        <v>#DIV/0!</v>
      </c>
      <c r="Z954" s="234">
        <f>Z955+Z956+Z957+Z959+Z960</f>
        <v>4.9000000000000004</v>
      </c>
      <c r="AA954" s="205">
        <f>AA955+AA956+AA957+AA959+AA960</f>
        <v>0</v>
      </c>
      <c r="AB954" s="205">
        <f>(AA954/Z954)*100</f>
        <v>0</v>
      </c>
      <c r="AC954" s="234">
        <f>AC955+AC956+AC957+AC959+AC960</f>
        <v>0</v>
      </c>
      <c r="AD954" s="205">
        <f>AD955+AD956+AD957+AD959+AD960</f>
        <v>0</v>
      </c>
      <c r="AE954" s="205" t="e">
        <f>(AD954/AC954)*100</f>
        <v>#DIV/0!</v>
      </c>
      <c r="AF954" s="234">
        <f>AF955+AF956+AF957+AF959+AF960</f>
        <v>0</v>
      </c>
      <c r="AG954" s="205">
        <f>AG955+AG956+AG957+AG959+AG960</f>
        <v>0</v>
      </c>
      <c r="AH954" s="205" t="e">
        <f>(AG954/AF954)*100</f>
        <v>#DIV/0!</v>
      </c>
      <c r="AI954" s="234">
        <f>AI955+AI956+AI957+AI959+AI960</f>
        <v>0</v>
      </c>
      <c r="AJ954" s="205">
        <f>AJ955+AJ956+AJ957+AJ959+AJ960</f>
        <v>0</v>
      </c>
      <c r="AK954" s="205" t="e">
        <f>(AJ954/AI954)*100</f>
        <v>#DIV/0!</v>
      </c>
      <c r="AL954" s="234">
        <f>AL955+AL956+AL957+AL959+AL960</f>
        <v>0</v>
      </c>
      <c r="AM954" s="205">
        <f>AM955+AM956+AM957+AM959+AM960</f>
        <v>0</v>
      </c>
      <c r="AN954" s="205" t="e">
        <f>(AM954/AL954)*100</f>
        <v>#DIV/0!</v>
      </c>
      <c r="AO954" s="234">
        <f>AO955+AO956+AO957+AO959+AO960</f>
        <v>0</v>
      </c>
      <c r="AP954" s="205">
        <f>AP955+AP956+AP957+AP959+AP960</f>
        <v>0</v>
      </c>
      <c r="AQ954" s="205" t="e">
        <f>(AP954/AO954)*100</f>
        <v>#DIV/0!</v>
      </c>
      <c r="AR954" s="216"/>
    </row>
    <row r="955" spans="1:46" customFormat="1" ht="30">
      <c r="A955" s="302"/>
      <c r="B955" s="279"/>
      <c r="C955" s="282"/>
      <c r="D955" s="110" t="s">
        <v>17</v>
      </c>
      <c r="E955" s="176">
        <f>H955+K955+N955+Q955+T955+W955+Z955+AC955+AF955+AI955+AL955+AO955</f>
        <v>0</v>
      </c>
      <c r="F955" s="47">
        <f>I955+L955+O955+R955+U955+X955+AA955+AD955+AG955+AJ955+AM955+AP955</f>
        <v>0</v>
      </c>
      <c r="G955" s="48" t="e">
        <f t="shared" ref="G955:G960" si="3217">(F955/E955)*100</f>
        <v>#DIV/0!</v>
      </c>
      <c r="H955" s="235"/>
      <c r="I955" s="41"/>
      <c r="J955" s="42" t="e">
        <f t="shared" ref="J955:J960" si="3218">(I955/H955)*100</f>
        <v>#DIV/0!</v>
      </c>
      <c r="K955" s="236"/>
      <c r="L955" s="47"/>
      <c r="M955" s="42" t="e">
        <f t="shared" ref="M955:M960" si="3219">(L955/K955)*100</f>
        <v>#DIV/0!</v>
      </c>
      <c r="N955" s="236"/>
      <c r="O955" s="48"/>
      <c r="P955" s="42" t="e">
        <f t="shared" ref="P955:P960" si="3220">(O955/N955)*100</f>
        <v>#DIV/0!</v>
      </c>
      <c r="Q955" s="236"/>
      <c r="R955" s="41"/>
      <c r="S955" s="42" t="e">
        <f t="shared" ref="S955:S960" si="3221">(R955/Q955)*100</f>
        <v>#DIV/0!</v>
      </c>
      <c r="T955" s="236"/>
      <c r="U955" s="41"/>
      <c r="V955" s="42" t="e">
        <f t="shared" ref="V955:V960" si="3222">(U955/T955)*100</f>
        <v>#DIV/0!</v>
      </c>
      <c r="W955" s="236"/>
      <c r="X955" s="41"/>
      <c r="Y955" s="42" t="e">
        <f t="shared" ref="Y955:Y960" si="3223">(X955/W955)*100</f>
        <v>#DIV/0!</v>
      </c>
      <c r="Z955" s="236"/>
      <c r="AA955" s="41"/>
      <c r="AB955" s="42" t="e">
        <f t="shared" ref="AB955:AB960" si="3224">(AA955/Z955)*100</f>
        <v>#DIV/0!</v>
      </c>
      <c r="AC955" s="236"/>
      <c r="AD955" s="41"/>
      <c r="AE955" s="42" t="e">
        <f t="shared" ref="AE955:AE960" si="3225">(AD955/AC955)*100</f>
        <v>#DIV/0!</v>
      </c>
      <c r="AF955" s="236"/>
      <c r="AG955" s="41"/>
      <c r="AH955" s="42" t="e">
        <f t="shared" ref="AH955:AH960" si="3226">(AG955/AF955)*100</f>
        <v>#DIV/0!</v>
      </c>
      <c r="AI955" s="236"/>
      <c r="AJ955" s="41"/>
      <c r="AK955" s="42" t="e">
        <f t="shared" ref="AK955:AK960" si="3227">(AJ955/AI955)*100</f>
        <v>#DIV/0!</v>
      </c>
      <c r="AL955" s="236"/>
      <c r="AM955" s="41"/>
      <c r="AN955" s="42" t="e">
        <f t="shared" ref="AN955:AN960" si="3228">(AM955/AL955)*100</f>
        <v>#DIV/0!</v>
      </c>
      <c r="AO955" s="236"/>
      <c r="AP955" s="41"/>
      <c r="AQ955" s="42" t="e">
        <f t="shared" ref="AQ955:AQ960" si="3229">(AP955/AO955)*100</f>
        <v>#DIV/0!</v>
      </c>
      <c r="AR955" s="12"/>
      <c r="AS955" s="37"/>
      <c r="AT955" s="37"/>
    </row>
    <row r="956" spans="1:46" customFormat="1" ht="45" customHeight="1">
      <c r="A956" s="302"/>
      <c r="B956" s="279"/>
      <c r="C956" s="282"/>
      <c r="D956" s="110" t="s">
        <v>18</v>
      </c>
      <c r="E956" s="176">
        <f t="shared" ref="E956:E960" si="3230">H956+K956+N956+Q956+T956+W956+Z956+AC956+AF956+AI956+AL956+AO956</f>
        <v>0</v>
      </c>
      <c r="F956" s="47">
        <f t="shared" ref="F956:F960" si="3231">I956+L956+O956+R956+U956+X956+AA956+AD956+AG956+AJ956+AM956+AP956</f>
        <v>0</v>
      </c>
      <c r="G956" s="48" t="e">
        <f t="shared" si="3217"/>
        <v>#DIV/0!</v>
      </c>
      <c r="H956" s="235"/>
      <c r="I956" s="41"/>
      <c r="J956" s="42" t="e">
        <f t="shared" si="3218"/>
        <v>#DIV/0!</v>
      </c>
      <c r="K956" s="236"/>
      <c r="L956" s="47"/>
      <c r="M956" s="42" t="e">
        <f t="shared" si="3219"/>
        <v>#DIV/0!</v>
      </c>
      <c r="N956" s="236"/>
      <c r="O956" s="48"/>
      <c r="P956" s="42" t="e">
        <f t="shared" si="3220"/>
        <v>#DIV/0!</v>
      </c>
      <c r="Q956" s="236"/>
      <c r="R956" s="41"/>
      <c r="S956" s="42" t="e">
        <f t="shared" si="3221"/>
        <v>#DIV/0!</v>
      </c>
      <c r="T956" s="236"/>
      <c r="U956" s="41"/>
      <c r="V956" s="42" t="e">
        <f t="shared" si="3222"/>
        <v>#DIV/0!</v>
      </c>
      <c r="W956" s="236"/>
      <c r="X956" s="41"/>
      <c r="Y956" s="42" t="e">
        <f t="shared" si="3223"/>
        <v>#DIV/0!</v>
      </c>
      <c r="Z956" s="236"/>
      <c r="AA956" s="41"/>
      <c r="AB956" s="42" t="e">
        <f t="shared" si="3224"/>
        <v>#DIV/0!</v>
      </c>
      <c r="AC956" s="236"/>
      <c r="AD956" s="41"/>
      <c r="AE956" s="42" t="e">
        <f t="shared" si="3225"/>
        <v>#DIV/0!</v>
      </c>
      <c r="AF956" s="236"/>
      <c r="AG956" s="41"/>
      <c r="AH956" s="42" t="e">
        <f t="shared" si="3226"/>
        <v>#DIV/0!</v>
      </c>
      <c r="AI956" s="236"/>
      <c r="AJ956" s="41"/>
      <c r="AK956" s="42" t="e">
        <f t="shared" si="3227"/>
        <v>#DIV/0!</v>
      </c>
      <c r="AL956" s="236"/>
      <c r="AM956" s="41"/>
      <c r="AN956" s="42" t="e">
        <f t="shared" si="3228"/>
        <v>#DIV/0!</v>
      </c>
      <c r="AO956" s="236"/>
      <c r="AP956" s="41"/>
      <c r="AQ956" s="42" t="e">
        <f t="shared" si="3229"/>
        <v>#DIV/0!</v>
      </c>
      <c r="AR956" s="12"/>
      <c r="AS956" s="37"/>
      <c r="AT956" s="37"/>
    </row>
    <row r="957" spans="1:46" customFormat="1" ht="24.75" customHeight="1">
      <c r="A957" s="302"/>
      <c r="B957" s="279"/>
      <c r="C957" s="282"/>
      <c r="D957" s="110" t="s">
        <v>26</v>
      </c>
      <c r="E957" s="176">
        <f t="shared" si="3230"/>
        <v>4.9000000000000004</v>
      </c>
      <c r="F957" s="47">
        <f t="shared" si="3231"/>
        <v>0</v>
      </c>
      <c r="G957" s="48">
        <f t="shared" si="3217"/>
        <v>0</v>
      </c>
      <c r="H957" s="235"/>
      <c r="I957" s="41"/>
      <c r="J957" s="42" t="e">
        <f t="shared" si="3218"/>
        <v>#DIV/0!</v>
      </c>
      <c r="K957" s="236"/>
      <c r="L957" s="47"/>
      <c r="M957" s="42" t="e">
        <f t="shared" si="3219"/>
        <v>#DIV/0!</v>
      </c>
      <c r="N957" s="236"/>
      <c r="O957" s="48"/>
      <c r="P957" s="42" t="e">
        <f t="shared" si="3220"/>
        <v>#DIV/0!</v>
      </c>
      <c r="Q957" s="236">
        <v>0</v>
      </c>
      <c r="R957" s="41"/>
      <c r="S957" s="42" t="e">
        <f t="shared" si="3221"/>
        <v>#DIV/0!</v>
      </c>
      <c r="T957" s="236">
        <v>0</v>
      </c>
      <c r="U957" s="41"/>
      <c r="V957" s="42" t="e">
        <f t="shared" si="3222"/>
        <v>#DIV/0!</v>
      </c>
      <c r="W957" s="236">
        <v>0</v>
      </c>
      <c r="X957" s="41"/>
      <c r="Y957" s="42" t="e">
        <f t="shared" si="3223"/>
        <v>#DIV/0!</v>
      </c>
      <c r="Z957" s="236">
        <v>4.9000000000000004</v>
      </c>
      <c r="AA957" s="41"/>
      <c r="AB957" s="42">
        <f t="shared" si="3224"/>
        <v>0</v>
      </c>
      <c r="AC957" s="236"/>
      <c r="AD957" s="41"/>
      <c r="AE957" s="42" t="e">
        <f t="shared" si="3225"/>
        <v>#DIV/0!</v>
      </c>
      <c r="AF957" s="236"/>
      <c r="AG957" s="41"/>
      <c r="AH957" s="42" t="e">
        <f t="shared" si="3226"/>
        <v>#DIV/0!</v>
      </c>
      <c r="AI957" s="236"/>
      <c r="AJ957" s="41"/>
      <c r="AK957" s="42" t="e">
        <f t="shared" si="3227"/>
        <v>#DIV/0!</v>
      </c>
      <c r="AL957" s="236"/>
      <c r="AM957" s="41"/>
      <c r="AN957" s="42" t="e">
        <f t="shared" si="3228"/>
        <v>#DIV/0!</v>
      </c>
      <c r="AO957" s="236"/>
      <c r="AP957" s="41"/>
      <c r="AQ957" s="42" t="e">
        <f t="shared" si="3229"/>
        <v>#DIV/0!</v>
      </c>
      <c r="AR957" s="12"/>
      <c r="AS957" s="37"/>
      <c r="AT957" s="37"/>
    </row>
    <row r="958" spans="1:46" customFormat="1" ht="82.5" customHeight="1">
      <c r="A958" s="302"/>
      <c r="B958" s="279"/>
      <c r="C958" s="282"/>
      <c r="D958" s="110" t="s">
        <v>154</v>
      </c>
      <c r="E958" s="176">
        <f t="shared" si="3230"/>
        <v>0</v>
      </c>
      <c r="F958" s="47">
        <f t="shared" si="3231"/>
        <v>0</v>
      </c>
      <c r="G958" s="48" t="e">
        <f t="shared" si="3217"/>
        <v>#DIV/0!</v>
      </c>
      <c r="H958" s="235"/>
      <c r="I958" s="41"/>
      <c r="J958" s="42" t="e">
        <f t="shared" si="3218"/>
        <v>#DIV/0!</v>
      </c>
      <c r="K958" s="236"/>
      <c r="L958" s="47"/>
      <c r="M958" s="42" t="e">
        <f t="shared" si="3219"/>
        <v>#DIV/0!</v>
      </c>
      <c r="N958" s="236"/>
      <c r="O958" s="48"/>
      <c r="P958" s="42" t="e">
        <f t="shared" si="3220"/>
        <v>#DIV/0!</v>
      </c>
      <c r="Q958" s="236"/>
      <c r="R958" s="41"/>
      <c r="S958" s="42" t="e">
        <f t="shared" si="3221"/>
        <v>#DIV/0!</v>
      </c>
      <c r="T958" s="236"/>
      <c r="U958" s="41"/>
      <c r="V958" s="42" t="e">
        <f t="shared" si="3222"/>
        <v>#DIV/0!</v>
      </c>
      <c r="W958" s="236"/>
      <c r="X958" s="41"/>
      <c r="Y958" s="42" t="e">
        <f t="shared" si="3223"/>
        <v>#DIV/0!</v>
      </c>
      <c r="Z958" s="236"/>
      <c r="AA958" s="41"/>
      <c r="AB958" s="42" t="e">
        <f t="shared" si="3224"/>
        <v>#DIV/0!</v>
      </c>
      <c r="AC958" s="236"/>
      <c r="AD958" s="41"/>
      <c r="AE958" s="42" t="e">
        <f t="shared" si="3225"/>
        <v>#DIV/0!</v>
      </c>
      <c r="AF958" s="236"/>
      <c r="AG958" s="41"/>
      <c r="AH958" s="42" t="e">
        <f t="shared" si="3226"/>
        <v>#DIV/0!</v>
      </c>
      <c r="AI958" s="236"/>
      <c r="AJ958" s="41"/>
      <c r="AK958" s="42" t="e">
        <f t="shared" si="3227"/>
        <v>#DIV/0!</v>
      </c>
      <c r="AL958" s="236"/>
      <c r="AM958" s="41"/>
      <c r="AN958" s="42" t="e">
        <f t="shared" si="3228"/>
        <v>#DIV/0!</v>
      </c>
      <c r="AO958" s="236"/>
      <c r="AP958" s="41"/>
      <c r="AQ958" s="42" t="e">
        <f t="shared" si="3229"/>
        <v>#DIV/0!</v>
      </c>
      <c r="AR958" s="12"/>
      <c r="AS958" s="37"/>
      <c r="AT958" s="37"/>
    </row>
    <row r="959" spans="1:46" customFormat="1" ht="30" customHeight="1">
      <c r="A959" s="302"/>
      <c r="B959" s="279"/>
      <c r="C959" s="282"/>
      <c r="D959" s="110" t="s">
        <v>37</v>
      </c>
      <c r="E959" s="176">
        <f t="shared" si="3230"/>
        <v>0</v>
      </c>
      <c r="F959" s="47">
        <f t="shared" si="3231"/>
        <v>0</v>
      </c>
      <c r="G959" s="48" t="e">
        <f t="shared" si="3217"/>
        <v>#DIV/0!</v>
      </c>
      <c r="H959" s="235"/>
      <c r="I959" s="41"/>
      <c r="J959" s="42" t="e">
        <f t="shared" si="3218"/>
        <v>#DIV/0!</v>
      </c>
      <c r="K959" s="236"/>
      <c r="L959" s="47"/>
      <c r="M959" s="42" t="e">
        <f t="shared" si="3219"/>
        <v>#DIV/0!</v>
      </c>
      <c r="N959" s="236"/>
      <c r="O959" s="48"/>
      <c r="P959" s="42" t="e">
        <f t="shared" si="3220"/>
        <v>#DIV/0!</v>
      </c>
      <c r="Q959" s="236"/>
      <c r="R959" s="41"/>
      <c r="S959" s="42" t="e">
        <f t="shared" si="3221"/>
        <v>#DIV/0!</v>
      </c>
      <c r="T959" s="236"/>
      <c r="U959" s="41"/>
      <c r="V959" s="42" t="e">
        <f t="shared" si="3222"/>
        <v>#DIV/0!</v>
      </c>
      <c r="W959" s="236"/>
      <c r="X959" s="41"/>
      <c r="Y959" s="42" t="e">
        <f t="shared" si="3223"/>
        <v>#DIV/0!</v>
      </c>
      <c r="Z959" s="236"/>
      <c r="AA959" s="41"/>
      <c r="AB959" s="42" t="e">
        <f t="shared" si="3224"/>
        <v>#DIV/0!</v>
      </c>
      <c r="AC959" s="236"/>
      <c r="AD959" s="41"/>
      <c r="AE959" s="42" t="e">
        <f t="shared" si="3225"/>
        <v>#DIV/0!</v>
      </c>
      <c r="AF959" s="236"/>
      <c r="AG959" s="41"/>
      <c r="AH959" s="42" t="e">
        <f t="shared" si="3226"/>
        <v>#DIV/0!</v>
      </c>
      <c r="AI959" s="236"/>
      <c r="AJ959" s="41"/>
      <c r="AK959" s="42" t="e">
        <f t="shared" si="3227"/>
        <v>#DIV/0!</v>
      </c>
      <c r="AL959" s="236"/>
      <c r="AM959" s="41"/>
      <c r="AN959" s="42" t="e">
        <f t="shared" si="3228"/>
        <v>#DIV/0!</v>
      </c>
      <c r="AO959" s="236"/>
      <c r="AP959" s="41"/>
      <c r="AQ959" s="42" t="e">
        <f t="shared" si="3229"/>
        <v>#DIV/0!</v>
      </c>
      <c r="AR959" s="12"/>
      <c r="AS959" s="37"/>
      <c r="AT959" s="37"/>
    </row>
    <row r="960" spans="1:46" customFormat="1" ht="45">
      <c r="A960" s="302"/>
      <c r="B960" s="280"/>
      <c r="C960" s="282"/>
      <c r="D960" s="110" t="s">
        <v>32</v>
      </c>
      <c r="E960" s="176">
        <f t="shared" si="3230"/>
        <v>0</v>
      </c>
      <c r="F960" s="47">
        <f t="shared" si="3231"/>
        <v>0</v>
      </c>
      <c r="G960" s="48" t="e">
        <f t="shared" si="3217"/>
        <v>#DIV/0!</v>
      </c>
      <c r="H960" s="235"/>
      <c r="I960" s="41"/>
      <c r="J960" s="42" t="e">
        <f t="shared" si="3218"/>
        <v>#DIV/0!</v>
      </c>
      <c r="K960" s="236"/>
      <c r="L960" s="47"/>
      <c r="M960" s="42" t="e">
        <f t="shared" si="3219"/>
        <v>#DIV/0!</v>
      </c>
      <c r="N960" s="236"/>
      <c r="O960" s="48"/>
      <c r="P960" s="42" t="e">
        <f t="shared" si="3220"/>
        <v>#DIV/0!</v>
      </c>
      <c r="Q960" s="236"/>
      <c r="R960" s="41"/>
      <c r="S960" s="42" t="e">
        <f t="shared" si="3221"/>
        <v>#DIV/0!</v>
      </c>
      <c r="T960" s="236"/>
      <c r="U960" s="41"/>
      <c r="V960" s="42" t="e">
        <f t="shared" si="3222"/>
        <v>#DIV/0!</v>
      </c>
      <c r="W960" s="236"/>
      <c r="X960" s="41"/>
      <c r="Y960" s="42" t="e">
        <f t="shared" si="3223"/>
        <v>#DIV/0!</v>
      </c>
      <c r="Z960" s="236"/>
      <c r="AA960" s="41"/>
      <c r="AB960" s="42" t="e">
        <f t="shared" si="3224"/>
        <v>#DIV/0!</v>
      </c>
      <c r="AC960" s="236"/>
      <c r="AD960" s="41"/>
      <c r="AE960" s="42" t="e">
        <f t="shared" si="3225"/>
        <v>#DIV/0!</v>
      </c>
      <c r="AF960" s="236"/>
      <c r="AG960" s="41"/>
      <c r="AH960" s="42" t="e">
        <f t="shared" si="3226"/>
        <v>#DIV/0!</v>
      </c>
      <c r="AI960" s="236"/>
      <c r="AJ960" s="41"/>
      <c r="AK960" s="42" t="e">
        <f t="shared" si="3227"/>
        <v>#DIV/0!</v>
      </c>
      <c r="AL960" s="236"/>
      <c r="AM960" s="41"/>
      <c r="AN960" s="42" t="e">
        <f t="shared" si="3228"/>
        <v>#DIV/0!</v>
      </c>
      <c r="AO960" s="236"/>
      <c r="AP960" s="41"/>
      <c r="AQ960" s="42" t="e">
        <f t="shared" si="3229"/>
        <v>#DIV/0!</v>
      </c>
      <c r="AR960" s="12"/>
      <c r="AS960" s="37"/>
      <c r="AT960" s="37"/>
    </row>
    <row r="961" spans="1:46" s="208" customFormat="1" ht="28.5" customHeight="1">
      <c r="A961" s="302" t="s">
        <v>230</v>
      </c>
      <c r="B961" s="278" t="s">
        <v>95</v>
      </c>
      <c r="C961" s="282" t="s">
        <v>107</v>
      </c>
      <c r="D961" s="217" t="s">
        <v>34</v>
      </c>
      <c r="E961" s="210">
        <f>E962+E963+E964+E966+E967</f>
        <v>183.32</v>
      </c>
      <c r="F961" s="206">
        <f>F962+F963+F964+F966+F967</f>
        <v>38.28</v>
      </c>
      <c r="G961" s="206">
        <f>(F961/E961)*100</f>
        <v>20.881518655902248</v>
      </c>
      <c r="H961" s="233">
        <f>H962+H963+H964+H966+H967</f>
        <v>0</v>
      </c>
      <c r="I961" s="205">
        <f>I962+I963+I964+I966+I967</f>
        <v>0</v>
      </c>
      <c r="J961" s="205" t="e">
        <f>(I961/H961)*100</f>
        <v>#DIV/0!</v>
      </c>
      <c r="K961" s="234">
        <f>K962+K963+K964+K966+K967</f>
        <v>0</v>
      </c>
      <c r="L961" s="206">
        <f>L962+L963+L964+L966+L967</f>
        <v>0</v>
      </c>
      <c r="M961" s="205" t="e">
        <f>(L961/K961)*100</f>
        <v>#DIV/0!</v>
      </c>
      <c r="N961" s="234">
        <f>N962+N963+N964+N966+N967</f>
        <v>0</v>
      </c>
      <c r="O961" s="206">
        <f>O962+O963+O964+O966+O967</f>
        <v>0</v>
      </c>
      <c r="P961" s="205" t="e">
        <f>(O961/N961)*100</f>
        <v>#DIV/0!</v>
      </c>
      <c r="Q961" s="234">
        <f>Q962+Q963+Q964+Q966+Q967</f>
        <v>15.7</v>
      </c>
      <c r="R961" s="205">
        <f>R962+R963+R964+R966+R967</f>
        <v>15.7</v>
      </c>
      <c r="S961" s="205">
        <f>(R961/Q961)*100</f>
        <v>100</v>
      </c>
      <c r="T961" s="234">
        <f>T962+T963+T964+T966+T967</f>
        <v>0</v>
      </c>
      <c r="U961" s="205">
        <f>U962+U963+U964+U966+U967</f>
        <v>0</v>
      </c>
      <c r="V961" s="205" t="e">
        <f>(U961/T961)*100</f>
        <v>#DIV/0!</v>
      </c>
      <c r="W961" s="234">
        <f>W962+W963+W964+W966+W967</f>
        <v>22.58</v>
      </c>
      <c r="X961" s="205">
        <f>X962+X963+X964+X966+X967</f>
        <v>22.58</v>
      </c>
      <c r="Y961" s="205">
        <f>(X961/W961)*100</f>
        <v>100</v>
      </c>
      <c r="Z961" s="234">
        <f>Z962+Z963+Z964+Z966+Z967</f>
        <v>0</v>
      </c>
      <c r="AA961" s="205">
        <f>AA962+AA963+AA964+AA966+AA967</f>
        <v>0</v>
      </c>
      <c r="AB961" s="205" t="e">
        <f>(AA961/Z961)*100</f>
        <v>#DIV/0!</v>
      </c>
      <c r="AC961" s="234">
        <f>AC962+AC963+AC964+AC966+AC967</f>
        <v>0</v>
      </c>
      <c r="AD961" s="205">
        <f>AD962+AD963+AD964+AD966+AD967</f>
        <v>0</v>
      </c>
      <c r="AE961" s="205" t="e">
        <f>(AD961/AC961)*100</f>
        <v>#DIV/0!</v>
      </c>
      <c r="AF961" s="234">
        <f>AF962+AF963+AF964+AF966+AF967</f>
        <v>145.04</v>
      </c>
      <c r="AG961" s="205">
        <f>AG962+AG963+AG964+AG966+AG967</f>
        <v>0</v>
      </c>
      <c r="AH961" s="205">
        <f>(AG961/AF961)*100</f>
        <v>0</v>
      </c>
      <c r="AI961" s="234">
        <f>AI962+AI963+AI964+AI966+AI967</f>
        <v>0</v>
      </c>
      <c r="AJ961" s="205">
        <f>AJ962+AJ963+AJ964+AJ966+AJ967</f>
        <v>0</v>
      </c>
      <c r="AK961" s="205" t="e">
        <f>(AJ961/AI961)*100</f>
        <v>#DIV/0!</v>
      </c>
      <c r="AL961" s="234">
        <f>AL962+AL963+AL964+AL966+AL967</f>
        <v>0</v>
      </c>
      <c r="AM961" s="205">
        <f>AM962+AM963+AM964+AM966+AM967</f>
        <v>0</v>
      </c>
      <c r="AN961" s="205" t="e">
        <f>(AM961/AL961)*100</f>
        <v>#DIV/0!</v>
      </c>
      <c r="AO961" s="234">
        <f>AO962+AO963+AO964+AO966+AO967</f>
        <v>0</v>
      </c>
      <c r="AP961" s="205">
        <f>AP962+AP963+AP964+AP966+AP967</f>
        <v>0</v>
      </c>
      <c r="AQ961" s="205" t="e">
        <f>(AP961/AO961)*100</f>
        <v>#DIV/0!</v>
      </c>
      <c r="AR961" s="216"/>
    </row>
    <row r="962" spans="1:46" customFormat="1" ht="30">
      <c r="A962" s="302"/>
      <c r="B962" s="279"/>
      <c r="C962" s="282"/>
      <c r="D962" s="110" t="s">
        <v>17</v>
      </c>
      <c r="E962" s="176">
        <f>H962+K962+N962+Q962+T962+W962+Z962+AC962+AF962+AI962+AL962+AO962</f>
        <v>0</v>
      </c>
      <c r="F962" s="47">
        <f>I962+L962+O962+R962+U962+X962+AA962+AD962+AG962+AJ962+AM962+AP962</f>
        <v>0</v>
      </c>
      <c r="G962" s="48" t="e">
        <f t="shared" ref="G962:G967" si="3232">(F962/E962)*100</f>
        <v>#DIV/0!</v>
      </c>
      <c r="H962" s="235"/>
      <c r="I962" s="41"/>
      <c r="J962" s="42" t="e">
        <f t="shared" ref="J962:J967" si="3233">(I962/H962)*100</f>
        <v>#DIV/0!</v>
      </c>
      <c r="K962" s="236"/>
      <c r="L962" s="47"/>
      <c r="M962" s="42" t="e">
        <f t="shared" ref="M962:M967" si="3234">(L962/K962)*100</f>
        <v>#DIV/0!</v>
      </c>
      <c r="N962" s="236"/>
      <c r="O962" s="48"/>
      <c r="P962" s="42" t="e">
        <f t="shared" ref="P962:P967" si="3235">(O962/N962)*100</f>
        <v>#DIV/0!</v>
      </c>
      <c r="Q962" s="236"/>
      <c r="R962" s="41"/>
      <c r="S962" s="42" t="e">
        <f t="shared" ref="S962:S967" si="3236">(R962/Q962)*100</f>
        <v>#DIV/0!</v>
      </c>
      <c r="T962" s="236"/>
      <c r="U962" s="41"/>
      <c r="V962" s="42" t="e">
        <f t="shared" ref="V962:V967" si="3237">(U962/T962)*100</f>
        <v>#DIV/0!</v>
      </c>
      <c r="W962" s="236"/>
      <c r="X962" s="41"/>
      <c r="Y962" s="42" t="e">
        <f t="shared" ref="Y962:Y967" si="3238">(X962/W962)*100</f>
        <v>#DIV/0!</v>
      </c>
      <c r="Z962" s="236"/>
      <c r="AA962" s="41"/>
      <c r="AB962" s="42" t="e">
        <f t="shared" ref="AB962:AB967" si="3239">(AA962/Z962)*100</f>
        <v>#DIV/0!</v>
      </c>
      <c r="AC962" s="236"/>
      <c r="AD962" s="41"/>
      <c r="AE962" s="42" t="e">
        <f t="shared" ref="AE962:AE967" si="3240">(AD962/AC962)*100</f>
        <v>#DIV/0!</v>
      </c>
      <c r="AF962" s="236"/>
      <c r="AG962" s="41"/>
      <c r="AH962" s="42" t="e">
        <f t="shared" ref="AH962:AH967" si="3241">(AG962/AF962)*100</f>
        <v>#DIV/0!</v>
      </c>
      <c r="AI962" s="236"/>
      <c r="AJ962" s="41"/>
      <c r="AK962" s="42" t="e">
        <f t="shared" ref="AK962:AK967" si="3242">(AJ962/AI962)*100</f>
        <v>#DIV/0!</v>
      </c>
      <c r="AL962" s="236"/>
      <c r="AM962" s="41"/>
      <c r="AN962" s="42" t="e">
        <f t="shared" ref="AN962:AN967" si="3243">(AM962/AL962)*100</f>
        <v>#DIV/0!</v>
      </c>
      <c r="AO962" s="236"/>
      <c r="AP962" s="41"/>
      <c r="AQ962" s="42" t="e">
        <f t="shared" ref="AQ962:AQ967" si="3244">(AP962/AO962)*100</f>
        <v>#DIV/0!</v>
      </c>
      <c r="AR962" s="12"/>
      <c r="AS962" s="37"/>
      <c r="AT962" s="37"/>
    </row>
    <row r="963" spans="1:46" customFormat="1" ht="47.25" customHeight="1">
      <c r="A963" s="302"/>
      <c r="B963" s="279"/>
      <c r="C963" s="282"/>
      <c r="D963" s="110" t="s">
        <v>18</v>
      </c>
      <c r="E963" s="176">
        <f t="shared" ref="E963:E967" si="3245">H963+K963+N963+Q963+T963+W963+Z963+AC963+AF963+AI963+AL963+AO963</f>
        <v>0</v>
      </c>
      <c r="F963" s="47">
        <f t="shared" ref="F963:F967" si="3246">I963+L963+O963+R963+U963+X963+AA963+AD963+AG963+AJ963+AM963+AP963</f>
        <v>0</v>
      </c>
      <c r="G963" s="48" t="e">
        <f t="shared" si="3232"/>
        <v>#DIV/0!</v>
      </c>
      <c r="H963" s="235"/>
      <c r="I963" s="41"/>
      <c r="J963" s="42" t="e">
        <f t="shared" si="3233"/>
        <v>#DIV/0!</v>
      </c>
      <c r="K963" s="236"/>
      <c r="L963" s="47"/>
      <c r="M963" s="42" t="e">
        <f t="shared" si="3234"/>
        <v>#DIV/0!</v>
      </c>
      <c r="N963" s="236"/>
      <c r="O963" s="48"/>
      <c r="P963" s="42" t="e">
        <f t="shared" si="3235"/>
        <v>#DIV/0!</v>
      </c>
      <c r="Q963" s="236"/>
      <c r="R963" s="41"/>
      <c r="S963" s="42" t="e">
        <f t="shared" si="3236"/>
        <v>#DIV/0!</v>
      </c>
      <c r="T963" s="236"/>
      <c r="U963" s="41"/>
      <c r="V963" s="42" t="e">
        <f t="shared" si="3237"/>
        <v>#DIV/0!</v>
      </c>
      <c r="W963" s="236"/>
      <c r="X963" s="41"/>
      <c r="Y963" s="42" t="e">
        <f t="shared" si="3238"/>
        <v>#DIV/0!</v>
      </c>
      <c r="Z963" s="236"/>
      <c r="AA963" s="41"/>
      <c r="AB963" s="42" t="e">
        <f t="shared" si="3239"/>
        <v>#DIV/0!</v>
      </c>
      <c r="AC963" s="236"/>
      <c r="AD963" s="41"/>
      <c r="AE963" s="42" t="e">
        <f t="shared" si="3240"/>
        <v>#DIV/0!</v>
      </c>
      <c r="AF963" s="236"/>
      <c r="AG963" s="41"/>
      <c r="AH963" s="42" t="e">
        <f t="shared" si="3241"/>
        <v>#DIV/0!</v>
      </c>
      <c r="AI963" s="236"/>
      <c r="AJ963" s="41"/>
      <c r="AK963" s="42" t="e">
        <f t="shared" si="3242"/>
        <v>#DIV/0!</v>
      </c>
      <c r="AL963" s="236"/>
      <c r="AM963" s="41"/>
      <c r="AN963" s="42" t="e">
        <f t="shared" si="3243"/>
        <v>#DIV/0!</v>
      </c>
      <c r="AO963" s="236"/>
      <c r="AP963" s="41"/>
      <c r="AQ963" s="42" t="e">
        <f t="shared" si="3244"/>
        <v>#DIV/0!</v>
      </c>
      <c r="AR963" s="12"/>
      <c r="AS963" s="37"/>
      <c r="AT963" s="37"/>
    </row>
    <row r="964" spans="1:46" customFormat="1" ht="30" customHeight="1">
      <c r="A964" s="302"/>
      <c r="B964" s="279"/>
      <c r="C964" s="282"/>
      <c r="D964" s="110" t="s">
        <v>26</v>
      </c>
      <c r="E964" s="176">
        <f t="shared" ref="E964" si="3247">H964+K964+N964+Q964+T964+W964+Z964+AC964+AF964+AI964+AL964+AO964</f>
        <v>183.32</v>
      </c>
      <c r="F964" s="47">
        <f t="shared" ref="F964" si="3248">I964+L964+O964+R964+U964+X964+AA964+AD964+AG964+AJ964+AM964+AP964</f>
        <v>38.28</v>
      </c>
      <c r="G964" s="48">
        <f t="shared" si="3232"/>
        <v>20.881518655902248</v>
      </c>
      <c r="H964" s="235"/>
      <c r="I964" s="41"/>
      <c r="J964" s="42" t="e">
        <f t="shared" si="3233"/>
        <v>#DIV/0!</v>
      </c>
      <c r="K964" s="236"/>
      <c r="L964" s="47"/>
      <c r="M964" s="42" t="e">
        <f t="shared" si="3234"/>
        <v>#DIV/0!</v>
      </c>
      <c r="N964" s="236"/>
      <c r="O964" s="48"/>
      <c r="P964" s="42" t="e">
        <f t="shared" si="3235"/>
        <v>#DIV/0!</v>
      </c>
      <c r="Q964" s="236">
        <v>15.7</v>
      </c>
      <c r="R964" s="41">
        <v>15.7</v>
      </c>
      <c r="S964" s="42">
        <f t="shared" si="3236"/>
        <v>100</v>
      </c>
      <c r="T964" s="236"/>
      <c r="U964" s="41"/>
      <c r="V964" s="42" t="e">
        <f t="shared" si="3237"/>
        <v>#DIV/0!</v>
      </c>
      <c r="W964" s="236">
        <v>22.58</v>
      </c>
      <c r="X964" s="41">
        <v>22.58</v>
      </c>
      <c r="Y964" s="42">
        <f t="shared" si="3238"/>
        <v>100</v>
      </c>
      <c r="Z964" s="236"/>
      <c r="AA964" s="41"/>
      <c r="AB964" s="42" t="e">
        <f t="shared" si="3239"/>
        <v>#DIV/0!</v>
      </c>
      <c r="AC964" s="236"/>
      <c r="AD964" s="41"/>
      <c r="AE964" s="42" t="e">
        <f t="shared" si="3240"/>
        <v>#DIV/0!</v>
      </c>
      <c r="AF964" s="235">
        <f>153-7.96</f>
        <v>145.04</v>
      </c>
      <c r="AG964" s="47"/>
      <c r="AH964" s="42">
        <f t="shared" si="3241"/>
        <v>0</v>
      </c>
      <c r="AI964" s="236"/>
      <c r="AJ964" s="41"/>
      <c r="AK964" s="42" t="e">
        <f t="shared" si="3242"/>
        <v>#DIV/0!</v>
      </c>
      <c r="AL964" s="236"/>
      <c r="AM964" s="41"/>
      <c r="AN964" s="42" t="e">
        <f t="shared" si="3243"/>
        <v>#DIV/0!</v>
      </c>
      <c r="AO964" s="236"/>
      <c r="AP964" s="41"/>
      <c r="AQ964" s="42" t="e">
        <f t="shared" si="3244"/>
        <v>#DIV/0!</v>
      </c>
      <c r="AR964" s="12"/>
      <c r="AS964" s="37"/>
      <c r="AT964" s="37"/>
    </row>
    <row r="965" spans="1:46" customFormat="1" ht="75" customHeight="1">
      <c r="A965" s="302"/>
      <c r="B965" s="279"/>
      <c r="C965" s="282"/>
      <c r="D965" s="110" t="s">
        <v>154</v>
      </c>
      <c r="E965" s="176">
        <f t="shared" si="3245"/>
        <v>0</v>
      </c>
      <c r="F965" s="47">
        <f t="shared" si="3246"/>
        <v>0</v>
      </c>
      <c r="G965" s="48" t="e">
        <f t="shared" si="3232"/>
        <v>#DIV/0!</v>
      </c>
      <c r="H965" s="235"/>
      <c r="I965" s="41"/>
      <c r="J965" s="42" t="e">
        <f t="shared" si="3233"/>
        <v>#DIV/0!</v>
      </c>
      <c r="K965" s="236"/>
      <c r="L965" s="47"/>
      <c r="M965" s="42" t="e">
        <f t="shared" si="3234"/>
        <v>#DIV/0!</v>
      </c>
      <c r="N965" s="236"/>
      <c r="O965" s="48"/>
      <c r="P965" s="42" t="e">
        <f t="shared" si="3235"/>
        <v>#DIV/0!</v>
      </c>
      <c r="Q965" s="236"/>
      <c r="R965" s="41"/>
      <c r="S965" s="42" t="e">
        <f t="shared" si="3236"/>
        <v>#DIV/0!</v>
      </c>
      <c r="T965" s="236"/>
      <c r="U965" s="41"/>
      <c r="V965" s="42" t="e">
        <f t="shared" si="3237"/>
        <v>#DIV/0!</v>
      </c>
      <c r="W965" s="236"/>
      <c r="X965" s="41"/>
      <c r="Y965" s="42" t="e">
        <f t="shared" si="3238"/>
        <v>#DIV/0!</v>
      </c>
      <c r="Z965" s="236"/>
      <c r="AA965" s="41"/>
      <c r="AB965" s="42" t="e">
        <f t="shared" si="3239"/>
        <v>#DIV/0!</v>
      </c>
      <c r="AC965" s="236"/>
      <c r="AD965" s="41"/>
      <c r="AE965" s="42" t="e">
        <f t="shared" si="3240"/>
        <v>#DIV/0!</v>
      </c>
      <c r="AF965" s="236"/>
      <c r="AG965" s="41"/>
      <c r="AH965" s="42" t="e">
        <f t="shared" si="3241"/>
        <v>#DIV/0!</v>
      </c>
      <c r="AI965" s="236"/>
      <c r="AJ965" s="41"/>
      <c r="AK965" s="42" t="e">
        <f t="shared" si="3242"/>
        <v>#DIV/0!</v>
      </c>
      <c r="AL965" s="236"/>
      <c r="AM965" s="41"/>
      <c r="AN965" s="42" t="e">
        <f t="shared" si="3243"/>
        <v>#DIV/0!</v>
      </c>
      <c r="AO965" s="236"/>
      <c r="AP965" s="41"/>
      <c r="AQ965" s="42" t="e">
        <f t="shared" si="3244"/>
        <v>#DIV/0!</v>
      </c>
      <c r="AR965" s="12"/>
      <c r="AS965" s="37"/>
      <c r="AT965" s="37"/>
    </row>
    <row r="966" spans="1:46" customFormat="1" ht="36" customHeight="1">
      <c r="A966" s="302"/>
      <c r="B966" s="279"/>
      <c r="C966" s="282"/>
      <c r="D966" s="110" t="s">
        <v>37</v>
      </c>
      <c r="E966" s="176">
        <f t="shared" si="3245"/>
        <v>0</v>
      </c>
      <c r="F966" s="47">
        <f t="shared" si="3246"/>
        <v>0</v>
      </c>
      <c r="G966" s="48" t="e">
        <f t="shared" si="3232"/>
        <v>#DIV/0!</v>
      </c>
      <c r="H966" s="235"/>
      <c r="I966" s="41"/>
      <c r="J966" s="42" t="e">
        <f t="shared" si="3233"/>
        <v>#DIV/0!</v>
      </c>
      <c r="K966" s="236"/>
      <c r="L966" s="47"/>
      <c r="M966" s="42" t="e">
        <f t="shared" si="3234"/>
        <v>#DIV/0!</v>
      </c>
      <c r="N966" s="236"/>
      <c r="O966" s="48"/>
      <c r="P966" s="42" t="e">
        <f t="shared" si="3235"/>
        <v>#DIV/0!</v>
      </c>
      <c r="Q966" s="236"/>
      <c r="R966" s="41"/>
      <c r="S966" s="42" t="e">
        <f t="shared" si="3236"/>
        <v>#DIV/0!</v>
      </c>
      <c r="T966" s="236"/>
      <c r="U966" s="41"/>
      <c r="V966" s="42" t="e">
        <f t="shared" si="3237"/>
        <v>#DIV/0!</v>
      </c>
      <c r="W966" s="236"/>
      <c r="X966" s="41"/>
      <c r="Y966" s="42" t="e">
        <f t="shared" si="3238"/>
        <v>#DIV/0!</v>
      </c>
      <c r="Z966" s="236"/>
      <c r="AA966" s="41"/>
      <c r="AB966" s="42" t="e">
        <f t="shared" si="3239"/>
        <v>#DIV/0!</v>
      </c>
      <c r="AC966" s="236"/>
      <c r="AD966" s="41"/>
      <c r="AE966" s="42" t="e">
        <f t="shared" si="3240"/>
        <v>#DIV/0!</v>
      </c>
      <c r="AF966" s="236"/>
      <c r="AG966" s="41"/>
      <c r="AH966" s="42" t="e">
        <f t="shared" si="3241"/>
        <v>#DIV/0!</v>
      </c>
      <c r="AI966" s="236"/>
      <c r="AJ966" s="41"/>
      <c r="AK966" s="42" t="e">
        <f t="shared" si="3242"/>
        <v>#DIV/0!</v>
      </c>
      <c r="AL966" s="236"/>
      <c r="AM966" s="41"/>
      <c r="AN966" s="42" t="e">
        <f t="shared" si="3243"/>
        <v>#DIV/0!</v>
      </c>
      <c r="AO966" s="236"/>
      <c r="AP966" s="41"/>
      <c r="AQ966" s="42" t="e">
        <f t="shared" si="3244"/>
        <v>#DIV/0!</v>
      </c>
      <c r="AR966" s="12"/>
      <c r="AS966" s="37"/>
      <c r="AT966" s="37"/>
    </row>
    <row r="967" spans="1:46" customFormat="1" ht="45">
      <c r="A967" s="302"/>
      <c r="B967" s="280"/>
      <c r="C967" s="282"/>
      <c r="D967" s="110" t="s">
        <v>32</v>
      </c>
      <c r="E967" s="176">
        <f t="shared" si="3245"/>
        <v>0</v>
      </c>
      <c r="F967" s="47">
        <f t="shared" si="3246"/>
        <v>0</v>
      </c>
      <c r="G967" s="48" t="e">
        <f t="shared" si="3232"/>
        <v>#DIV/0!</v>
      </c>
      <c r="H967" s="235"/>
      <c r="I967" s="41"/>
      <c r="J967" s="42" t="e">
        <f t="shared" si="3233"/>
        <v>#DIV/0!</v>
      </c>
      <c r="K967" s="236"/>
      <c r="L967" s="47"/>
      <c r="M967" s="42" t="e">
        <f t="shared" si="3234"/>
        <v>#DIV/0!</v>
      </c>
      <c r="N967" s="236"/>
      <c r="O967" s="48"/>
      <c r="P967" s="42" t="e">
        <f t="shared" si="3235"/>
        <v>#DIV/0!</v>
      </c>
      <c r="Q967" s="236"/>
      <c r="R967" s="41"/>
      <c r="S967" s="42" t="e">
        <f t="shared" si="3236"/>
        <v>#DIV/0!</v>
      </c>
      <c r="T967" s="236"/>
      <c r="U967" s="41"/>
      <c r="V967" s="42" t="e">
        <f t="shared" si="3237"/>
        <v>#DIV/0!</v>
      </c>
      <c r="W967" s="236"/>
      <c r="X967" s="41"/>
      <c r="Y967" s="42" t="e">
        <f t="shared" si="3238"/>
        <v>#DIV/0!</v>
      </c>
      <c r="Z967" s="236"/>
      <c r="AA967" s="41"/>
      <c r="AB967" s="42" t="e">
        <f t="shared" si="3239"/>
        <v>#DIV/0!</v>
      </c>
      <c r="AC967" s="236"/>
      <c r="AD967" s="41"/>
      <c r="AE967" s="42" t="e">
        <f t="shared" si="3240"/>
        <v>#DIV/0!</v>
      </c>
      <c r="AF967" s="236"/>
      <c r="AG967" s="41"/>
      <c r="AH967" s="42" t="e">
        <f t="shared" si="3241"/>
        <v>#DIV/0!</v>
      </c>
      <c r="AI967" s="236"/>
      <c r="AJ967" s="41"/>
      <c r="AK967" s="42" t="e">
        <f t="shared" si="3242"/>
        <v>#DIV/0!</v>
      </c>
      <c r="AL967" s="236"/>
      <c r="AM967" s="41"/>
      <c r="AN967" s="42" t="e">
        <f t="shared" si="3243"/>
        <v>#DIV/0!</v>
      </c>
      <c r="AO967" s="236"/>
      <c r="AP967" s="41"/>
      <c r="AQ967" s="42" t="e">
        <f t="shared" si="3244"/>
        <v>#DIV/0!</v>
      </c>
      <c r="AR967" s="12"/>
      <c r="AS967" s="37"/>
      <c r="AT967" s="37"/>
    </row>
    <row r="968" spans="1:46" s="208" customFormat="1" ht="27.75" customHeight="1">
      <c r="A968" s="283" t="s">
        <v>231</v>
      </c>
      <c r="B968" s="278" t="s">
        <v>96</v>
      </c>
      <c r="C968" s="282" t="s">
        <v>107</v>
      </c>
      <c r="D968" s="217" t="s">
        <v>34</v>
      </c>
      <c r="E968" s="210">
        <f>E969+E970+E971+E973+E974</f>
        <v>80</v>
      </c>
      <c r="F968" s="206">
        <f>F969+F970+F971+F973+F974</f>
        <v>50</v>
      </c>
      <c r="G968" s="206">
        <f>(F968/E968)*100</f>
        <v>62.5</v>
      </c>
      <c r="H968" s="234">
        <f>H969+H970+H971+H973+H974</f>
        <v>0</v>
      </c>
      <c r="I968" s="205">
        <f>I969+I970+I971+I973+I974</f>
        <v>0</v>
      </c>
      <c r="J968" s="205" t="e">
        <f>(I968/H968)*100</f>
        <v>#DIV/0!</v>
      </c>
      <c r="K968" s="234">
        <f>K969+K970+K971+K973+K974</f>
        <v>0</v>
      </c>
      <c r="L968" s="206">
        <f>L969+L970+L971+L973+L974</f>
        <v>0</v>
      </c>
      <c r="M968" s="205" t="e">
        <f>(L968/K968)*100</f>
        <v>#DIV/0!</v>
      </c>
      <c r="N968" s="234">
        <f>N969+N970+N971+N973+N974</f>
        <v>0</v>
      </c>
      <c r="O968" s="206">
        <f>O969+O970+O971+O973+O974</f>
        <v>0</v>
      </c>
      <c r="P968" s="205" t="e">
        <f>(O968/N968)*100</f>
        <v>#DIV/0!</v>
      </c>
      <c r="Q968" s="234">
        <f>Q969+Q970+Q971+Q973+Q974</f>
        <v>50</v>
      </c>
      <c r="R968" s="205">
        <f>R969+R970+R971+R973+R974</f>
        <v>50</v>
      </c>
      <c r="S968" s="205">
        <f>(R968/Q968)*100</f>
        <v>100</v>
      </c>
      <c r="T968" s="234">
        <f>T969+T970+T971+T973+T974</f>
        <v>0</v>
      </c>
      <c r="U968" s="205">
        <f>U969+U970+U971+U973+U974</f>
        <v>0</v>
      </c>
      <c r="V968" s="205" t="e">
        <f>(U968/T968)*100</f>
        <v>#DIV/0!</v>
      </c>
      <c r="W968" s="234">
        <f>W969+W970+W971+W973+W974</f>
        <v>30</v>
      </c>
      <c r="X968" s="205">
        <f>X969+X970+X971+X973+X974</f>
        <v>0</v>
      </c>
      <c r="Y968" s="205">
        <f>(X968/W968)*100</f>
        <v>0</v>
      </c>
      <c r="Z968" s="234">
        <f>Z969+Z970+Z971+Z973+Z974</f>
        <v>0</v>
      </c>
      <c r="AA968" s="205">
        <f>AA969+AA970+AA971+AA973+AA974</f>
        <v>0</v>
      </c>
      <c r="AB968" s="205" t="e">
        <f>(AA968/Z968)*100</f>
        <v>#DIV/0!</v>
      </c>
      <c r="AC968" s="234">
        <f>AC969+AC970+AC971+AC973+AC974</f>
        <v>0</v>
      </c>
      <c r="AD968" s="205">
        <f>AD969+AD970+AD971+AD973+AD974</f>
        <v>0</v>
      </c>
      <c r="AE968" s="205" t="e">
        <f>(AD968/AC968)*100</f>
        <v>#DIV/0!</v>
      </c>
      <c r="AF968" s="234">
        <f>AF969+AF970+AF971+AF973+AF974</f>
        <v>0</v>
      </c>
      <c r="AG968" s="205">
        <f>AG969+AG970+AG971+AG973+AG974</f>
        <v>0</v>
      </c>
      <c r="AH968" s="205" t="e">
        <f>(AG968/AF968)*100</f>
        <v>#DIV/0!</v>
      </c>
      <c r="AI968" s="234">
        <f>AI969+AI970+AI971+AI973+AI974</f>
        <v>0</v>
      </c>
      <c r="AJ968" s="205">
        <f>AJ969+AJ970+AJ971+AJ973+AJ974</f>
        <v>0</v>
      </c>
      <c r="AK968" s="205" t="e">
        <f>(AJ968/AI968)*100</f>
        <v>#DIV/0!</v>
      </c>
      <c r="AL968" s="234">
        <f>AL969+AL970+AL971+AL973+AL974</f>
        <v>0</v>
      </c>
      <c r="AM968" s="205">
        <f>AM969+AM970+AM971+AM973+AM974</f>
        <v>0</v>
      </c>
      <c r="AN968" s="205" t="e">
        <f>(AM968/AL968)*100</f>
        <v>#DIV/0!</v>
      </c>
      <c r="AO968" s="234">
        <f>AO969+AO970+AO971+AO973+AO974</f>
        <v>0</v>
      </c>
      <c r="AP968" s="205">
        <f>AP969+AP970+AP971+AP973+AP974</f>
        <v>0</v>
      </c>
      <c r="AQ968" s="205" t="e">
        <f>(AP968/AO968)*100</f>
        <v>#DIV/0!</v>
      </c>
      <c r="AR968" s="216"/>
    </row>
    <row r="969" spans="1:46" customFormat="1" ht="33.75" customHeight="1">
      <c r="A969" s="283"/>
      <c r="B969" s="279"/>
      <c r="C969" s="282"/>
      <c r="D969" s="110" t="s">
        <v>17</v>
      </c>
      <c r="E969" s="176">
        <f>H969+K969+N969+Q969+T969+W969+Z969+AC969+AF969+AI969+AL969+AO969</f>
        <v>0</v>
      </c>
      <c r="F969" s="47">
        <f>I969+L969+O969+R969+U969+X969+AA969+AD969+AG969+AJ969+AM969+AP969</f>
        <v>0</v>
      </c>
      <c r="G969" s="48" t="e">
        <f t="shared" ref="G969:G974" si="3249">(F969/E969)*100</f>
        <v>#DIV/0!</v>
      </c>
      <c r="H969" s="236"/>
      <c r="I969" s="41"/>
      <c r="J969" s="42" t="e">
        <f t="shared" ref="J969:J974" si="3250">(I969/H969)*100</f>
        <v>#DIV/0!</v>
      </c>
      <c r="K969" s="236"/>
      <c r="L969" s="47"/>
      <c r="M969" s="42" t="e">
        <f t="shared" ref="M969:M974" si="3251">(L969/K969)*100</f>
        <v>#DIV/0!</v>
      </c>
      <c r="N969" s="236"/>
      <c r="O969" s="48"/>
      <c r="P969" s="42" t="e">
        <f t="shared" ref="P969:P974" si="3252">(O969/N969)*100</f>
        <v>#DIV/0!</v>
      </c>
      <c r="Q969" s="236"/>
      <c r="R969" s="41"/>
      <c r="S969" s="42" t="e">
        <f t="shared" ref="S969:S974" si="3253">(R969/Q969)*100</f>
        <v>#DIV/0!</v>
      </c>
      <c r="T969" s="236"/>
      <c r="U969" s="41"/>
      <c r="V969" s="42" t="e">
        <f t="shared" ref="V969:V974" si="3254">(U969/T969)*100</f>
        <v>#DIV/0!</v>
      </c>
      <c r="W969" s="236"/>
      <c r="X969" s="41"/>
      <c r="Y969" s="42" t="e">
        <f t="shared" ref="Y969:Y974" si="3255">(X969/W969)*100</f>
        <v>#DIV/0!</v>
      </c>
      <c r="Z969" s="236"/>
      <c r="AA969" s="41"/>
      <c r="AB969" s="42" t="e">
        <f t="shared" ref="AB969:AB974" si="3256">(AA969/Z969)*100</f>
        <v>#DIV/0!</v>
      </c>
      <c r="AC969" s="236"/>
      <c r="AD969" s="41"/>
      <c r="AE969" s="42" t="e">
        <f t="shared" ref="AE969:AE974" si="3257">(AD969/AC969)*100</f>
        <v>#DIV/0!</v>
      </c>
      <c r="AF969" s="236"/>
      <c r="AG969" s="41"/>
      <c r="AH969" s="42" t="e">
        <f t="shared" ref="AH969:AH974" si="3258">(AG969/AF969)*100</f>
        <v>#DIV/0!</v>
      </c>
      <c r="AI969" s="236"/>
      <c r="AJ969" s="41"/>
      <c r="AK969" s="42" t="e">
        <f t="shared" ref="AK969:AK974" si="3259">(AJ969/AI969)*100</f>
        <v>#DIV/0!</v>
      </c>
      <c r="AL969" s="236"/>
      <c r="AM969" s="41"/>
      <c r="AN969" s="42" t="e">
        <f t="shared" ref="AN969:AN974" si="3260">(AM969/AL969)*100</f>
        <v>#DIV/0!</v>
      </c>
      <c r="AO969" s="236"/>
      <c r="AP969" s="41"/>
      <c r="AQ969" s="42" t="e">
        <f t="shared" ref="AQ969:AQ974" si="3261">(AP969/AO969)*100</f>
        <v>#DIV/0!</v>
      </c>
      <c r="AR969" s="12"/>
      <c r="AS969" s="37"/>
      <c r="AT969" s="37"/>
    </row>
    <row r="970" spans="1:46" customFormat="1" ht="47.25" customHeight="1">
      <c r="A970" s="283"/>
      <c r="B970" s="279"/>
      <c r="C970" s="282"/>
      <c r="D970" s="110" t="s">
        <v>18</v>
      </c>
      <c r="E970" s="176">
        <f t="shared" ref="E970:E974" si="3262">H970+K970+N970+Q970+T970+W970+Z970+AC970+AF970+AI970+AL970+AO970</f>
        <v>0</v>
      </c>
      <c r="F970" s="47">
        <f t="shared" ref="F970:F974" si="3263">I970+L970+O970+R970+U970+X970+AA970+AD970+AG970+AJ970+AM970+AP970</f>
        <v>0</v>
      </c>
      <c r="G970" s="48" t="e">
        <f t="shared" si="3249"/>
        <v>#DIV/0!</v>
      </c>
      <c r="H970" s="236"/>
      <c r="I970" s="41"/>
      <c r="J970" s="42" t="e">
        <f t="shared" si="3250"/>
        <v>#DIV/0!</v>
      </c>
      <c r="K970" s="236"/>
      <c r="L970" s="47"/>
      <c r="M970" s="42" t="e">
        <f t="shared" si="3251"/>
        <v>#DIV/0!</v>
      </c>
      <c r="N970" s="236"/>
      <c r="O970" s="48"/>
      <c r="P970" s="42" t="e">
        <f t="shared" si="3252"/>
        <v>#DIV/0!</v>
      </c>
      <c r="Q970" s="236"/>
      <c r="R970" s="41"/>
      <c r="S970" s="42" t="e">
        <f t="shared" si="3253"/>
        <v>#DIV/0!</v>
      </c>
      <c r="T970" s="236"/>
      <c r="U970" s="41"/>
      <c r="V970" s="42" t="e">
        <f t="shared" si="3254"/>
        <v>#DIV/0!</v>
      </c>
      <c r="W970" s="236"/>
      <c r="X970" s="41"/>
      <c r="Y970" s="42" t="e">
        <f t="shared" si="3255"/>
        <v>#DIV/0!</v>
      </c>
      <c r="Z970" s="236"/>
      <c r="AA970" s="41"/>
      <c r="AB970" s="42" t="e">
        <f t="shared" si="3256"/>
        <v>#DIV/0!</v>
      </c>
      <c r="AC970" s="236"/>
      <c r="AD970" s="41"/>
      <c r="AE970" s="42" t="e">
        <f t="shared" si="3257"/>
        <v>#DIV/0!</v>
      </c>
      <c r="AF970" s="236"/>
      <c r="AG970" s="41"/>
      <c r="AH970" s="42" t="e">
        <f t="shared" si="3258"/>
        <v>#DIV/0!</v>
      </c>
      <c r="AI970" s="236"/>
      <c r="AJ970" s="41"/>
      <c r="AK970" s="42" t="e">
        <f t="shared" si="3259"/>
        <v>#DIV/0!</v>
      </c>
      <c r="AL970" s="236"/>
      <c r="AM970" s="41"/>
      <c r="AN970" s="42" t="e">
        <f t="shared" si="3260"/>
        <v>#DIV/0!</v>
      </c>
      <c r="AO970" s="236"/>
      <c r="AP970" s="41"/>
      <c r="AQ970" s="42" t="e">
        <f t="shared" si="3261"/>
        <v>#DIV/0!</v>
      </c>
      <c r="AR970" s="12"/>
      <c r="AS970" s="37"/>
      <c r="AT970" s="37"/>
    </row>
    <row r="971" spans="1:46" customFormat="1" ht="35.25" customHeight="1">
      <c r="A971" s="283"/>
      <c r="B971" s="279"/>
      <c r="C971" s="282"/>
      <c r="D971" s="110" t="s">
        <v>26</v>
      </c>
      <c r="E971" s="176">
        <f>H971+K971+N971+Q971+T971+W971+Z971+AC971+AF971+AI971+AL971+AO971</f>
        <v>80</v>
      </c>
      <c r="F971" s="47">
        <f t="shared" si="3263"/>
        <v>50</v>
      </c>
      <c r="G971" s="48">
        <f t="shared" si="3249"/>
        <v>62.5</v>
      </c>
      <c r="H971" s="236"/>
      <c r="I971" s="41"/>
      <c r="J971" s="42" t="e">
        <f t="shared" si="3250"/>
        <v>#DIV/0!</v>
      </c>
      <c r="K971" s="236"/>
      <c r="L971" s="47"/>
      <c r="M971" s="42" t="e">
        <f t="shared" si="3251"/>
        <v>#DIV/0!</v>
      </c>
      <c r="N971" s="236"/>
      <c r="O971" s="48"/>
      <c r="P971" s="42" t="e">
        <f t="shared" si="3252"/>
        <v>#DIV/0!</v>
      </c>
      <c r="Q971" s="236">
        <v>50</v>
      </c>
      <c r="R971" s="41">
        <v>50</v>
      </c>
      <c r="S971" s="42">
        <f t="shared" si="3253"/>
        <v>100</v>
      </c>
      <c r="T971" s="236"/>
      <c r="U971" s="41"/>
      <c r="V971" s="42" t="e">
        <f t="shared" si="3254"/>
        <v>#DIV/0!</v>
      </c>
      <c r="W971" s="236">
        <v>30</v>
      </c>
      <c r="X971" s="41"/>
      <c r="Y971" s="42">
        <f t="shared" si="3255"/>
        <v>0</v>
      </c>
      <c r="Z971" s="236"/>
      <c r="AA971" s="41"/>
      <c r="AB971" s="42" t="e">
        <f t="shared" si="3256"/>
        <v>#DIV/0!</v>
      </c>
      <c r="AC971" s="236"/>
      <c r="AD971" s="41"/>
      <c r="AE971" s="42" t="e">
        <f t="shared" si="3257"/>
        <v>#DIV/0!</v>
      </c>
      <c r="AF971" s="236"/>
      <c r="AG971" s="41"/>
      <c r="AH971" s="42" t="e">
        <f t="shared" si="3258"/>
        <v>#DIV/0!</v>
      </c>
      <c r="AI971" s="236"/>
      <c r="AJ971" s="41"/>
      <c r="AK971" s="42" t="e">
        <f t="shared" si="3259"/>
        <v>#DIV/0!</v>
      </c>
      <c r="AL971" s="236"/>
      <c r="AM971" s="41"/>
      <c r="AN971" s="42" t="e">
        <f t="shared" si="3260"/>
        <v>#DIV/0!</v>
      </c>
      <c r="AO971" s="236"/>
      <c r="AP971" s="41"/>
      <c r="AQ971" s="42" t="e">
        <f t="shared" si="3261"/>
        <v>#DIV/0!</v>
      </c>
      <c r="AR971" s="12"/>
      <c r="AS971" s="37"/>
      <c r="AT971" s="37"/>
    </row>
    <row r="972" spans="1:46" customFormat="1" ht="75" customHeight="1">
      <c r="A972" s="283"/>
      <c r="B972" s="279"/>
      <c r="C972" s="282"/>
      <c r="D972" s="110" t="s">
        <v>154</v>
      </c>
      <c r="E972" s="176">
        <f t="shared" si="3262"/>
        <v>0</v>
      </c>
      <c r="F972" s="47">
        <f t="shared" si="3263"/>
        <v>0</v>
      </c>
      <c r="G972" s="48" t="e">
        <f t="shared" si="3249"/>
        <v>#DIV/0!</v>
      </c>
      <c r="H972" s="236"/>
      <c r="I972" s="41"/>
      <c r="J972" s="42" t="e">
        <f t="shared" si="3250"/>
        <v>#DIV/0!</v>
      </c>
      <c r="K972" s="236"/>
      <c r="L972" s="47"/>
      <c r="M972" s="42" t="e">
        <f t="shared" si="3251"/>
        <v>#DIV/0!</v>
      </c>
      <c r="N972" s="236"/>
      <c r="O972" s="48"/>
      <c r="P972" s="42" t="e">
        <f t="shared" si="3252"/>
        <v>#DIV/0!</v>
      </c>
      <c r="Q972" s="236"/>
      <c r="R972" s="41"/>
      <c r="S972" s="42" t="e">
        <f t="shared" si="3253"/>
        <v>#DIV/0!</v>
      </c>
      <c r="T972" s="236"/>
      <c r="U972" s="41"/>
      <c r="V972" s="42" t="e">
        <f t="shared" si="3254"/>
        <v>#DIV/0!</v>
      </c>
      <c r="W972" s="236"/>
      <c r="X972" s="41"/>
      <c r="Y972" s="42" t="e">
        <f t="shared" si="3255"/>
        <v>#DIV/0!</v>
      </c>
      <c r="Z972" s="236"/>
      <c r="AA972" s="41"/>
      <c r="AB972" s="42" t="e">
        <f t="shared" si="3256"/>
        <v>#DIV/0!</v>
      </c>
      <c r="AC972" s="236"/>
      <c r="AD972" s="41"/>
      <c r="AE972" s="42" t="e">
        <f t="shared" si="3257"/>
        <v>#DIV/0!</v>
      </c>
      <c r="AF972" s="236"/>
      <c r="AG972" s="41"/>
      <c r="AH972" s="42" t="e">
        <f t="shared" si="3258"/>
        <v>#DIV/0!</v>
      </c>
      <c r="AI972" s="236"/>
      <c r="AJ972" s="41"/>
      <c r="AK972" s="42" t="e">
        <f t="shared" si="3259"/>
        <v>#DIV/0!</v>
      </c>
      <c r="AL972" s="236"/>
      <c r="AM972" s="41"/>
      <c r="AN972" s="42" t="e">
        <f t="shared" si="3260"/>
        <v>#DIV/0!</v>
      </c>
      <c r="AO972" s="236"/>
      <c r="AP972" s="41"/>
      <c r="AQ972" s="42" t="e">
        <f t="shared" si="3261"/>
        <v>#DIV/0!</v>
      </c>
      <c r="AR972" s="12"/>
      <c r="AS972" s="37"/>
      <c r="AT972" s="37"/>
    </row>
    <row r="973" spans="1:46" customFormat="1" ht="31.5" customHeight="1">
      <c r="A973" s="283"/>
      <c r="B973" s="279"/>
      <c r="C973" s="282"/>
      <c r="D973" s="110" t="s">
        <v>37</v>
      </c>
      <c r="E973" s="176">
        <f t="shared" si="3262"/>
        <v>0</v>
      </c>
      <c r="F973" s="47">
        <f t="shared" si="3263"/>
        <v>0</v>
      </c>
      <c r="G973" s="48" t="e">
        <f t="shared" si="3249"/>
        <v>#DIV/0!</v>
      </c>
      <c r="H973" s="236"/>
      <c r="I973" s="41"/>
      <c r="J973" s="42" t="e">
        <f t="shared" si="3250"/>
        <v>#DIV/0!</v>
      </c>
      <c r="K973" s="236"/>
      <c r="L973" s="47"/>
      <c r="M973" s="42" t="e">
        <f t="shared" si="3251"/>
        <v>#DIV/0!</v>
      </c>
      <c r="N973" s="236"/>
      <c r="O973" s="48"/>
      <c r="P973" s="42" t="e">
        <f t="shared" si="3252"/>
        <v>#DIV/0!</v>
      </c>
      <c r="Q973" s="236"/>
      <c r="R973" s="41"/>
      <c r="S973" s="42" t="e">
        <f t="shared" si="3253"/>
        <v>#DIV/0!</v>
      </c>
      <c r="T973" s="236"/>
      <c r="U973" s="41"/>
      <c r="V973" s="42" t="e">
        <f t="shared" si="3254"/>
        <v>#DIV/0!</v>
      </c>
      <c r="W973" s="236"/>
      <c r="X973" s="41"/>
      <c r="Y973" s="42" t="e">
        <f t="shared" si="3255"/>
        <v>#DIV/0!</v>
      </c>
      <c r="Z973" s="236"/>
      <c r="AA973" s="41"/>
      <c r="AB973" s="42" t="e">
        <f t="shared" si="3256"/>
        <v>#DIV/0!</v>
      </c>
      <c r="AC973" s="236"/>
      <c r="AD973" s="41"/>
      <c r="AE973" s="42" t="e">
        <f t="shared" si="3257"/>
        <v>#DIV/0!</v>
      </c>
      <c r="AF973" s="236"/>
      <c r="AG973" s="41"/>
      <c r="AH973" s="42" t="e">
        <f t="shared" si="3258"/>
        <v>#DIV/0!</v>
      </c>
      <c r="AI973" s="236"/>
      <c r="AJ973" s="41"/>
      <c r="AK973" s="42" t="e">
        <f t="shared" si="3259"/>
        <v>#DIV/0!</v>
      </c>
      <c r="AL973" s="236"/>
      <c r="AM973" s="41"/>
      <c r="AN973" s="42" t="e">
        <f t="shared" si="3260"/>
        <v>#DIV/0!</v>
      </c>
      <c r="AO973" s="236"/>
      <c r="AP973" s="41"/>
      <c r="AQ973" s="42" t="e">
        <f t="shared" si="3261"/>
        <v>#DIV/0!</v>
      </c>
      <c r="AR973" s="12"/>
      <c r="AS973" s="37"/>
      <c r="AT973" s="37"/>
    </row>
    <row r="974" spans="1:46" customFormat="1" ht="45">
      <c r="A974" s="283"/>
      <c r="B974" s="280"/>
      <c r="C974" s="282"/>
      <c r="D974" s="110" t="s">
        <v>32</v>
      </c>
      <c r="E974" s="176">
        <f t="shared" si="3262"/>
        <v>0</v>
      </c>
      <c r="F974" s="47">
        <f t="shared" si="3263"/>
        <v>0</v>
      </c>
      <c r="G974" s="48" t="e">
        <f t="shared" si="3249"/>
        <v>#DIV/0!</v>
      </c>
      <c r="H974" s="236"/>
      <c r="I974" s="41"/>
      <c r="J974" s="42" t="e">
        <f t="shared" si="3250"/>
        <v>#DIV/0!</v>
      </c>
      <c r="K974" s="236"/>
      <c r="L974" s="47"/>
      <c r="M974" s="42" t="e">
        <f t="shared" si="3251"/>
        <v>#DIV/0!</v>
      </c>
      <c r="N974" s="236"/>
      <c r="O974" s="48"/>
      <c r="P974" s="42" t="e">
        <f t="shared" si="3252"/>
        <v>#DIV/0!</v>
      </c>
      <c r="Q974" s="236"/>
      <c r="R974" s="41"/>
      <c r="S974" s="42" t="e">
        <f t="shared" si="3253"/>
        <v>#DIV/0!</v>
      </c>
      <c r="T974" s="236"/>
      <c r="U974" s="41"/>
      <c r="V974" s="42" t="e">
        <f t="shared" si="3254"/>
        <v>#DIV/0!</v>
      </c>
      <c r="W974" s="236"/>
      <c r="X974" s="41"/>
      <c r="Y974" s="42" t="e">
        <f t="shared" si="3255"/>
        <v>#DIV/0!</v>
      </c>
      <c r="Z974" s="236"/>
      <c r="AA974" s="41"/>
      <c r="AB974" s="42" t="e">
        <f t="shared" si="3256"/>
        <v>#DIV/0!</v>
      </c>
      <c r="AC974" s="236"/>
      <c r="AD974" s="41"/>
      <c r="AE974" s="42" t="e">
        <f t="shared" si="3257"/>
        <v>#DIV/0!</v>
      </c>
      <c r="AF974" s="236"/>
      <c r="AG974" s="41"/>
      <c r="AH974" s="42" t="e">
        <f t="shared" si="3258"/>
        <v>#DIV/0!</v>
      </c>
      <c r="AI974" s="236"/>
      <c r="AJ974" s="41"/>
      <c r="AK974" s="42" t="e">
        <f t="shared" si="3259"/>
        <v>#DIV/0!</v>
      </c>
      <c r="AL974" s="236"/>
      <c r="AM974" s="41"/>
      <c r="AN974" s="42" t="e">
        <f t="shared" si="3260"/>
        <v>#DIV/0!</v>
      </c>
      <c r="AO974" s="236"/>
      <c r="AP974" s="41"/>
      <c r="AQ974" s="42" t="e">
        <f t="shared" si="3261"/>
        <v>#DIV/0!</v>
      </c>
      <c r="AR974" s="12"/>
      <c r="AS974" s="37"/>
      <c r="AT974" s="37"/>
    </row>
    <row r="975" spans="1:46" s="214" customFormat="1" ht="27.75" customHeight="1">
      <c r="A975" s="283" t="s">
        <v>236</v>
      </c>
      <c r="B975" s="278" t="s">
        <v>434</v>
      </c>
      <c r="C975" s="282" t="s">
        <v>107</v>
      </c>
      <c r="D975" s="217" t="s">
        <v>34</v>
      </c>
      <c r="E975" s="210">
        <f>E976+E977+E978+E980+E981</f>
        <v>100</v>
      </c>
      <c r="F975" s="206">
        <f>F976+F977+F978+F980+F981</f>
        <v>100</v>
      </c>
      <c r="G975" s="206">
        <f>(F975/E975)*100</f>
        <v>100</v>
      </c>
      <c r="H975" s="233">
        <f>H976+H977+H978+H980+H981</f>
        <v>0</v>
      </c>
      <c r="I975" s="206">
        <f>I976+I977+I978+I980+I981</f>
        <v>0</v>
      </c>
      <c r="J975" s="206" t="e">
        <f>(I975/H975)*100</f>
        <v>#DIV/0!</v>
      </c>
      <c r="K975" s="233">
        <f>K976+K977+K978+K980+K981</f>
        <v>0</v>
      </c>
      <c r="L975" s="206">
        <f>L976+L977+L978+L980+L981</f>
        <v>0</v>
      </c>
      <c r="M975" s="206" t="e">
        <f>(L975/K975)*100</f>
        <v>#DIV/0!</v>
      </c>
      <c r="N975" s="233">
        <f>N976+N977+N978+N980+N981</f>
        <v>0</v>
      </c>
      <c r="O975" s="206">
        <f>O976+O977+O978+O980+O981</f>
        <v>0</v>
      </c>
      <c r="P975" s="206" t="e">
        <f>(O975/N975)*100</f>
        <v>#DIV/0!</v>
      </c>
      <c r="Q975" s="233">
        <f>Q976+Q977+Q978+Q980+Q981</f>
        <v>0</v>
      </c>
      <c r="R975" s="206">
        <f>R976+R977+R978+R980+R981</f>
        <v>0</v>
      </c>
      <c r="S975" s="206" t="e">
        <f>(R975/Q975)*100</f>
        <v>#DIV/0!</v>
      </c>
      <c r="T975" s="233">
        <f>T976+T977+T978+T980+T981</f>
        <v>0</v>
      </c>
      <c r="U975" s="206">
        <f>U976+U977+U978+U980+U981</f>
        <v>0</v>
      </c>
      <c r="V975" s="206" t="e">
        <f>(U975/T975)*100</f>
        <v>#DIV/0!</v>
      </c>
      <c r="W975" s="233">
        <f>W976+W977+W978+W980+W981</f>
        <v>100</v>
      </c>
      <c r="X975" s="206">
        <f>X976+X977+X978+X980+X981</f>
        <v>100</v>
      </c>
      <c r="Y975" s="206">
        <f>(X975/W975)*100</f>
        <v>100</v>
      </c>
      <c r="Z975" s="233">
        <f>Z976+Z977+Z978+Z980+Z981</f>
        <v>0</v>
      </c>
      <c r="AA975" s="206">
        <f>AA976+AA977+AA978+AA980+AA981</f>
        <v>0</v>
      </c>
      <c r="AB975" s="206" t="e">
        <f>(AA975/Z975)*100</f>
        <v>#DIV/0!</v>
      </c>
      <c r="AC975" s="233">
        <f>AC976+AC977+AC978+AC980+AC981</f>
        <v>0</v>
      </c>
      <c r="AD975" s="206">
        <f>AD976+AD977+AD978+AD980+AD981</f>
        <v>0</v>
      </c>
      <c r="AE975" s="206" t="e">
        <f>(AD975/AC975)*100</f>
        <v>#DIV/0!</v>
      </c>
      <c r="AF975" s="233">
        <f>AF976+AF977+AF978+AF980+AF981</f>
        <v>0</v>
      </c>
      <c r="AG975" s="206">
        <f>AG976+AG977+AG978+AG980+AG981</f>
        <v>0</v>
      </c>
      <c r="AH975" s="206" t="e">
        <f>(AG975/AF975)*100</f>
        <v>#DIV/0!</v>
      </c>
      <c r="AI975" s="233">
        <f>AI976+AI977+AI978+AI980+AI981</f>
        <v>0</v>
      </c>
      <c r="AJ975" s="206">
        <f>AJ976+AJ977+AJ978+AJ980+AJ981</f>
        <v>0</v>
      </c>
      <c r="AK975" s="206" t="e">
        <f>(AJ975/AI975)*100</f>
        <v>#DIV/0!</v>
      </c>
      <c r="AL975" s="233">
        <f>AL976+AL977+AL978+AL980+AL981</f>
        <v>0</v>
      </c>
      <c r="AM975" s="206">
        <f>AM976+AM977+AM978+AM980+AM981</f>
        <v>0</v>
      </c>
      <c r="AN975" s="206" t="e">
        <f>(AM975/AL975)*100</f>
        <v>#DIV/0!</v>
      </c>
      <c r="AO975" s="233">
        <f>AO976+AO977+AO978+AO980+AO981</f>
        <v>0</v>
      </c>
      <c r="AP975" s="206">
        <f>AP976+AP977+AP978+AP980+AP981</f>
        <v>0</v>
      </c>
      <c r="AQ975" s="206" t="e">
        <f>(AP975/AO975)*100</f>
        <v>#DIV/0!</v>
      </c>
      <c r="AR975" s="218"/>
    </row>
    <row r="976" spans="1:46" s="91" customFormat="1" ht="33.75" customHeight="1">
      <c r="A976" s="283"/>
      <c r="B976" s="279"/>
      <c r="C976" s="282"/>
      <c r="D976" s="115" t="s">
        <v>17</v>
      </c>
      <c r="E976" s="176">
        <f>H976+K976+N976+Q976+T976+W976+Z976+AC976+AF976+AI976+AL976+AO976</f>
        <v>0</v>
      </c>
      <c r="F976" s="47">
        <f>I976+L976+O976+R976+U976+X976+AA976+AD976+AG976+AJ976+AM976+AP976</f>
        <v>0</v>
      </c>
      <c r="G976" s="48" t="e">
        <f t="shared" ref="G976:G981" si="3264">(F976/E976)*100</f>
        <v>#DIV/0!</v>
      </c>
      <c r="H976" s="235"/>
      <c r="I976" s="47"/>
      <c r="J976" s="48" t="e">
        <f t="shared" ref="J976:J981" si="3265">(I976/H976)*100</f>
        <v>#DIV/0!</v>
      </c>
      <c r="K976" s="235"/>
      <c r="L976" s="47"/>
      <c r="M976" s="48" t="e">
        <f t="shared" ref="M976:M981" si="3266">(L976/K976)*100</f>
        <v>#DIV/0!</v>
      </c>
      <c r="N976" s="235"/>
      <c r="O976" s="48"/>
      <c r="P976" s="48" t="e">
        <f t="shared" ref="P976:P981" si="3267">(O976/N976)*100</f>
        <v>#DIV/0!</v>
      </c>
      <c r="Q976" s="235"/>
      <c r="R976" s="47"/>
      <c r="S976" s="48" t="e">
        <f t="shared" ref="S976:S981" si="3268">(R976/Q976)*100</f>
        <v>#DIV/0!</v>
      </c>
      <c r="T976" s="235"/>
      <c r="U976" s="47"/>
      <c r="V976" s="48" t="e">
        <f t="shared" ref="V976:V981" si="3269">(U976/T976)*100</f>
        <v>#DIV/0!</v>
      </c>
      <c r="W976" s="235"/>
      <c r="X976" s="47"/>
      <c r="Y976" s="48" t="e">
        <f t="shared" ref="Y976:Y981" si="3270">(X976/W976)*100</f>
        <v>#DIV/0!</v>
      </c>
      <c r="Z976" s="235"/>
      <c r="AA976" s="47"/>
      <c r="AB976" s="48" t="e">
        <f t="shared" ref="AB976:AB981" si="3271">(AA976/Z976)*100</f>
        <v>#DIV/0!</v>
      </c>
      <c r="AC976" s="235"/>
      <c r="AD976" s="47"/>
      <c r="AE976" s="48" t="e">
        <f t="shared" ref="AE976:AE981" si="3272">(AD976/AC976)*100</f>
        <v>#DIV/0!</v>
      </c>
      <c r="AF976" s="235"/>
      <c r="AG976" s="47"/>
      <c r="AH976" s="48" t="e">
        <f t="shared" ref="AH976:AH981" si="3273">(AG976/AF976)*100</f>
        <v>#DIV/0!</v>
      </c>
      <c r="AI976" s="235"/>
      <c r="AJ976" s="47"/>
      <c r="AK976" s="48" t="e">
        <f t="shared" ref="AK976:AK981" si="3274">(AJ976/AI976)*100</f>
        <v>#DIV/0!</v>
      </c>
      <c r="AL976" s="235"/>
      <c r="AM976" s="47"/>
      <c r="AN976" s="48" t="e">
        <f t="shared" ref="AN976:AN981" si="3275">(AM976/AL976)*100</f>
        <v>#DIV/0!</v>
      </c>
      <c r="AO976" s="235"/>
      <c r="AP976" s="47"/>
      <c r="AQ976" s="48" t="e">
        <f t="shared" ref="AQ976:AQ981" si="3276">(AP976/AO976)*100</f>
        <v>#DIV/0!</v>
      </c>
      <c r="AR976" s="92"/>
      <c r="AS976" s="90"/>
      <c r="AT976" s="90"/>
    </row>
    <row r="977" spans="1:46" s="91" customFormat="1" ht="47.25" customHeight="1">
      <c r="A977" s="283"/>
      <c r="B977" s="279"/>
      <c r="C977" s="282"/>
      <c r="D977" s="115" t="s">
        <v>18</v>
      </c>
      <c r="E977" s="176">
        <f t="shared" ref="E977" si="3277">H977+K977+N977+Q977+T977+W977+Z977+AC977+AF977+AI977+AL977+AO977</f>
        <v>0</v>
      </c>
      <c r="F977" s="47">
        <f t="shared" ref="F977:F981" si="3278">I977+L977+O977+R977+U977+X977+AA977+AD977+AG977+AJ977+AM977+AP977</f>
        <v>0</v>
      </c>
      <c r="G977" s="48" t="e">
        <f t="shared" si="3264"/>
        <v>#DIV/0!</v>
      </c>
      <c r="H977" s="235"/>
      <c r="I977" s="47"/>
      <c r="J977" s="48" t="e">
        <f t="shared" si="3265"/>
        <v>#DIV/0!</v>
      </c>
      <c r="K977" s="235"/>
      <c r="L977" s="47"/>
      <c r="M977" s="48" t="e">
        <f t="shared" si="3266"/>
        <v>#DIV/0!</v>
      </c>
      <c r="N977" s="235"/>
      <c r="O977" s="48"/>
      <c r="P977" s="48" t="e">
        <f t="shared" si="3267"/>
        <v>#DIV/0!</v>
      </c>
      <c r="Q977" s="235"/>
      <c r="R977" s="47"/>
      <c r="S977" s="48" t="e">
        <f t="shared" si="3268"/>
        <v>#DIV/0!</v>
      </c>
      <c r="T977" s="235"/>
      <c r="U977" s="47"/>
      <c r="V977" s="48" t="e">
        <f t="shared" si="3269"/>
        <v>#DIV/0!</v>
      </c>
      <c r="W977" s="235"/>
      <c r="X977" s="47"/>
      <c r="Y977" s="48" t="e">
        <f t="shared" si="3270"/>
        <v>#DIV/0!</v>
      </c>
      <c r="Z977" s="235"/>
      <c r="AA977" s="47"/>
      <c r="AB977" s="48" t="e">
        <f t="shared" si="3271"/>
        <v>#DIV/0!</v>
      </c>
      <c r="AC977" s="235"/>
      <c r="AD977" s="47"/>
      <c r="AE977" s="48" t="e">
        <f t="shared" si="3272"/>
        <v>#DIV/0!</v>
      </c>
      <c r="AF977" s="235"/>
      <c r="AG977" s="47"/>
      <c r="AH977" s="48" t="e">
        <f t="shared" si="3273"/>
        <v>#DIV/0!</v>
      </c>
      <c r="AI977" s="235"/>
      <c r="AJ977" s="47"/>
      <c r="AK977" s="48" t="e">
        <f t="shared" si="3274"/>
        <v>#DIV/0!</v>
      </c>
      <c r="AL977" s="235"/>
      <c r="AM977" s="47"/>
      <c r="AN977" s="48" t="e">
        <f t="shared" si="3275"/>
        <v>#DIV/0!</v>
      </c>
      <c r="AO977" s="235"/>
      <c r="AP977" s="47"/>
      <c r="AQ977" s="48" t="e">
        <f t="shared" si="3276"/>
        <v>#DIV/0!</v>
      </c>
      <c r="AR977" s="92"/>
      <c r="AS977" s="90"/>
      <c r="AT977" s="90"/>
    </row>
    <row r="978" spans="1:46" s="91" customFormat="1" ht="35.25" customHeight="1">
      <c r="A978" s="283"/>
      <c r="B978" s="279"/>
      <c r="C978" s="282"/>
      <c r="D978" s="115" t="s">
        <v>26</v>
      </c>
      <c r="E978" s="176">
        <f>H978+K978+N978+Q978+T978+W978+Z978+AC978+AF978+AI978+AL978+AO978</f>
        <v>100</v>
      </c>
      <c r="F978" s="47">
        <f t="shared" si="3278"/>
        <v>100</v>
      </c>
      <c r="G978" s="48">
        <f t="shared" si="3264"/>
        <v>100</v>
      </c>
      <c r="H978" s="235"/>
      <c r="I978" s="47"/>
      <c r="J978" s="48" t="e">
        <f t="shared" si="3265"/>
        <v>#DIV/0!</v>
      </c>
      <c r="K978" s="235"/>
      <c r="L978" s="47"/>
      <c r="M978" s="48" t="e">
        <f t="shared" si="3266"/>
        <v>#DIV/0!</v>
      </c>
      <c r="N978" s="235"/>
      <c r="O978" s="48"/>
      <c r="P978" s="48" t="e">
        <f t="shared" si="3267"/>
        <v>#DIV/0!</v>
      </c>
      <c r="Q978" s="235"/>
      <c r="R978" s="47"/>
      <c r="S978" s="48" t="e">
        <f t="shared" si="3268"/>
        <v>#DIV/0!</v>
      </c>
      <c r="T978" s="235"/>
      <c r="U978" s="47"/>
      <c r="V978" s="48" t="e">
        <f t="shared" si="3269"/>
        <v>#DIV/0!</v>
      </c>
      <c r="W978" s="235">
        <v>100</v>
      </c>
      <c r="X978" s="47">
        <v>100</v>
      </c>
      <c r="Y978" s="48">
        <f t="shared" si="3270"/>
        <v>100</v>
      </c>
      <c r="Z978" s="235"/>
      <c r="AA978" s="47"/>
      <c r="AB978" s="48" t="e">
        <f t="shared" si="3271"/>
        <v>#DIV/0!</v>
      </c>
      <c r="AC978" s="235"/>
      <c r="AD978" s="47"/>
      <c r="AE978" s="48" t="e">
        <f t="shared" si="3272"/>
        <v>#DIV/0!</v>
      </c>
      <c r="AF978" s="235"/>
      <c r="AG978" s="47"/>
      <c r="AH978" s="48" t="e">
        <f t="shared" si="3273"/>
        <v>#DIV/0!</v>
      </c>
      <c r="AI978" s="235"/>
      <c r="AJ978" s="47"/>
      <c r="AK978" s="48" t="e">
        <f t="shared" si="3274"/>
        <v>#DIV/0!</v>
      </c>
      <c r="AL978" s="235"/>
      <c r="AM978" s="47"/>
      <c r="AN978" s="48" t="e">
        <f t="shared" si="3275"/>
        <v>#DIV/0!</v>
      </c>
      <c r="AO978" s="235"/>
      <c r="AP978" s="47"/>
      <c r="AQ978" s="48" t="e">
        <f t="shared" si="3276"/>
        <v>#DIV/0!</v>
      </c>
      <c r="AR978" s="92"/>
      <c r="AS978" s="90"/>
      <c r="AT978" s="90"/>
    </row>
    <row r="979" spans="1:46" s="91" customFormat="1" ht="75" customHeight="1">
      <c r="A979" s="283"/>
      <c r="B979" s="279"/>
      <c r="C979" s="282"/>
      <c r="D979" s="115" t="s">
        <v>154</v>
      </c>
      <c r="E979" s="176">
        <f t="shared" ref="E979:E981" si="3279">H979+K979+N979+Q979+T979+W979+Z979+AC979+AF979+AI979+AL979+AO979</f>
        <v>0</v>
      </c>
      <c r="F979" s="47">
        <f t="shared" si="3278"/>
        <v>0</v>
      </c>
      <c r="G979" s="48" t="e">
        <f t="shared" si="3264"/>
        <v>#DIV/0!</v>
      </c>
      <c r="H979" s="235"/>
      <c r="I979" s="47"/>
      <c r="J979" s="48" t="e">
        <f t="shared" si="3265"/>
        <v>#DIV/0!</v>
      </c>
      <c r="K979" s="235"/>
      <c r="L979" s="47"/>
      <c r="M979" s="48" t="e">
        <f t="shared" si="3266"/>
        <v>#DIV/0!</v>
      </c>
      <c r="N979" s="235"/>
      <c r="O979" s="48"/>
      <c r="P979" s="48" t="e">
        <f t="shared" si="3267"/>
        <v>#DIV/0!</v>
      </c>
      <c r="Q979" s="235"/>
      <c r="R979" s="47"/>
      <c r="S979" s="48" t="e">
        <f t="shared" si="3268"/>
        <v>#DIV/0!</v>
      </c>
      <c r="T979" s="235"/>
      <c r="U979" s="47"/>
      <c r="V979" s="48" t="e">
        <f t="shared" si="3269"/>
        <v>#DIV/0!</v>
      </c>
      <c r="W979" s="235"/>
      <c r="X979" s="47"/>
      <c r="Y979" s="48" t="e">
        <f t="shared" si="3270"/>
        <v>#DIV/0!</v>
      </c>
      <c r="Z979" s="235"/>
      <c r="AA979" s="47"/>
      <c r="AB979" s="48" t="e">
        <f t="shared" si="3271"/>
        <v>#DIV/0!</v>
      </c>
      <c r="AC979" s="235"/>
      <c r="AD979" s="47"/>
      <c r="AE979" s="48" t="e">
        <f t="shared" si="3272"/>
        <v>#DIV/0!</v>
      </c>
      <c r="AF979" s="235"/>
      <c r="AG979" s="47"/>
      <c r="AH979" s="48" t="e">
        <f t="shared" si="3273"/>
        <v>#DIV/0!</v>
      </c>
      <c r="AI979" s="235"/>
      <c r="AJ979" s="47"/>
      <c r="AK979" s="48" t="e">
        <f t="shared" si="3274"/>
        <v>#DIV/0!</v>
      </c>
      <c r="AL979" s="235"/>
      <c r="AM979" s="47"/>
      <c r="AN979" s="48" t="e">
        <f t="shared" si="3275"/>
        <v>#DIV/0!</v>
      </c>
      <c r="AO979" s="235"/>
      <c r="AP979" s="47"/>
      <c r="AQ979" s="48" t="e">
        <f t="shared" si="3276"/>
        <v>#DIV/0!</v>
      </c>
      <c r="AR979" s="92"/>
      <c r="AS979" s="90"/>
      <c r="AT979" s="90"/>
    </row>
    <row r="980" spans="1:46" s="91" customFormat="1" ht="31.5" customHeight="1">
      <c r="A980" s="283"/>
      <c r="B980" s="279"/>
      <c r="C980" s="282"/>
      <c r="D980" s="115" t="s">
        <v>37</v>
      </c>
      <c r="E980" s="176">
        <f t="shared" si="3279"/>
        <v>0</v>
      </c>
      <c r="F980" s="47">
        <f t="shared" si="3278"/>
        <v>0</v>
      </c>
      <c r="G980" s="48" t="e">
        <f t="shared" si="3264"/>
        <v>#DIV/0!</v>
      </c>
      <c r="H980" s="235"/>
      <c r="I980" s="47"/>
      <c r="J980" s="48" t="e">
        <f t="shared" si="3265"/>
        <v>#DIV/0!</v>
      </c>
      <c r="K980" s="235"/>
      <c r="L980" s="47"/>
      <c r="M980" s="48" t="e">
        <f t="shared" si="3266"/>
        <v>#DIV/0!</v>
      </c>
      <c r="N980" s="235"/>
      <c r="O980" s="48"/>
      <c r="P980" s="48" t="e">
        <f t="shared" si="3267"/>
        <v>#DIV/0!</v>
      </c>
      <c r="Q980" s="235"/>
      <c r="R980" s="47"/>
      <c r="S980" s="48" t="e">
        <f t="shared" si="3268"/>
        <v>#DIV/0!</v>
      </c>
      <c r="T980" s="235"/>
      <c r="U980" s="47"/>
      <c r="V980" s="48" t="e">
        <f t="shared" si="3269"/>
        <v>#DIV/0!</v>
      </c>
      <c r="W980" s="235"/>
      <c r="X980" s="47"/>
      <c r="Y980" s="48" t="e">
        <f t="shared" si="3270"/>
        <v>#DIV/0!</v>
      </c>
      <c r="Z980" s="235"/>
      <c r="AA980" s="47"/>
      <c r="AB980" s="48" t="e">
        <f t="shared" si="3271"/>
        <v>#DIV/0!</v>
      </c>
      <c r="AC980" s="235"/>
      <c r="AD980" s="47"/>
      <c r="AE980" s="48" t="e">
        <f t="shared" si="3272"/>
        <v>#DIV/0!</v>
      </c>
      <c r="AF980" s="235"/>
      <c r="AG980" s="47"/>
      <c r="AH980" s="48" t="e">
        <f t="shared" si="3273"/>
        <v>#DIV/0!</v>
      </c>
      <c r="AI980" s="235"/>
      <c r="AJ980" s="47"/>
      <c r="AK980" s="48" t="e">
        <f t="shared" si="3274"/>
        <v>#DIV/0!</v>
      </c>
      <c r="AL980" s="235"/>
      <c r="AM980" s="47"/>
      <c r="AN980" s="48" t="e">
        <f t="shared" si="3275"/>
        <v>#DIV/0!</v>
      </c>
      <c r="AO980" s="235"/>
      <c r="AP980" s="47"/>
      <c r="AQ980" s="48" t="e">
        <f t="shared" si="3276"/>
        <v>#DIV/0!</v>
      </c>
      <c r="AR980" s="92"/>
      <c r="AS980" s="90"/>
      <c r="AT980" s="90"/>
    </row>
    <row r="981" spans="1:46" s="91" customFormat="1" ht="45">
      <c r="A981" s="283"/>
      <c r="B981" s="280"/>
      <c r="C981" s="282"/>
      <c r="D981" s="115" t="s">
        <v>32</v>
      </c>
      <c r="E981" s="176">
        <f t="shared" si="3279"/>
        <v>0</v>
      </c>
      <c r="F981" s="47">
        <f t="shared" si="3278"/>
        <v>0</v>
      </c>
      <c r="G981" s="48" t="e">
        <f t="shared" si="3264"/>
        <v>#DIV/0!</v>
      </c>
      <c r="H981" s="235"/>
      <c r="I981" s="47"/>
      <c r="J981" s="48" t="e">
        <f t="shared" si="3265"/>
        <v>#DIV/0!</v>
      </c>
      <c r="K981" s="235"/>
      <c r="L981" s="47"/>
      <c r="M981" s="48" t="e">
        <f t="shared" si="3266"/>
        <v>#DIV/0!</v>
      </c>
      <c r="N981" s="235"/>
      <c r="O981" s="48"/>
      <c r="P981" s="48" t="e">
        <f t="shared" si="3267"/>
        <v>#DIV/0!</v>
      </c>
      <c r="Q981" s="235"/>
      <c r="R981" s="47"/>
      <c r="S981" s="48" t="e">
        <f t="shared" si="3268"/>
        <v>#DIV/0!</v>
      </c>
      <c r="T981" s="235"/>
      <c r="U981" s="47"/>
      <c r="V981" s="48" t="e">
        <f t="shared" si="3269"/>
        <v>#DIV/0!</v>
      </c>
      <c r="W981" s="235"/>
      <c r="X981" s="47"/>
      <c r="Y981" s="48" t="e">
        <f t="shared" si="3270"/>
        <v>#DIV/0!</v>
      </c>
      <c r="Z981" s="235"/>
      <c r="AA981" s="47"/>
      <c r="AB981" s="48" t="e">
        <f t="shared" si="3271"/>
        <v>#DIV/0!</v>
      </c>
      <c r="AC981" s="235"/>
      <c r="AD981" s="47"/>
      <c r="AE981" s="48" t="e">
        <f t="shared" si="3272"/>
        <v>#DIV/0!</v>
      </c>
      <c r="AF981" s="235"/>
      <c r="AG981" s="47"/>
      <c r="AH981" s="48" t="e">
        <f t="shared" si="3273"/>
        <v>#DIV/0!</v>
      </c>
      <c r="AI981" s="235"/>
      <c r="AJ981" s="47"/>
      <c r="AK981" s="48" t="e">
        <f t="shared" si="3274"/>
        <v>#DIV/0!</v>
      </c>
      <c r="AL981" s="235"/>
      <c r="AM981" s="47"/>
      <c r="AN981" s="48" t="e">
        <f t="shared" si="3275"/>
        <v>#DIV/0!</v>
      </c>
      <c r="AO981" s="235"/>
      <c r="AP981" s="47"/>
      <c r="AQ981" s="48" t="e">
        <f t="shared" si="3276"/>
        <v>#DIV/0!</v>
      </c>
      <c r="AR981" s="92"/>
      <c r="AS981" s="90"/>
      <c r="AT981" s="90"/>
    </row>
    <row r="982" spans="1:46" s="208" customFormat="1" ht="21" customHeight="1">
      <c r="A982" s="335" t="s">
        <v>243</v>
      </c>
      <c r="B982" s="375"/>
      <c r="C982" s="376"/>
      <c r="D982" s="225" t="s">
        <v>34</v>
      </c>
      <c r="E982" s="204">
        <f>E983+E984+E985+E987+E988</f>
        <v>23962.603999999999</v>
      </c>
      <c r="F982" s="205">
        <f>F983+F984+F985+F987+F988</f>
        <v>6038.7300000000005</v>
      </c>
      <c r="G982" s="205">
        <f>(F982/E982)*100</f>
        <v>25.20064180003142</v>
      </c>
      <c r="H982" s="234">
        <f>H983+H984+H985+H987+H988</f>
        <v>0</v>
      </c>
      <c r="I982" s="205">
        <f>I983+I984+I985+I987+I988</f>
        <v>0</v>
      </c>
      <c r="J982" s="205" t="e">
        <f>(I982/H982)*100</f>
        <v>#DIV/0!</v>
      </c>
      <c r="K982" s="234">
        <f>K983+K984+K985+K987+K988</f>
        <v>0</v>
      </c>
      <c r="L982" s="206">
        <f>L983+L984+L985+L987+L988</f>
        <v>0</v>
      </c>
      <c r="M982" s="205" t="e">
        <f>(L982/K982)*100</f>
        <v>#DIV/0!</v>
      </c>
      <c r="N982" s="234">
        <f>N983+N984+N985+N987+N988</f>
        <v>120</v>
      </c>
      <c r="O982" s="206">
        <f>O983+O984+O985+O987+O988</f>
        <v>120</v>
      </c>
      <c r="P982" s="205">
        <f>(O982/N982)*100</f>
        <v>100</v>
      </c>
      <c r="Q982" s="234">
        <f>Q983+Q984+Q985+Q987+Q988</f>
        <v>365.7</v>
      </c>
      <c r="R982" s="205">
        <f>R983+R984+R985+R987+R988</f>
        <v>365.7</v>
      </c>
      <c r="S982" s="205">
        <f>(R982/Q982)*100</f>
        <v>100</v>
      </c>
      <c r="T982" s="234">
        <f>T983+T984+T985+T987+T988</f>
        <v>1242.6100000000001</v>
      </c>
      <c r="U982" s="205">
        <f>U983+U984+U985+U987+U988</f>
        <v>1242.6100000000001</v>
      </c>
      <c r="V982" s="205">
        <f>(U982/T982)*100</f>
        <v>100</v>
      </c>
      <c r="W982" s="234">
        <f>W983+W984+W985+W987+W988</f>
        <v>5156.42</v>
      </c>
      <c r="X982" s="205">
        <f>X983+X984+X985+X987+X988</f>
        <v>4310.42</v>
      </c>
      <c r="Y982" s="205">
        <f>(X982/W982)*100</f>
        <v>83.593268197703054</v>
      </c>
      <c r="Z982" s="234">
        <f>Z983+Z984+Z985+Z987+Z988</f>
        <v>10999.67</v>
      </c>
      <c r="AA982" s="205">
        <f>AA983+AA984+AA985+AA987+AA988</f>
        <v>0</v>
      </c>
      <c r="AB982" s="205">
        <f>(AA982/Z982)*100</f>
        <v>0</v>
      </c>
      <c r="AC982" s="234">
        <f>AC983+AC984+AC985+AC987+AC988</f>
        <v>3015.614</v>
      </c>
      <c r="AD982" s="205">
        <f>AD983+AD984+AD985+AD987+AD988</f>
        <v>0</v>
      </c>
      <c r="AE982" s="205">
        <f>(AD982/AC982)*100</f>
        <v>0</v>
      </c>
      <c r="AF982" s="234">
        <f>AF983+AF984+AF985+AF987+AF988</f>
        <v>145.04</v>
      </c>
      <c r="AG982" s="205">
        <f>AG983+AG984+AG985+AG987+AG988</f>
        <v>0</v>
      </c>
      <c r="AH982" s="205">
        <f>(AG982/AF982)*100</f>
        <v>0</v>
      </c>
      <c r="AI982" s="234">
        <f>AI983+AI984+AI985+AI987+AI988</f>
        <v>0</v>
      </c>
      <c r="AJ982" s="205">
        <f>AJ983+AJ984+AJ985+AJ987+AJ988</f>
        <v>0</v>
      </c>
      <c r="AK982" s="205" t="e">
        <f>(AJ982/AI982)*100</f>
        <v>#DIV/0!</v>
      </c>
      <c r="AL982" s="234">
        <f>AL983+AL984+AL985+AL987+AL988</f>
        <v>0</v>
      </c>
      <c r="AM982" s="205">
        <f>AM983+AM984+AM985+AM987+AM988</f>
        <v>0</v>
      </c>
      <c r="AN982" s="205" t="e">
        <f>(AM982/AL982)*100</f>
        <v>#DIV/0!</v>
      </c>
      <c r="AO982" s="234">
        <f>AO983+AO984+AO985+AO987+AO988</f>
        <v>2917.55</v>
      </c>
      <c r="AP982" s="205">
        <f>AP983+AP984+AP985+AP987+AP988</f>
        <v>0</v>
      </c>
      <c r="AQ982" s="205">
        <f>(AP982/AO982)*100</f>
        <v>0</v>
      </c>
      <c r="AR982" s="216"/>
    </row>
    <row r="983" spans="1:46" customFormat="1" ht="30">
      <c r="A983" s="377"/>
      <c r="B983" s="378"/>
      <c r="C983" s="379"/>
      <c r="D983" s="39" t="s">
        <v>17</v>
      </c>
      <c r="E983" s="174">
        <f>H983+K983+N983+Q983+T983+W983+Z983+AC983+AF983+AI983+AL983+AO983</f>
        <v>0</v>
      </c>
      <c r="F983" s="44">
        <f>I983+L983+O983+R983+U983+X983+AA983+AD983+AG983+AJ983+AM983+AP983</f>
        <v>0</v>
      </c>
      <c r="G983" s="45" t="e">
        <f t="shared" ref="G983:G995" si="3280">(F983/E983)*100</f>
        <v>#DIV/0!</v>
      </c>
      <c r="H983" s="234">
        <f t="shared" ref="H983:I988" si="3281">H822</f>
        <v>0</v>
      </c>
      <c r="I983" s="45">
        <f t="shared" si="3281"/>
        <v>0</v>
      </c>
      <c r="J983" s="45" t="e">
        <f t="shared" ref="J983:J988" si="3282">(I983/H983)*100</f>
        <v>#DIV/0!</v>
      </c>
      <c r="K983" s="234">
        <f t="shared" ref="K983:L988" si="3283">K822</f>
        <v>0</v>
      </c>
      <c r="L983" s="43">
        <f t="shared" si="3283"/>
        <v>0</v>
      </c>
      <c r="M983" s="45" t="e">
        <f t="shared" ref="M983:M988" si="3284">(L983/K983)*100</f>
        <v>#DIV/0!</v>
      </c>
      <c r="N983" s="234">
        <f t="shared" ref="N983:O988" si="3285">N822</f>
        <v>0</v>
      </c>
      <c r="O983" s="43">
        <f t="shared" si="3285"/>
        <v>0</v>
      </c>
      <c r="P983" s="45" t="e">
        <f t="shared" ref="P983:P988" si="3286">(O983/N983)*100</f>
        <v>#DIV/0!</v>
      </c>
      <c r="Q983" s="234">
        <f t="shared" ref="Q983:R988" si="3287">Q822</f>
        <v>0</v>
      </c>
      <c r="R983" s="45">
        <f t="shared" si="3287"/>
        <v>0</v>
      </c>
      <c r="S983" s="45" t="e">
        <f t="shared" ref="S983:S988" si="3288">(R983/Q983)*100</f>
        <v>#DIV/0!</v>
      </c>
      <c r="T983" s="234">
        <f t="shared" ref="T983:U988" si="3289">T822</f>
        <v>0</v>
      </c>
      <c r="U983" s="45">
        <f t="shared" si="3289"/>
        <v>0</v>
      </c>
      <c r="V983" s="45" t="e">
        <f t="shared" ref="V983:V988" si="3290">(U983/T983)*100</f>
        <v>#DIV/0!</v>
      </c>
      <c r="W983" s="234">
        <f t="shared" ref="W983:X988" si="3291">W822</f>
        <v>0</v>
      </c>
      <c r="X983" s="45">
        <f t="shared" si="3291"/>
        <v>0</v>
      </c>
      <c r="Y983" s="45" t="e">
        <f t="shared" ref="Y983:Y988" si="3292">(X983/W983)*100</f>
        <v>#DIV/0!</v>
      </c>
      <c r="Z983" s="234">
        <f t="shared" ref="Z983:AA988" si="3293">Z822</f>
        <v>0</v>
      </c>
      <c r="AA983" s="45">
        <f t="shared" si="3293"/>
        <v>0</v>
      </c>
      <c r="AB983" s="45" t="e">
        <f t="shared" ref="AB983:AB988" si="3294">(AA983/Z983)*100</f>
        <v>#DIV/0!</v>
      </c>
      <c r="AC983" s="234">
        <f t="shared" ref="AC983:AD988" si="3295">AC822</f>
        <v>0</v>
      </c>
      <c r="AD983" s="45">
        <f t="shared" si="3295"/>
        <v>0</v>
      </c>
      <c r="AE983" s="45" t="e">
        <f t="shared" ref="AE983:AE988" si="3296">(AD983/AC983)*100</f>
        <v>#DIV/0!</v>
      </c>
      <c r="AF983" s="234">
        <f t="shared" ref="AF983:AG988" si="3297">AF822</f>
        <v>0</v>
      </c>
      <c r="AG983" s="45">
        <f t="shared" si="3297"/>
        <v>0</v>
      </c>
      <c r="AH983" s="45" t="e">
        <f t="shared" ref="AH983:AH988" si="3298">(AG983/AF983)*100</f>
        <v>#DIV/0!</v>
      </c>
      <c r="AI983" s="234">
        <f t="shared" ref="AI983:AJ988" si="3299">AI822</f>
        <v>0</v>
      </c>
      <c r="AJ983" s="45">
        <f t="shared" si="3299"/>
        <v>0</v>
      </c>
      <c r="AK983" s="45" t="e">
        <f t="shared" ref="AK983:AK988" si="3300">(AJ983/AI983)*100</f>
        <v>#DIV/0!</v>
      </c>
      <c r="AL983" s="234">
        <f t="shared" ref="AL983:AM988" si="3301">AL822</f>
        <v>0</v>
      </c>
      <c r="AM983" s="45">
        <f t="shared" si="3301"/>
        <v>0</v>
      </c>
      <c r="AN983" s="45" t="e">
        <f t="shared" ref="AN983:AN988" si="3302">(AM983/AL983)*100</f>
        <v>#DIV/0!</v>
      </c>
      <c r="AO983" s="234">
        <f t="shared" ref="AO983:AP988" si="3303">AO822</f>
        <v>0</v>
      </c>
      <c r="AP983" s="45">
        <f t="shared" si="3303"/>
        <v>0</v>
      </c>
      <c r="AQ983" s="45" t="e">
        <f t="shared" ref="AQ983:AQ988" si="3304">(AP983/AO983)*100</f>
        <v>#DIV/0!</v>
      </c>
      <c r="AR983" s="12"/>
      <c r="AS983" s="37"/>
      <c r="AT983" s="37"/>
    </row>
    <row r="984" spans="1:46" customFormat="1" ht="45" customHeight="1">
      <c r="A984" s="377"/>
      <c r="B984" s="378"/>
      <c r="C984" s="379"/>
      <c r="D984" s="39" t="s">
        <v>18</v>
      </c>
      <c r="E984" s="257">
        <f>H984+K984+N984+Q984+T984+W984+Z984+AC984+AF984+AI984+AL984+AO984</f>
        <v>11886.4</v>
      </c>
      <c r="F984" s="44">
        <f t="shared" ref="F984:F988" si="3305">I984+L984+O984+R984+U984+X984+AA984+AD984+AG984+AJ984+AM984+AP984</f>
        <v>3952.68</v>
      </c>
      <c r="G984" s="45">
        <f t="shared" si="3280"/>
        <v>33.25380266523085</v>
      </c>
      <c r="H984" s="234">
        <f t="shared" si="3281"/>
        <v>0</v>
      </c>
      <c r="I984" s="45">
        <f t="shared" si="3281"/>
        <v>0</v>
      </c>
      <c r="J984" s="45" t="e">
        <f t="shared" si="3282"/>
        <v>#DIV/0!</v>
      </c>
      <c r="K984" s="234">
        <f t="shared" si="3283"/>
        <v>0</v>
      </c>
      <c r="L984" s="43">
        <f t="shared" si="3283"/>
        <v>0</v>
      </c>
      <c r="M984" s="45" t="e">
        <f t="shared" si="3284"/>
        <v>#DIV/0!</v>
      </c>
      <c r="N984" s="234">
        <f t="shared" si="3285"/>
        <v>0</v>
      </c>
      <c r="O984" s="43">
        <f t="shared" si="3285"/>
        <v>0</v>
      </c>
      <c r="P984" s="45" t="e">
        <f t="shared" si="3286"/>
        <v>#DIV/0!</v>
      </c>
      <c r="Q984" s="234">
        <f t="shared" si="3287"/>
        <v>0</v>
      </c>
      <c r="R984" s="45">
        <f t="shared" si="3287"/>
        <v>0</v>
      </c>
      <c r="S984" s="45" t="e">
        <f t="shared" si="3288"/>
        <v>#DIV/0!</v>
      </c>
      <c r="T984" s="234">
        <f t="shared" si="3289"/>
        <v>824.04</v>
      </c>
      <c r="U984" s="45">
        <f t="shared" si="3289"/>
        <v>824.04</v>
      </c>
      <c r="V984" s="45">
        <f t="shared" si="3290"/>
        <v>100</v>
      </c>
      <c r="W984" s="234">
        <f t="shared" si="3291"/>
        <v>3128.64</v>
      </c>
      <c r="X984" s="45">
        <f t="shared" si="3291"/>
        <v>3128.64</v>
      </c>
      <c r="Y984" s="45">
        <f t="shared" si="3292"/>
        <v>100</v>
      </c>
      <c r="Z984" s="234">
        <f t="shared" si="3293"/>
        <v>6787.06</v>
      </c>
      <c r="AA984" s="45">
        <f t="shared" si="3293"/>
        <v>0</v>
      </c>
      <c r="AB984" s="45">
        <f t="shared" si="3294"/>
        <v>0</v>
      </c>
      <c r="AC984" s="234">
        <f t="shared" si="3295"/>
        <v>48</v>
      </c>
      <c r="AD984" s="45">
        <f t="shared" si="3295"/>
        <v>0</v>
      </c>
      <c r="AE984" s="45">
        <f t="shared" si="3296"/>
        <v>0</v>
      </c>
      <c r="AF984" s="234">
        <f t="shared" si="3297"/>
        <v>0</v>
      </c>
      <c r="AG984" s="45">
        <f t="shared" si="3297"/>
        <v>0</v>
      </c>
      <c r="AH984" s="45" t="e">
        <f t="shared" si="3298"/>
        <v>#DIV/0!</v>
      </c>
      <c r="AI984" s="234">
        <f t="shared" si="3299"/>
        <v>0</v>
      </c>
      <c r="AJ984" s="45">
        <f t="shared" si="3299"/>
        <v>0</v>
      </c>
      <c r="AK984" s="45" t="e">
        <f t="shared" si="3300"/>
        <v>#DIV/0!</v>
      </c>
      <c r="AL984" s="234">
        <f t="shared" si="3301"/>
        <v>0</v>
      </c>
      <c r="AM984" s="45">
        <f t="shared" si="3301"/>
        <v>0</v>
      </c>
      <c r="AN984" s="45" t="e">
        <f t="shared" si="3302"/>
        <v>#DIV/0!</v>
      </c>
      <c r="AO984" s="234">
        <f t="shared" si="3303"/>
        <v>1098.6600000000001</v>
      </c>
      <c r="AP984" s="45">
        <f t="shared" si="3303"/>
        <v>0</v>
      </c>
      <c r="AQ984" s="45">
        <f t="shared" si="3304"/>
        <v>0</v>
      </c>
      <c r="AR984" s="12"/>
      <c r="AS984" s="37"/>
      <c r="AT984" s="37"/>
    </row>
    <row r="985" spans="1:46" customFormat="1" ht="30" customHeight="1">
      <c r="A985" s="377"/>
      <c r="B985" s="378"/>
      <c r="C985" s="379"/>
      <c r="D985" s="39" t="s">
        <v>26</v>
      </c>
      <c r="E985" s="257">
        <f t="shared" ref="E985:E987" si="3306">H985+K985+N985+Q985+T985+W985+Z985+AC985+AF985+AI985+AL985+AO985</f>
        <v>11116.2</v>
      </c>
      <c r="F985" s="43">
        <f t="shared" si="3305"/>
        <v>1952.0300000000002</v>
      </c>
      <c r="G985" s="45">
        <f t="shared" si="3280"/>
        <v>17.560227415843542</v>
      </c>
      <c r="H985" s="234">
        <f t="shared" si="3281"/>
        <v>0</v>
      </c>
      <c r="I985" s="45">
        <f t="shared" si="3281"/>
        <v>0</v>
      </c>
      <c r="J985" s="45" t="e">
        <f t="shared" si="3282"/>
        <v>#DIV/0!</v>
      </c>
      <c r="K985" s="234">
        <f t="shared" si="3283"/>
        <v>0</v>
      </c>
      <c r="L985" s="43">
        <f t="shared" si="3283"/>
        <v>0</v>
      </c>
      <c r="M985" s="45" t="e">
        <f t="shared" si="3284"/>
        <v>#DIV/0!</v>
      </c>
      <c r="N985" s="234">
        <f t="shared" si="3285"/>
        <v>120</v>
      </c>
      <c r="O985" s="43">
        <f t="shared" si="3285"/>
        <v>120</v>
      </c>
      <c r="P985" s="45">
        <f t="shared" si="3286"/>
        <v>100</v>
      </c>
      <c r="Q985" s="234">
        <f t="shared" si="3287"/>
        <v>365.7</v>
      </c>
      <c r="R985" s="45">
        <f t="shared" si="3287"/>
        <v>365.7</v>
      </c>
      <c r="S985" s="45">
        <f t="shared" si="3288"/>
        <v>100</v>
      </c>
      <c r="T985" s="234">
        <f t="shared" si="3289"/>
        <v>418.57000000000005</v>
      </c>
      <c r="U985" s="45">
        <f t="shared" si="3289"/>
        <v>418.57000000000005</v>
      </c>
      <c r="V985" s="45">
        <f t="shared" si="3290"/>
        <v>100</v>
      </c>
      <c r="W985" s="234">
        <f t="shared" si="3291"/>
        <v>1893.76</v>
      </c>
      <c r="X985" s="45">
        <f t="shared" si="3291"/>
        <v>1047.7600000000002</v>
      </c>
      <c r="Y985" s="45">
        <f t="shared" si="3292"/>
        <v>55.326968570463009</v>
      </c>
      <c r="Z985" s="234">
        <f t="shared" si="3293"/>
        <v>4112.6099999999997</v>
      </c>
      <c r="AA985" s="45">
        <f t="shared" si="3293"/>
        <v>0</v>
      </c>
      <c r="AB985" s="45">
        <f t="shared" si="3294"/>
        <v>0</v>
      </c>
      <c r="AC985" s="234">
        <f t="shared" si="3295"/>
        <v>2885.6</v>
      </c>
      <c r="AD985" s="45">
        <f t="shared" si="3295"/>
        <v>0</v>
      </c>
      <c r="AE985" s="45">
        <f t="shared" si="3296"/>
        <v>0</v>
      </c>
      <c r="AF985" s="234">
        <f t="shared" si="3297"/>
        <v>145.04</v>
      </c>
      <c r="AG985" s="45">
        <f t="shared" si="3297"/>
        <v>0</v>
      </c>
      <c r="AH985" s="45">
        <f t="shared" si="3298"/>
        <v>0</v>
      </c>
      <c r="AI985" s="234">
        <f t="shared" si="3299"/>
        <v>0</v>
      </c>
      <c r="AJ985" s="45">
        <f t="shared" si="3299"/>
        <v>0</v>
      </c>
      <c r="AK985" s="45" t="e">
        <f t="shared" si="3300"/>
        <v>#DIV/0!</v>
      </c>
      <c r="AL985" s="234">
        <f t="shared" si="3301"/>
        <v>0</v>
      </c>
      <c r="AM985" s="45">
        <f t="shared" si="3301"/>
        <v>0</v>
      </c>
      <c r="AN985" s="45" t="e">
        <f t="shared" si="3302"/>
        <v>#DIV/0!</v>
      </c>
      <c r="AO985" s="234">
        <f t="shared" si="3303"/>
        <v>1174.92</v>
      </c>
      <c r="AP985" s="45">
        <f t="shared" si="3303"/>
        <v>0</v>
      </c>
      <c r="AQ985" s="45">
        <f t="shared" si="3304"/>
        <v>0</v>
      </c>
      <c r="AR985" s="12"/>
      <c r="AS985" s="37"/>
      <c r="AT985" s="37"/>
    </row>
    <row r="986" spans="1:46" customFormat="1" ht="74.25" customHeight="1">
      <c r="A986" s="377"/>
      <c r="B986" s="378"/>
      <c r="C986" s="379"/>
      <c r="D986" s="38" t="s">
        <v>154</v>
      </c>
      <c r="E986" s="174">
        <f t="shared" si="3306"/>
        <v>0</v>
      </c>
      <c r="F986" s="44">
        <f t="shared" si="3305"/>
        <v>0</v>
      </c>
      <c r="G986" s="45" t="e">
        <f t="shared" si="3280"/>
        <v>#DIV/0!</v>
      </c>
      <c r="H986" s="234">
        <f t="shared" si="3281"/>
        <v>0</v>
      </c>
      <c r="I986" s="45">
        <f t="shared" si="3281"/>
        <v>0</v>
      </c>
      <c r="J986" s="45" t="e">
        <f t="shared" si="3282"/>
        <v>#DIV/0!</v>
      </c>
      <c r="K986" s="234">
        <f t="shared" si="3283"/>
        <v>0</v>
      </c>
      <c r="L986" s="43">
        <f t="shared" si="3283"/>
        <v>0</v>
      </c>
      <c r="M986" s="45" t="e">
        <f t="shared" si="3284"/>
        <v>#DIV/0!</v>
      </c>
      <c r="N986" s="234">
        <f t="shared" si="3285"/>
        <v>0</v>
      </c>
      <c r="O986" s="43">
        <f t="shared" si="3285"/>
        <v>0</v>
      </c>
      <c r="P986" s="45" t="e">
        <f t="shared" si="3286"/>
        <v>#DIV/0!</v>
      </c>
      <c r="Q986" s="234">
        <f t="shared" si="3287"/>
        <v>0</v>
      </c>
      <c r="R986" s="45">
        <f t="shared" si="3287"/>
        <v>0</v>
      </c>
      <c r="S986" s="45" t="e">
        <f t="shared" si="3288"/>
        <v>#DIV/0!</v>
      </c>
      <c r="T986" s="234">
        <f t="shared" si="3289"/>
        <v>0</v>
      </c>
      <c r="U986" s="45">
        <f t="shared" si="3289"/>
        <v>0</v>
      </c>
      <c r="V986" s="45" t="e">
        <f t="shared" si="3290"/>
        <v>#DIV/0!</v>
      </c>
      <c r="W986" s="234">
        <f t="shared" si="3291"/>
        <v>0</v>
      </c>
      <c r="X986" s="45">
        <f t="shared" si="3291"/>
        <v>0</v>
      </c>
      <c r="Y986" s="45" t="e">
        <f t="shared" si="3292"/>
        <v>#DIV/0!</v>
      </c>
      <c r="Z986" s="234">
        <f t="shared" si="3293"/>
        <v>0</v>
      </c>
      <c r="AA986" s="45">
        <f t="shared" si="3293"/>
        <v>0</v>
      </c>
      <c r="AB986" s="45" t="e">
        <f t="shared" si="3294"/>
        <v>#DIV/0!</v>
      </c>
      <c r="AC986" s="234">
        <f t="shared" si="3295"/>
        <v>0</v>
      </c>
      <c r="AD986" s="45">
        <f t="shared" si="3295"/>
        <v>0</v>
      </c>
      <c r="AE986" s="45" t="e">
        <f t="shared" si="3296"/>
        <v>#DIV/0!</v>
      </c>
      <c r="AF986" s="234">
        <f t="shared" si="3297"/>
        <v>0</v>
      </c>
      <c r="AG986" s="45">
        <f t="shared" si="3297"/>
        <v>0</v>
      </c>
      <c r="AH986" s="45" t="e">
        <f t="shared" si="3298"/>
        <v>#DIV/0!</v>
      </c>
      <c r="AI986" s="234">
        <f t="shared" si="3299"/>
        <v>0</v>
      </c>
      <c r="AJ986" s="45">
        <f t="shared" si="3299"/>
        <v>0</v>
      </c>
      <c r="AK986" s="45" t="e">
        <f t="shared" si="3300"/>
        <v>#DIV/0!</v>
      </c>
      <c r="AL986" s="234">
        <f t="shared" si="3301"/>
        <v>0</v>
      </c>
      <c r="AM986" s="45">
        <f t="shared" si="3301"/>
        <v>0</v>
      </c>
      <c r="AN986" s="45" t="e">
        <f t="shared" si="3302"/>
        <v>#DIV/0!</v>
      </c>
      <c r="AO986" s="234">
        <f t="shared" si="3303"/>
        <v>0</v>
      </c>
      <c r="AP986" s="45">
        <f t="shared" si="3303"/>
        <v>0</v>
      </c>
      <c r="AQ986" s="45" t="e">
        <f t="shared" si="3304"/>
        <v>#DIV/0!</v>
      </c>
      <c r="AR986" s="12"/>
      <c r="AS986" s="37"/>
      <c r="AT986" s="37"/>
    </row>
    <row r="987" spans="1:46" customFormat="1" ht="33.75" customHeight="1">
      <c r="A987" s="377"/>
      <c r="B987" s="378"/>
      <c r="C987" s="379"/>
      <c r="D987" s="39" t="s">
        <v>37</v>
      </c>
      <c r="E987" s="174">
        <f t="shared" si="3306"/>
        <v>0</v>
      </c>
      <c r="F987" s="44">
        <f t="shared" si="3305"/>
        <v>0</v>
      </c>
      <c r="G987" s="45" t="e">
        <f t="shared" si="3280"/>
        <v>#DIV/0!</v>
      </c>
      <c r="H987" s="234">
        <f t="shared" si="3281"/>
        <v>0</v>
      </c>
      <c r="I987" s="45">
        <f t="shared" si="3281"/>
        <v>0</v>
      </c>
      <c r="J987" s="45" t="e">
        <f t="shared" si="3282"/>
        <v>#DIV/0!</v>
      </c>
      <c r="K987" s="234">
        <f t="shared" si="3283"/>
        <v>0</v>
      </c>
      <c r="L987" s="43">
        <f t="shared" si="3283"/>
        <v>0</v>
      </c>
      <c r="M987" s="45" t="e">
        <f t="shared" si="3284"/>
        <v>#DIV/0!</v>
      </c>
      <c r="N987" s="234">
        <f t="shared" si="3285"/>
        <v>0</v>
      </c>
      <c r="O987" s="43">
        <f t="shared" si="3285"/>
        <v>0</v>
      </c>
      <c r="P987" s="45" t="e">
        <f t="shared" si="3286"/>
        <v>#DIV/0!</v>
      </c>
      <c r="Q987" s="234">
        <f t="shared" si="3287"/>
        <v>0</v>
      </c>
      <c r="R987" s="45">
        <f t="shared" si="3287"/>
        <v>0</v>
      </c>
      <c r="S987" s="45" t="e">
        <f t="shared" si="3288"/>
        <v>#DIV/0!</v>
      </c>
      <c r="T987" s="234">
        <f t="shared" si="3289"/>
        <v>0</v>
      </c>
      <c r="U987" s="45">
        <f t="shared" si="3289"/>
        <v>0</v>
      </c>
      <c r="V987" s="45" t="e">
        <f t="shared" si="3290"/>
        <v>#DIV/0!</v>
      </c>
      <c r="W987" s="234">
        <f t="shared" si="3291"/>
        <v>0</v>
      </c>
      <c r="X987" s="45">
        <f t="shared" si="3291"/>
        <v>0</v>
      </c>
      <c r="Y987" s="45" t="e">
        <f t="shared" si="3292"/>
        <v>#DIV/0!</v>
      </c>
      <c r="Z987" s="234">
        <f t="shared" si="3293"/>
        <v>0</v>
      </c>
      <c r="AA987" s="45">
        <f t="shared" si="3293"/>
        <v>0</v>
      </c>
      <c r="AB987" s="45" t="e">
        <f t="shared" si="3294"/>
        <v>#DIV/0!</v>
      </c>
      <c r="AC987" s="234">
        <f t="shared" si="3295"/>
        <v>0</v>
      </c>
      <c r="AD987" s="45">
        <f t="shared" si="3295"/>
        <v>0</v>
      </c>
      <c r="AE987" s="45" t="e">
        <f t="shared" si="3296"/>
        <v>#DIV/0!</v>
      </c>
      <c r="AF987" s="234">
        <f t="shared" si="3297"/>
        <v>0</v>
      </c>
      <c r="AG987" s="45">
        <f t="shared" si="3297"/>
        <v>0</v>
      </c>
      <c r="AH987" s="45" t="e">
        <f t="shared" si="3298"/>
        <v>#DIV/0!</v>
      </c>
      <c r="AI987" s="234">
        <f t="shared" si="3299"/>
        <v>0</v>
      </c>
      <c r="AJ987" s="45">
        <f t="shared" si="3299"/>
        <v>0</v>
      </c>
      <c r="AK987" s="45" t="e">
        <f t="shared" si="3300"/>
        <v>#DIV/0!</v>
      </c>
      <c r="AL987" s="234">
        <f t="shared" si="3301"/>
        <v>0</v>
      </c>
      <c r="AM987" s="45">
        <f t="shared" si="3301"/>
        <v>0</v>
      </c>
      <c r="AN987" s="45" t="e">
        <f t="shared" si="3302"/>
        <v>#DIV/0!</v>
      </c>
      <c r="AO987" s="234">
        <f t="shared" si="3303"/>
        <v>0</v>
      </c>
      <c r="AP987" s="45">
        <f t="shared" si="3303"/>
        <v>0</v>
      </c>
      <c r="AQ987" s="45" t="e">
        <f t="shared" si="3304"/>
        <v>#DIV/0!</v>
      </c>
      <c r="AR987" s="12"/>
      <c r="AS987" s="37"/>
      <c r="AT987" s="37"/>
    </row>
    <row r="988" spans="1:46" customFormat="1" ht="45">
      <c r="A988" s="380"/>
      <c r="B988" s="381"/>
      <c r="C988" s="382"/>
      <c r="D988" s="39" t="s">
        <v>32</v>
      </c>
      <c r="E988" s="174">
        <f>H988+K988+N988+Q988+T988+W988+Z988+AC988+AF988+AI988+AL988+AO988</f>
        <v>960.00400000000002</v>
      </c>
      <c r="F988" s="44">
        <f t="shared" si="3305"/>
        <v>134.02000000000001</v>
      </c>
      <c r="G988" s="45">
        <f t="shared" si="3280"/>
        <v>13.960358498506256</v>
      </c>
      <c r="H988" s="234">
        <f t="shared" si="3281"/>
        <v>0</v>
      </c>
      <c r="I988" s="45">
        <f t="shared" si="3281"/>
        <v>0</v>
      </c>
      <c r="J988" s="45" t="e">
        <f t="shared" si="3282"/>
        <v>#DIV/0!</v>
      </c>
      <c r="K988" s="234">
        <f t="shared" si="3283"/>
        <v>0</v>
      </c>
      <c r="L988" s="43">
        <f t="shared" si="3283"/>
        <v>0</v>
      </c>
      <c r="M988" s="45" t="e">
        <f t="shared" si="3284"/>
        <v>#DIV/0!</v>
      </c>
      <c r="N988" s="234">
        <f t="shared" si="3285"/>
        <v>0</v>
      </c>
      <c r="O988" s="43">
        <f t="shared" si="3285"/>
        <v>0</v>
      </c>
      <c r="P988" s="45" t="e">
        <f t="shared" si="3286"/>
        <v>#DIV/0!</v>
      </c>
      <c r="Q988" s="234">
        <f t="shared" si="3287"/>
        <v>0</v>
      </c>
      <c r="R988" s="45">
        <f t="shared" si="3287"/>
        <v>0</v>
      </c>
      <c r="S988" s="45" t="e">
        <f t="shared" si="3288"/>
        <v>#DIV/0!</v>
      </c>
      <c r="T988" s="234">
        <f t="shared" si="3289"/>
        <v>0</v>
      </c>
      <c r="U988" s="45">
        <f t="shared" si="3289"/>
        <v>0</v>
      </c>
      <c r="V988" s="45" t="e">
        <f t="shared" si="3290"/>
        <v>#DIV/0!</v>
      </c>
      <c r="W988" s="234">
        <f t="shared" si="3291"/>
        <v>134.02000000000001</v>
      </c>
      <c r="X988" s="45">
        <f t="shared" si="3291"/>
        <v>134.02000000000001</v>
      </c>
      <c r="Y988" s="45">
        <f t="shared" si="3292"/>
        <v>100</v>
      </c>
      <c r="Z988" s="234">
        <f t="shared" si="3293"/>
        <v>100</v>
      </c>
      <c r="AA988" s="45">
        <f t="shared" si="3293"/>
        <v>0</v>
      </c>
      <c r="AB988" s="45">
        <f t="shared" si="3294"/>
        <v>0</v>
      </c>
      <c r="AC988" s="234">
        <f t="shared" si="3295"/>
        <v>82.013999999999996</v>
      </c>
      <c r="AD988" s="45">
        <f t="shared" si="3295"/>
        <v>0</v>
      </c>
      <c r="AE988" s="45">
        <f t="shared" si="3296"/>
        <v>0</v>
      </c>
      <c r="AF988" s="234">
        <f t="shared" si="3297"/>
        <v>0</v>
      </c>
      <c r="AG988" s="45">
        <f t="shared" si="3297"/>
        <v>0</v>
      </c>
      <c r="AH988" s="45" t="e">
        <f t="shared" si="3298"/>
        <v>#DIV/0!</v>
      </c>
      <c r="AI988" s="234">
        <f t="shared" si="3299"/>
        <v>0</v>
      </c>
      <c r="AJ988" s="45">
        <f t="shared" si="3299"/>
        <v>0</v>
      </c>
      <c r="AK988" s="45" t="e">
        <f t="shared" si="3300"/>
        <v>#DIV/0!</v>
      </c>
      <c r="AL988" s="234">
        <f t="shared" si="3301"/>
        <v>0</v>
      </c>
      <c r="AM988" s="45">
        <f t="shared" si="3301"/>
        <v>0</v>
      </c>
      <c r="AN988" s="45" t="e">
        <f t="shared" si="3302"/>
        <v>#DIV/0!</v>
      </c>
      <c r="AO988" s="234">
        <f t="shared" si="3303"/>
        <v>643.97</v>
      </c>
      <c r="AP988" s="45">
        <f t="shared" si="3303"/>
        <v>0</v>
      </c>
      <c r="AQ988" s="45">
        <f t="shared" si="3304"/>
        <v>0</v>
      </c>
      <c r="AR988" s="12"/>
      <c r="AS988" s="37"/>
      <c r="AT988" s="37"/>
    </row>
    <row r="989" spans="1:46" s="208" customFormat="1" ht="37.5" customHeight="1">
      <c r="A989" s="369" t="s">
        <v>97</v>
      </c>
      <c r="B989" s="370"/>
      <c r="C989" s="282" t="s">
        <v>220</v>
      </c>
      <c r="D989" s="225" t="s">
        <v>34</v>
      </c>
      <c r="E989" s="204">
        <f>E990+E991+E992+E994+E995</f>
        <v>23962.603999999999</v>
      </c>
      <c r="F989" s="204">
        <f>F990+F991+F992+F994+F995</f>
        <v>6038.7300000000005</v>
      </c>
      <c r="G989" s="205">
        <f>(F989/E989)*100</f>
        <v>25.20064180003142</v>
      </c>
      <c r="H989" s="234">
        <f>H990+H991+H992+H994+H995</f>
        <v>0</v>
      </c>
      <c r="I989" s="205">
        <f>I990+I991+I992+I994+I995</f>
        <v>0</v>
      </c>
      <c r="J989" s="205" t="e">
        <f>(I989/H989)*100</f>
        <v>#DIV/0!</v>
      </c>
      <c r="K989" s="234">
        <f>K990+K991+K992+K994+K995</f>
        <v>0</v>
      </c>
      <c r="L989" s="206">
        <f>L990+L991+L992+L994+L995</f>
        <v>0</v>
      </c>
      <c r="M989" s="205" t="e">
        <f>(L989/K989)*100</f>
        <v>#DIV/0!</v>
      </c>
      <c r="N989" s="234">
        <f>N990+N991+N992+N994+N995</f>
        <v>120</v>
      </c>
      <c r="O989" s="206">
        <f>O990+O991+O992+O994+O995</f>
        <v>120</v>
      </c>
      <c r="P989" s="205">
        <f>(O989/N989)*100</f>
        <v>100</v>
      </c>
      <c r="Q989" s="234">
        <f>Q990+Q991+Q992+Q994+Q995</f>
        <v>365.7</v>
      </c>
      <c r="R989" s="205">
        <f>R990+R991+R992+R994+R995</f>
        <v>365.7</v>
      </c>
      <c r="S989" s="205">
        <f>(R989/Q989)*100</f>
        <v>100</v>
      </c>
      <c r="T989" s="234">
        <f>T990+T991+T992+T994+T995</f>
        <v>1242.6100000000001</v>
      </c>
      <c r="U989" s="205">
        <f>U990+U991+U992+U994+U995</f>
        <v>1242.6100000000001</v>
      </c>
      <c r="V989" s="205">
        <f>(U989/T989)*100</f>
        <v>100</v>
      </c>
      <c r="W989" s="234">
        <f>W990+W991+W992+W994+W995</f>
        <v>5156.42</v>
      </c>
      <c r="X989" s="205">
        <f>X990+X991+X992+X994+X995</f>
        <v>4310.42</v>
      </c>
      <c r="Y989" s="205">
        <f>(X989/W989)*100</f>
        <v>83.593268197703054</v>
      </c>
      <c r="Z989" s="234">
        <f>Z990+Z991+Z992+Z994+Z995</f>
        <v>10999.67</v>
      </c>
      <c r="AA989" s="205">
        <f>AA990+AA991+AA992+AA994+AA995</f>
        <v>0</v>
      </c>
      <c r="AB989" s="205">
        <f>(AA989/Z989)*100</f>
        <v>0</v>
      </c>
      <c r="AC989" s="234">
        <f>AC990+AC991+AC992+AC994+AC995</f>
        <v>3015.614</v>
      </c>
      <c r="AD989" s="205">
        <f>AD990+AD991+AD992+AD994+AD995</f>
        <v>0</v>
      </c>
      <c r="AE989" s="205">
        <f>(AD989/AC989)*100</f>
        <v>0</v>
      </c>
      <c r="AF989" s="234">
        <f>AF990+AF991+AF992+AF994+AF995</f>
        <v>145.04</v>
      </c>
      <c r="AG989" s="205">
        <f>AG990+AG991+AG992+AG994+AG995</f>
        <v>0</v>
      </c>
      <c r="AH989" s="205">
        <f>(AG989/AF989)*100</f>
        <v>0</v>
      </c>
      <c r="AI989" s="234">
        <f>AI990+AI991+AI992+AI994+AI995</f>
        <v>0</v>
      </c>
      <c r="AJ989" s="205">
        <f>AJ990+AJ991+AJ992+AJ994+AJ995</f>
        <v>0</v>
      </c>
      <c r="AK989" s="205" t="e">
        <f>(AJ989/AI989)*100</f>
        <v>#DIV/0!</v>
      </c>
      <c r="AL989" s="234">
        <f>AL990+AL991+AL992+AL994+AL995</f>
        <v>0</v>
      </c>
      <c r="AM989" s="205">
        <f>AM990+AM991+AM992+AM994+AM995</f>
        <v>0</v>
      </c>
      <c r="AN989" s="205" t="e">
        <f>(AM989/AL989)*100</f>
        <v>#DIV/0!</v>
      </c>
      <c r="AO989" s="234">
        <f>AO990+AO991+AO992+AO994+AO995</f>
        <v>2917.55</v>
      </c>
      <c r="AP989" s="205">
        <f>AP990+AP991+AP992+AP994+AP995</f>
        <v>0</v>
      </c>
      <c r="AQ989" s="205">
        <f>(AP989/AO989)*100</f>
        <v>0</v>
      </c>
      <c r="AR989" s="216"/>
    </row>
    <row r="990" spans="1:46" customFormat="1" ht="41.25" customHeight="1">
      <c r="A990" s="371"/>
      <c r="B990" s="372"/>
      <c r="C990" s="282"/>
      <c r="D990" s="39" t="s">
        <v>17</v>
      </c>
      <c r="E990" s="174">
        <f>H990+K990+N990+Q990+T990+W990+Z990+AC990+AF990+AI990+AL990+AO990</f>
        <v>0</v>
      </c>
      <c r="F990" s="44">
        <f>I990+L990+O990+R990+U990+X990+AA990+AD990+AG990+AJ990+AM990+AP990</f>
        <v>0</v>
      </c>
      <c r="G990" s="45" t="e">
        <f t="shared" si="3280"/>
        <v>#DIV/0!</v>
      </c>
      <c r="H990" s="238">
        <f>H983</f>
        <v>0</v>
      </c>
      <c r="I990" s="21">
        <f>I983</f>
        <v>0</v>
      </c>
      <c r="J990" s="45" t="e">
        <f t="shared" ref="J990:J995" si="3307">(I990/H990)*100</f>
        <v>#DIV/0!</v>
      </c>
      <c r="K990" s="238">
        <f>K983</f>
        <v>0</v>
      </c>
      <c r="L990" s="24">
        <f>L983</f>
        <v>0</v>
      </c>
      <c r="M990" s="45" t="e">
        <f t="shared" ref="M990:M995" si="3308">(L990/K990)*100</f>
        <v>#DIV/0!</v>
      </c>
      <c r="N990" s="238">
        <f>N983</f>
        <v>0</v>
      </c>
      <c r="O990" s="24">
        <f>O983</f>
        <v>0</v>
      </c>
      <c r="P990" s="45" t="e">
        <f t="shared" ref="P990:P995" si="3309">(O990/N990)*100</f>
        <v>#DIV/0!</v>
      </c>
      <c r="Q990" s="238">
        <f>Q983</f>
        <v>0</v>
      </c>
      <c r="R990" s="21">
        <f>R983</f>
        <v>0</v>
      </c>
      <c r="S990" s="45" t="e">
        <f t="shared" ref="S990:S995" si="3310">(R990/Q990)*100</f>
        <v>#DIV/0!</v>
      </c>
      <c r="T990" s="238">
        <f>T983</f>
        <v>0</v>
      </c>
      <c r="U990" s="21">
        <f>U983</f>
        <v>0</v>
      </c>
      <c r="V990" s="45" t="e">
        <f t="shared" ref="V990:V995" si="3311">(U990/T990)*100</f>
        <v>#DIV/0!</v>
      </c>
      <c r="W990" s="238">
        <f>W983</f>
        <v>0</v>
      </c>
      <c r="X990" s="21">
        <f>X983</f>
        <v>0</v>
      </c>
      <c r="Y990" s="45" t="e">
        <f t="shared" ref="Y990:Y995" si="3312">(X990/W990)*100</f>
        <v>#DIV/0!</v>
      </c>
      <c r="Z990" s="238">
        <f>Z983</f>
        <v>0</v>
      </c>
      <c r="AA990" s="21">
        <f>AA983</f>
        <v>0</v>
      </c>
      <c r="AB990" s="45" t="e">
        <f t="shared" ref="AB990:AB995" si="3313">(AA990/Z990)*100</f>
        <v>#DIV/0!</v>
      </c>
      <c r="AC990" s="238">
        <f>AC983</f>
        <v>0</v>
      </c>
      <c r="AD990" s="21">
        <f>AD983</f>
        <v>0</v>
      </c>
      <c r="AE990" s="45" t="e">
        <f t="shared" ref="AE990:AE995" si="3314">(AD990/AC990)*100</f>
        <v>#DIV/0!</v>
      </c>
      <c r="AF990" s="238">
        <f>AF983</f>
        <v>0</v>
      </c>
      <c r="AG990" s="21">
        <f>AG983</f>
        <v>0</v>
      </c>
      <c r="AH990" s="45" t="e">
        <f t="shared" ref="AH990:AH995" si="3315">(AG990/AF990)*100</f>
        <v>#DIV/0!</v>
      </c>
      <c r="AI990" s="238">
        <f>AI983</f>
        <v>0</v>
      </c>
      <c r="AJ990" s="21">
        <f>AJ983</f>
        <v>0</v>
      </c>
      <c r="AK990" s="45" t="e">
        <f t="shared" ref="AK990:AK995" si="3316">(AJ990/AI990)*100</f>
        <v>#DIV/0!</v>
      </c>
      <c r="AL990" s="238">
        <f>AL983</f>
        <v>0</v>
      </c>
      <c r="AM990" s="21">
        <f>AM983</f>
        <v>0</v>
      </c>
      <c r="AN990" s="45" t="e">
        <f t="shared" ref="AN990:AN995" si="3317">(AM990/AL990)*100</f>
        <v>#DIV/0!</v>
      </c>
      <c r="AO990" s="238">
        <f>AO983</f>
        <v>0</v>
      </c>
      <c r="AP990" s="21">
        <f>AP983</f>
        <v>0</v>
      </c>
      <c r="AQ990" s="45" t="e">
        <f t="shared" ref="AQ990:AQ995" si="3318">(AP990/AO990)*100</f>
        <v>#DIV/0!</v>
      </c>
      <c r="AR990" s="12"/>
      <c r="AS990" s="37"/>
      <c r="AT990" s="37"/>
    </row>
    <row r="991" spans="1:46" customFormat="1" ht="51" customHeight="1">
      <c r="A991" s="371"/>
      <c r="B991" s="372"/>
      <c r="C991" s="282"/>
      <c r="D991" s="39" t="s">
        <v>18</v>
      </c>
      <c r="E991" s="256">
        <f>H991+K991+N991+Q991+T991+W991+Z991+AC991+AF991+AI991+AL991+AO991</f>
        <v>11886.4</v>
      </c>
      <c r="F991" s="44">
        <f>I991+L991+O991+R991+U991+X991+AA991+AD991+AG991+AJ991+AM991+AP991</f>
        <v>3952.68</v>
      </c>
      <c r="G991" s="45">
        <f t="shared" si="3280"/>
        <v>33.25380266523085</v>
      </c>
      <c r="H991" s="238">
        <f t="shared" ref="H991:I995" si="3319">H984</f>
        <v>0</v>
      </c>
      <c r="I991" s="21">
        <f t="shared" si="3319"/>
        <v>0</v>
      </c>
      <c r="J991" s="45" t="e">
        <f t="shared" si="3307"/>
        <v>#DIV/0!</v>
      </c>
      <c r="K991" s="238">
        <f t="shared" ref="K991:L991" si="3320">K984</f>
        <v>0</v>
      </c>
      <c r="L991" s="24">
        <f t="shared" si="3320"/>
        <v>0</v>
      </c>
      <c r="M991" s="45" t="e">
        <f t="shared" si="3308"/>
        <v>#DIV/0!</v>
      </c>
      <c r="N991" s="238">
        <f t="shared" ref="N991:O991" si="3321">N984</f>
        <v>0</v>
      </c>
      <c r="O991" s="24">
        <f t="shared" si="3321"/>
        <v>0</v>
      </c>
      <c r="P991" s="45" t="e">
        <f t="shared" si="3309"/>
        <v>#DIV/0!</v>
      </c>
      <c r="Q991" s="238">
        <f t="shared" ref="Q991:R991" si="3322">Q984</f>
        <v>0</v>
      </c>
      <c r="R991" s="21">
        <f t="shared" si="3322"/>
        <v>0</v>
      </c>
      <c r="S991" s="45" t="e">
        <f t="shared" si="3310"/>
        <v>#DIV/0!</v>
      </c>
      <c r="T991" s="238">
        <f t="shared" ref="T991:U991" si="3323">T984</f>
        <v>824.04</v>
      </c>
      <c r="U991" s="21">
        <f t="shared" si="3323"/>
        <v>824.04</v>
      </c>
      <c r="V991" s="45">
        <f t="shared" si="3311"/>
        <v>100</v>
      </c>
      <c r="W991" s="238">
        <f t="shared" ref="W991:X991" si="3324">W984</f>
        <v>3128.64</v>
      </c>
      <c r="X991" s="21">
        <f t="shared" si="3324"/>
        <v>3128.64</v>
      </c>
      <c r="Y991" s="45">
        <f t="shared" si="3312"/>
        <v>100</v>
      </c>
      <c r="Z991" s="238">
        <f t="shared" ref="Z991:AA991" si="3325">Z984</f>
        <v>6787.06</v>
      </c>
      <c r="AA991" s="21">
        <f t="shared" si="3325"/>
        <v>0</v>
      </c>
      <c r="AB991" s="45">
        <f t="shared" si="3313"/>
        <v>0</v>
      </c>
      <c r="AC991" s="238">
        <f t="shared" ref="AC991:AD991" si="3326">AC984</f>
        <v>48</v>
      </c>
      <c r="AD991" s="21">
        <f t="shared" si="3326"/>
        <v>0</v>
      </c>
      <c r="AE991" s="45">
        <f t="shared" si="3314"/>
        <v>0</v>
      </c>
      <c r="AF991" s="238">
        <f t="shared" ref="AF991:AG991" si="3327">AF984</f>
        <v>0</v>
      </c>
      <c r="AG991" s="21">
        <f t="shared" si="3327"/>
        <v>0</v>
      </c>
      <c r="AH991" s="45" t="e">
        <f t="shared" si="3315"/>
        <v>#DIV/0!</v>
      </c>
      <c r="AI991" s="238">
        <f t="shared" ref="AI991:AJ991" si="3328">AI984</f>
        <v>0</v>
      </c>
      <c r="AJ991" s="21">
        <f t="shared" si="3328"/>
        <v>0</v>
      </c>
      <c r="AK991" s="45" t="e">
        <f t="shared" si="3316"/>
        <v>#DIV/0!</v>
      </c>
      <c r="AL991" s="238">
        <f t="shared" ref="AL991:AM991" si="3329">AL984</f>
        <v>0</v>
      </c>
      <c r="AM991" s="21">
        <f t="shared" si="3329"/>
        <v>0</v>
      </c>
      <c r="AN991" s="45" t="e">
        <f t="shared" si="3317"/>
        <v>#DIV/0!</v>
      </c>
      <c r="AO991" s="238">
        <f t="shared" ref="AO991:AP991" si="3330">AO984</f>
        <v>1098.6600000000001</v>
      </c>
      <c r="AP991" s="21">
        <f t="shared" si="3330"/>
        <v>0</v>
      </c>
      <c r="AQ991" s="45">
        <f t="shared" si="3318"/>
        <v>0</v>
      </c>
      <c r="AR991" s="12"/>
      <c r="AS991" s="37"/>
      <c r="AT991" s="37"/>
    </row>
    <row r="992" spans="1:46" customFormat="1" ht="50.25" customHeight="1">
      <c r="A992" s="371"/>
      <c r="B992" s="372"/>
      <c r="C992" s="282"/>
      <c r="D992" s="39" t="s">
        <v>26</v>
      </c>
      <c r="E992" s="256">
        <f t="shared" ref="E992:E995" si="3331">H992+K992+N992+Q992+T992+W992+Z992+AC992+AF992+AI992+AL992+AO992</f>
        <v>11116.2</v>
      </c>
      <c r="F992" s="50">
        <f t="shared" ref="F992:F995" si="3332">I992+L992+O992+R992+U992+X992+AA992+AD992+AG992+AJ992+AM992+AP992</f>
        <v>1952.0300000000002</v>
      </c>
      <c r="G992" s="45">
        <f t="shared" si="3280"/>
        <v>17.560227415843542</v>
      </c>
      <c r="H992" s="238">
        <f t="shared" si="3319"/>
        <v>0</v>
      </c>
      <c r="I992" s="21">
        <f t="shared" si="3319"/>
        <v>0</v>
      </c>
      <c r="J992" s="45" t="e">
        <f t="shared" si="3307"/>
        <v>#DIV/0!</v>
      </c>
      <c r="K992" s="238">
        <f t="shared" ref="K992:L992" si="3333">K985</f>
        <v>0</v>
      </c>
      <c r="L992" s="24">
        <f t="shared" si="3333"/>
        <v>0</v>
      </c>
      <c r="M992" s="45" t="e">
        <f t="shared" si="3308"/>
        <v>#DIV/0!</v>
      </c>
      <c r="N992" s="238">
        <f t="shared" ref="N992:O992" si="3334">N985</f>
        <v>120</v>
      </c>
      <c r="O992" s="24">
        <f t="shared" si="3334"/>
        <v>120</v>
      </c>
      <c r="P992" s="45">
        <f t="shared" si="3309"/>
        <v>100</v>
      </c>
      <c r="Q992" s="238">
        <f t="shared" ref="Q992:R992" si="3335">Q985</f>
        <v>365.7</v>
      </c>
      <c r="R992" s="21">
        <f t="shared" si="3335"/>
        <v>365.7</v>
      </c>
      <c r="S992" s="45">
        <f t="shared" si="3310"/>
        <v>100</v>
      </c>
      <c r="T992" s="238">
        <f t="shared" ref="T992:U992" si="3336">T985</f>
        <v>418.57000000000005</v>
      </c>
      <c r="U992" s="21">
        <f t="shared" si="3336"/>
        <v>418.57000000000005</v>
      </c>
      <c r="V992" s="45">
        <f t="shared" si="3311"/>
        <v>100</v>
      </c>
      <c r="W992" s="238">
        <f t="shared" ref="W992:X992" si="3337">W985</f>
        <v>1893.76</v>
      </c>
      <c r="X992" s="21">
        <f t="shared" si="3337"/>
        <v>1047.7600000000002</v>
      </c>
      <c r="Y992" s="45">
        <f t="shared" si="3312"/>
        <v>55.326968570463009</v>
      </c>
      <c r="Z992" s="238">
        <f t="shared" ref="Z992:AA992" si="3338">Z985</f>
        <v>4112.6099999999997</v>
      </c>
      <c r="AA992" s="21">
        <f t="shared" si="3338"/>
        <v>0</v>
      </c>
      <c r="AB992" s="45">
        <f t="shared" si="3313"/>
        <v>0</v>
      </c>
      <c r="AC992" s="238">
        <f t="shared" ref="AC992:AD992" si="3339">AC985</f>
        <v>2885.6</v>
      </c>
      <c r="AD992" s="21">
        <f t="shared" si="3339"/>
        <v>0</v>
      </c>
      <c r="AE992" s="45">
        <f t="shared" si="3314"/>
        <v>0</v>
      </c>
      <c r="AF992" s="238">
        <f t="shared" ref="AF992:AG992" si="3340">AF985</f>
        <v>145.04</v>
      </c>
      <c r="AG992" s="21">
        <f t="shared" si="3340"/>
        <v>0</v>
      </c>
      <c r="AH992" s="45">
        <f t="shared" si="3315"/>
        <v>0</v>
      </c>
      <c r="AI992" s="238">
        <f t="shared" ref="AI992:AJ992" si="3341">AI985</f>
        <v>0</v>
      </c>
      <c r="AJ992" s="21">
        <f t="shared" si="3341"/>
        <v>0</v>
      </c>
      <c r="AK992" s="45" t="e">
        <f t="shared" si="3316"/>
        <v>#DIV/0!</v>
      </c>
      <c r="AL992" s="238">
        <f t="shared" ref="AL992:AM992" si="3342">AL985</f>
        <v>0</v>
      </c>
      <c r="AM992" s="21">
        <f t="shared" si="3342"/>
        <v>0</v>
      </c>
      <c r="AN992" s="45" t="e">
        <f t="shared" si="3317"/>
        <v>#DIV/0!</v>
      </c>
      <c r="AO992" s="238">
        <f t="shared" ref="AO992:AP992" si="3343">AO985</f>
        <v>1174.92</v>
      </c>
      <c r="AP992" s="21">
        <f t="shared" si="3343"/>
        <v>0</v>
      </c>
      <c r="AQ992" s="45">
        <f t="shared" si="3318"/>
        <v>0</v>
      </c>
      <c r="AR992" s="12"/>
      <c r="AS992" s="37"/>
      <c r="AT992" s="37"/>
    </row>
    <row r="993" spans="1:46" customFormat="1" ht="107.25" customHeight="1">
      <c r="A993" s="371"/>
      <c r="B993" s="372"/>
      <c r="C993" s="282"/>
      <c r="D993" s="38" t="s">
        <v>154</v>
      </c>
      <c r="E993" s="174">
        <f t="shared" si="3331"/>
        <v>0</v>
      </c>
      <c r="F993" s="44">
        <f t="shared" si="3332"/>
        <v>0</v>
      </c>
      <c r="G993" s="45" t="e">
        <f t="shared" si="3280"/>
        <v>#DIV/0!</v>
      </c>
      <c r="H993" s="238">
        <f t="shared" si="3319"/>
        <v>0</v>
      </c>
      <c r="I993" s="21">
        <f t="shared" si="3319"/>
        <v>0</v>
      </c>
      <c r="J993" s="45" t="e">
        <f t="shared" si="3307"/>
        <v>#DIV/0!</v>
      </c>
      <c r="K993" s="238">
        <f t="shared" ref="K993:L993" si="3344">K986</f>
        <v>0</v>
      </c>
      <c r="L993" s="24">
        <f t="shared" si="3344"/>
        <v>0</v>
      </c>
      <c r="M993" s="45" t="e">
        <f t="shared" si="3308"/>
        <v>#DIV/0!</v>
      </c>
      <c r="N993" s="238">
        <f t="shared" ref="N993:O993" si="3345">N986</f>
        <v>0</v>
      </c>
      <c r="O993" s="24">
        <f t="shared" si="3345"/>
        <v>0</v>
      </c>
      <c r="P993" s="45" t="e">
        <f t="shared" si="3309"/>
        <v>#DIV/0!</v>
      </c>
      <c r="Q993" s="238">
        <f t="shared" ref="Q993:R993" si="3346">Q986</f>
        <v>0</v>
      </c>
      <c r="R993" s="21">
        <f t="shared" si="3346"/>
        <v>0</v>
      </c>
      <c r="S993" s="45" t="e">
        <f t="shared" si="3310"/>
        <v>#DIV/0!</v>
      </c>
      <c r="T993" s="238">
        <f t="shared" ref="T993:U993" si="3347">T986</f>
        <v>0</v>
      </c>
      <c r="U993" s="21">
        <f t="shared" si="3347"/>
        <v>0</v>
      </c>
      <c r="V993" s="45" t="e">
        <f t="shared" si="3311"/>
        <v>#DIV/0!</v>
      </c>
      <c r="W993" s="238">
        <f t="shared" ref="W993:X993" si="3348">W986</f>
        <v>0</v>
      </c>
      <c r="X993" s="21">
        <f t="shared" si="3348"/>
        <v>0</v>
      </c>
      <c r="Y993" s="45" t="e">
        <f t="shared" si="3312"/>
        <v>#DIV/0!</v>
      </c>
      <c r="Z993" s="238">
        <f t="shared" ref="Z993:AA993" si="3349">Z986</f>
        <v>0</v>
      </c>
      <c r="AA993" s="21">
        <f t="shared" si="3349"/>
        <v>0</v>
      </c>
      <c r="AB993" s="45" t="e">
        <f t="shared" si="3313"/>
        <v>#DIV/0!</v>
      </c>
      <c r="AC993" s="238">
        <f t="shared" ref="AC993:AD993" si="3350">AC986</f>
        <v>0</v>
      </c>
      <c r="AD993" s="21">
        <f t="shared" si="3350"/>
        <v>0</v>
      </c>
      <c r="AE993" s="45" t="e">
        <f t="shared" si="3314"/>
        <v>#DIV/0!</v>
      </c>
      <c r="AF993" s="238">
        <f t="shared" ref="AF993:AG993" si="3351">AF986</f>
        <v>0</v>
      </c>
      <c r="AG993" s="21">
        <f t="shared" si="3351"/>
        <v>0</v>
      </c>
      <c r="AH993" s="45" t="e">
        <f t="shared" si="3315"/>
        <v>#DIV/0!</v>
      </c>
      <c r="AI993" s="238">
        <f t="shared" ref="AI993:AJ993" si="3352">AI986</f>
        <v>0</v>
      </c>
      <c r="AJ993" s="21">
        <f t="shared" si="3352"/>
        <v>0</v>
      </c>
      <c r="AK993" s="45" t="e">
        <f t="shared" si="3316"/>
        <v>#DIV/0!</v>
      </c>
      <c r="AL993" s="238">
        <f t="shared" ref="AL993:AM993" si="3353">AL986</f>
        <v>0</v>
      </c>
      <c r="AM993" s="21">
        <f t="shared" si="3353"/>
        <v>0</v>
      </c>
      <c r="AN993" s="45" t="e">
        <f t="shared" si="3317"/>
        <v>#DIV/0!</v>
      </c>
      <c r="AO993" s="238">
        <f t="shared" ref="AO993:AP993" si="3354">AO986</f>
        <v>0</v>
      </c>
      <c r="AP993" s="21">
        <f t="shared" si="3354"/>
        <v>0</v>
      </c>
      <c r="AQ993" s="45" t="e">
        <f t="shared" si="3318"/>
        <v>#DIV/0!</v>
      </c>
      <c r="AR993" s="12"/>
      <c r="AS993" s="37"/>
      <c r="AT993" s="37"/>
    </row>
    <row r="994" spans="1:46" customFormat="1" ht="48" customHeight="1">
      <c r="A994" s="371"/>
      <c r="B994" s="372"/>
      <c r="C994" s="282"/>
      <c r="D994" s="39" t="s">
        <v>37</v>
      </c>
      <c r="E994" s="174">
        <f t="shared" si="3331"/>
        <v>0</v>
      </c>
      <c r="F994" s="44">
        <f t="shared" si="3332"/>
        <v>0</v>
      </c>
      <c r="G994" s="45" t="e">
        <f t="shared" si="3280"/>
        <v>#DIV/0!</v>
      </c>
      <c r="H994" s="238">
        <f t="shared" si="3319"/>
        <v>0</v>
      </c>
      <c r="I994" s="21">
        <f t="shared" si="3319"/>
        <v>0</v>
      </c>
      <c r="J994" s="45" t="e">
        <f t="shared" si="3307"/>
        <v>#DIV/0!</v>
      </c>
      <c r="K994" s="238">
        <f t="shared" ref="K994:L994" si="3355">K987</f>
        <v>0</v>
      </c>
      <c r="L994" s="24">
        <f t="shared" si="3355"/>
        <v>0</v>
      </c>
      <c r="M994" s="45" t="e">
        <f t="shared" si="3308"/>
        <v>#DIV/0!</v>
      </c>
      <c r="N994" s="238">
        <f t="shared" ref="N994:O994" si="3356">N987</f>
        <v>0</v>
      </c>
      <c r="O994" s="24">
        <f t="shared" si="3356"/>
        <v>0</v>
      </c>
      <c r="P994" s="45" t="e">
        <f t="shared" si="3309"/>
        <v>#DIV/0!</v>
      </c>
      <c r="Q994" s="238">
        <f t="shared" ref="Q994:R994" si="3357">Q987</f>
        <v>0</v>
      </c>
      <c r="R994" s="21">
        <f t="shared" si="3357"/>
        <v>0</v>
      </c>
      <c r="S994" s="45" t="e">
        <f t="shared" si="3310"/>
        <v>#DIV/0!</v>
      </c>
      <c r="T994" s="238">
        <f t="shared" ref="T994:U994" si="3358">T987</f>
        <v>0</v>
      </c>
      <c r="U994" s="21">
        <f t="shared" si="3358"/>
        <v>0</v>
      </c>
      <c r="V994" s="45" t="e">
        <f t="shared" si="3311"/>
        <v>#DIV/0!</v>
      </c>
      <c r="W994" s="238">
        <f t="shared" ref="W994:X994" si="3359">W987</f>
        <v>0</v>
      </c>
      <c r="X994" s="21">
        <f t="shared" si="3359"/>
        <v>0</v>
      </c>
      <c r="Y994" s="45" t="e">
        <f t="shared" si="3312"/>
        <v>#DIV/0!</v>
      </c>
      <c r="Z994" s="238">
        <f t="shared" ref="Z994:AA994" si="3360">Z987</f>
        <v>0</v>
      </c>
      <c r="AA994" s="21">
        <f t="shared" si="3360"/>
        <v>0</v>
      </c>
      <c r="AB994" s="45" t="e">
        <f t="shared" si="3313"/>
        <v>#DIV/0!</v>
      </c>
      <c r="AC994" s="238">
        <f t="shared" ref="AC994:AD994" si="3361">AC987</f>
        <v>0</v>
      </c>
      <c r="AD994" s="21">
        <f t="shared" si="3361"/>
        <v>0</v>
      </c>
      <c r="AE994" s="45" t="e">
        <f t="shared" si="3314"/>
        <v>#DIV/0!</v>
      </c>
      <c r="AF994" s="238">
        <f t="shared" ref="AF994:AG994" si="3362">AF987</f>
        <v>0</v>
      </c>
      <c r="AG994" s="21">
        <f t="shared" si="3362"/>
        <v>0</v>
      </c>
      <c r="AH994" s="45" t="e">
        <f t="shared" si="3315"/>
        <v>#DIV/0!</v>
      </c>
      <c r="AI994" s="238">
        <f t="shared" ref="AI994:AJ994" si="3363">AI987</f>
        <v>0</v>
      </c>
      <c r="AJ994" s="21">
        <f t="shared" si="3363"/>
        <v>0</v>
      </c>
      <c r="AK994" s="45" t="e">
        <f t="shared" si="3316"/>
        <v>#DIV/0!</v>
      </c>
      <c r="AL994" s="238">
        <f t="shared" ref="AL994:AM994" si="3364">AL987</f>
        <v>0</v>
      </c>
      <c r="AM994" s="21">
        <f t="shared" si="3364"/>
        <v>0</v>
      </c>
      <c r="AN994" s="45" t="e">
        <f t="shared" si="3317"/>
        <v>#DIV/0!</v>
      </c>
      <c r="AO994" s="238">
        <f t="shared" ref="AO994:AP994" si="3365">AO987</f>
        <v>0</v>
      </c>
      <c r="AP994" s="21">
        <f t="shared" si="3365"/>
        <v>0</v>
      </c>
      <c r="AQ994" s="45" t="e">
        <f t="shared" si="3318"/>
        <v>#DIV/0!</v>
      </c>
      <c r="AR994" s="12"/>
      <c r="AS994" s="37"/>
      <c r="AT994" s="37"/>
    </row>
    <row r="995" spans="1:46" customFormat="1" ht="68.25" customHeight="1">
      <c r="A995" s="373"/>
      <c r="B995" s="374"/>
      <c r="C995" s="282"/>
      <c r="D995" s="39" t="s">
        <v>32</v>
      </c>
      <c r="E995" s="174">
        <f t="shared" si="3331"/>
        <v>960.00400000000002</v>
      </c>
      <c r="F995" s="44">
        <f t="shared" si="3332"/>
        <v>134.02000000000001</v>
      </c>
      <c r="G995" s="45">
        <f t="shared" si="3280"/>
        <v>13.960358498506256</v>
      </c>
      <c r="H995" s="238">
        <f t="shared" si="3319"/>
        <v>0</v>
      </c>
      <c r="I995" s="21">
        <f t="shared" si="3319"/>
        <v>0</v>
      </c>
      <c r="J995" s="45" t="e">
        <f t="shared" si="3307"/>
        <v>#DIV/0!</v>
      </c>
      <c r="K995" s="238">
        <f t="shared" ref="K995:L995" si="3366">K988</f>
        <v>0</v>
      </c>
      <c r="L995" s="24">
        <f t="shared" si="3366"/>
        <v>0</v>
      </c>
      <c r="M995" s="45" t="e">
        <f t="shared" si="3308"/>
        <v>#DIV/0!</v>
      </c>
      <c r="N995" s="238">
        <f t="shared" ref="N995:O995" si="3367">N988</f>
        <v>0</v>
      </c>
      <c r="O995" s="24">
        <f t="shared" si="3367"/>
        <v>0</v>
      </c>
      <c r="P995" s="45" t="e">
        <f t="shared" si="3309"/>
        <v>#DIV/0!</v>
      </c>
      <c r="Q995" s="238">
        <f t="shared" ref="Q995:R995" si="3368">Q988</f>
        <v>0</v>
      </c>
      <c r="R995" s="21">
        <f t="shared" si="3368"/>
        <v>0</v>
      </c>
      <c r="S995" s="45" t="e">
        <f t="shared" si="3310"/>
        <v>#DIV/0!</v>
      </c>
      <c r="T995" s="238">
        <f t="shared" ref="T995:U995" si="3369">T988</f>
        <v>0</v>
      </c>
      <c r="U995" s="21">
        <f t="shared" si="3369"/>
        <v>0</v>
      </c>
      <c r="V995" s="45" t="e">
        <f t="shared" si="3311"/>
        <v>#DIV/0!</v>
      </c>
      <c r="W995" s="238">
        <f t="shared" ref="W995:X995" si="3370">W988</f>
        <v>134.02000000000001</v>
      </c>
      <c r="X995" s="21">
        <f t="shared" si="3370"/>
        <v>134.02000000000001</v>
      </c>
      <c r="Y995" s="45">
        <f t="shared" si="3312"/>
        <v>100</v>
      </c>
      <c r="Z995" s="238">
        <f t="shared" ref="Z995:AA995" si="3371">Z988</f>
        <v>100</v>
      </c>
      <c r="AA995" s="21">
        <f t="shared" si="3371"/>
        <v>0</v>
      </c>
      <c r="AB995" s="45">
        <f t="shared" si="3313"/>
        <v>0</v>
      </c>
      <c r="AC995" s="238">
        <f t="shared" ref="AC995:AD995" si="3372">AC988</f>
        <v>82.013999999999996</v>
      </c>
      <c r="AD995" s="21">
        <f t="shared" si="3372"/>
        <v>0</v>
      </c>
      <c r="AE995" s="45">
        <f t="shared" si="3314"/>
        <v>0</v>
      </c>
      <c r="AF995" s="238">
        <f t="shared" ref="AF995:AG995" si="3373">AF988</f>
        <v>0</v>
      </c>
      <c r="AG995" s="21">
        <f t="shared" si="3373"/>
        <v>0</v>
      </c>
      <c r="AH995" s="45" t="e">
        <f t="shared" si="3315"/>
        <v>#DIV/0!</v>
      </c>
      <c r="AI995" s="238">
        <f>AI988</f>
        <v>0</v>
      </c>
      <c r="AJ995" s="21">
        <f t="shared" ref="AJ995" si="3374">AJ988</f>
        <v>0</v>
      </c>
      <c r="AK995" s="45" t="e">
        <f t="shared" si="3316"/>
        <v>#DIV/0!</v>
      </c>
      <c r="AL995" s="238">
        <f t="shared" ref="AL995:AM995" si="3375">AL988</f>
        <v>0</v>
      </c>
      <c r="AM995" s="21">
        <f t="shared" si="3375"/>
        <v>0</v>
      </c>
      <c r="AN995" s="45" t="e">
        <f t="shared" si="3317"/>
        <v>#DIV/0!</v>
      </c>
      <c r="AO995" s="238">
        <f t="shared" ref="AO995:AP995" si="3376">AO988</f>
        <v>643.97</v>
      </c>
      <c r="AP995" s="21">
        <f t="shared" si="3376"/>
        <v>0</v>
      </c>
      <c r="AQ995" s="45">
        <f t="shared" si="3318"/>
        <v>0</v>
      </c>
      <c r="AR995" s="12"/>
      <c r="AS995" s="37"/>
      <c r="AT995" s="37"/>
    </row>
    <row r="996" spans="1:46" customFormat="1" ht="39" customHeight="1">
      <c r="A996" s="408" t="s">
        <v>297</v>
      </c>
      <c r="B996" s="409"/>
      <c r="C996" s="409"/>
      <c r="D996" s="409"/>
      <c r="E996" s="409"/>
      <c r="F996" s="409"/>
      <c r="G996" s="409"/>
      <c r="H996" s="409"/>
      <c r="I996" s="409"/>
      <c r="J996" s="409"/>
      <c r="K996" s="409"/>
      <c r="L996" s="409"/>
      <c r="M996" s="409"/>
      <c r="N996" s="409"/>
      <c r="O996" s="409"/>
      <c r="P996" s="409"/>
      <c r="Q996" s="409"/>
      <c r="R996" s="409"/>
      <c r="S996" s="409"/>
      <c r="T996" s="409"/>
      <c r="U996" s="409"/>
      <c r="V996" s="409"/>
      <c r="W996" s="409"/>
      <c r="X996" s="409"/>
      <c r="Y996" s="409"/>
      <c r="Z996" s="409"/>
      <c r="AA996" s="409"/>
      <c r="AB996" s="409"/>
      <c r="AC996" s="409"/>
      <c r="AD996" s="409"/>
      <c r="AE996" s="409"/>
      <c r="AF996" s="409"/>
      <c r="AG996" s="409"/>
      <c r="AH996" s="409"/>
      <c r="AI996" s="409"/>
      <c r="AJ996" s="409"/>
      <c r="AK996" s="409"/>
      <c r="AL996" s="409"/>
      <c r="AM996" s="409"/>
      <c r="AN996" s="409"/>
      <c r="AO996" s="409"/>
      <c r="AP996" s="409"/>
      <c r="AQ996" s="409"/>
      <c r="AR996" s="441"/>
      <c r="AS996" s="37"/>
      <c r="AT996" s="37"/>
    </row>
    <row r="997" spans="1:46" customFormat="1" ht="33.75" customHeight="1">
      <c r="A997" s="408" t="s">
        <v>298</v>
      </c>
      <c r="B997" s="409"/>
      <c r="C997" s="409"/>
      <c r="D997" s="409"/>
      <c r="E997" s="409"/>
      <c r="F997" s="409"/>
      <c r="G997" s="409"/>
      <c r="H997" s="409"/>
      <c r="I997" s="409"/>
      <c r="J997" s="409"/>
      <c r="K997" s="409"/>
      <c r="L997" s="409"/>
      <c r="M997" s="409"/>
      <c r="N997" s="409"/>
      <c r="O997" s="409"/>
      <c r="P997" s="409"/>
      <c r="Q997" s="409"/>
      <c r="R997" s="409"/>
      <c r="S997" s="409"/>
      <c r="T997" s="409"/>
      <c r="U997" s="409"/>
      <c r="V997" s="409"/>
      <c r="W997" s="409"/>
      <c r="X997" s="411"/>
      <c r="Y997" s="411"/>
      <c r="Z997" s="411"/>
      <c r="AA997" s="411"/>
      <c r="AB997" s="411"/>
      <c r="AC997" s="411"/>
      <c r="AD997" s="411"/>
      <c r="AE997" s="411"/>
      <c r="AF997" s="411"/>
      <c r="AG997" s="411"/>
      <c r="AH997" s="411"/>
      <c r="AI997" s="411"/>
      <c r="AJ997" s="411"/>
      <c r="AK997" s="411"/>
      <c r="AL997" s="411"/>
      <c r="AM997" s="411"/>
      <c r="AN997" s="411"/>
      <c r="AO997" s="411"/>
      <c r="AP997" s="411"/>
      <c r="AQ997" s="411"/>
      <c r="AR997" s="411"/>
      <c r="AS997" s="37"/>
      <c r="AT997" s="37"/>
    </row>
    <row r="998" spans="1:46" customFormat="1" ht="33.75" customHeight="1">
      <c r="A998" s="444" t="s">
        <v>299</v>
      </c>
      <c r="B998" s="445"/>
      <c r="C998" s="445"/>
      <c r="D998" s="445"/>
      <c r="E998" s="445"/>
      <c r="F998" s="445"/>
      <c r="G998" s="445"/>
      <c r="H998" s="445"/>
      <c r="I998" s="445"/>
      <c r="J998" s="445"/>
      <c r="K998" s="445"/>
      <c r="L998" s="445"/>
      <c r="M998" s="445"/>
      <c r="N998" s="445"/>
      <c r="O998" s="445"/>
      <c r="P998" s="445"/>
      <c r="Q998" s="446"/>
      <c r="R998" s="446"/>
      <c r="S998" s="446"/>
      <c r="T998" s="446"/>
      <c r="U998" s="446"/>
      <c r="V998" s="446"/>
      <c r="W998" s="446"/>
      <c r="X998" s="446"/>
      <c r="Y998" s="446"/>
      <c r="Z998" s="446"/>
      <c r="AA998" s="446"/>
      <c r="AB998" s="446"/>
      <c r="AC998" s="446"/>
      <c r="AD998" s="446"/>
      <c r="AE998" s="446"/>
      <c r="AF998" s="446"/>
      <c r="AG998" s="446"/>
      <c r="AH998" s="446"/>
      <c r="AI998" s="446"/>
      <c r="AJ998" s="446"/>
      <c r="AK998" s="446"/>
      <c r="AL998" s="446"/>
      <c r="AM998" s="446"/>
      <c r="AN998" s="446"/>
      <c r="AO998" s="446"/>
      <c r="AP998" s="446"/>
      <c r="AQ998" s="446"/>
      <c r="AR998" s="446"/>
      <c r="AS998" s="37"/>
      <c r="AT998" s="37"/>
    </row>
    <row r="999" spans="1:46" s="208" customFormat="1" ht="27.75" customHeight="1">
      <c r="A999" s="283" t="s">
        <v>28</v>
      </c>
      <c r="B999" s="311" t="s">
        <v>300</v>
      </c>
      <c r="C999" s="282" t="s">
        <v>301</v>
      </c>
      <c r="D999" s="217" t="s">
        <v>34</v>
      </c>
      <c r="E999" s="204">
        <f>E1000+E1001+E1002+E1004+E1005</f>
        <v>18907.54</v>
      </c>
      <c r="F999" s="205">
        <f>F1000+F1001+F1002+F1004+F1005</f>
        <v>6544.6799999999994</v>
      </c>
      <c r="G999" s="205">
        <f>(F999/E999)*100</f>
        <v>34.614127485648574</v>
      </c>
      <c r="H999" s="234">
        <f>H1000+H1001+H1002+H1004+H1005</f>
        <v>243</v>
      </c>
      <c r="I999" s="205">
        <f>I1000+I1001+I1002+I1004+I1005</f>
        <v>243</v>
      </c>
      <c r="J999" s="205">
        <f>(I999/H999)*100</f>
        <v>100</v>
      </c>
      <c r="K999" s="234">
        <f>K1000+K1001+K1002+K1004+K1005</f>
        <v>943.24</v>
      </c>
      <c r="L999" s="206">
        <f>L1000+L1001+L1002+L1004+L1005</f>
        <v>943.24</v>
      </c>
      <c r="M999" s="205">
        <f>(L999/K999)*100</f>
        <v>100</v>
      </c>
      <c r="N999" s="234">
        <f>N1000+N1001+N1002+N1004+N1005</f>
        <v>1018.23</v>
      </c>
      <c r="O999" s="206">
        <f>O1000+O1001+O1002+O1004+O1005</f>
        <v>1011.98</v>
      </c>
      <c r="P999" s="205">
        <f>(O999/N999)*100</f>
        <v>99.386189760663115</v>
      </c>
      <c r="Q999" s="234">
        <f>Q1000+Q1001+Q1002+Q1004+Q1005</f>
        <v>1082.8</v>
      </c>
      <c r="R999" s="205">
        <f>R1000+R1001+R1002+R1004+R1005</f>
        <v>1082.8</v>
      </c>
      <c r="S999" s="205">
        <f>(R999/Q999)*100</f>
        <v>100</v>
      </c>
      <c r="T999" s="234">
        <f>T1000+T1001+T1002+T1004+T1005</f>
        <v>1281.07</v>
      </c>
      <c r="U999" s="205">
        <f>U1000+U1001+U1002+U1004+U1005</f>
        <v>1281.07</v>
      </c>
      <c r="V999" s="205">
        <f>(U999/T999)*100</f>
        <v>100</v>
      </c>
      <c r="W999" s="234">
        <f>W1000+W1001+W1002+W1004+W1005</f>
        <v>2232.5899999999997</v>
      </c>
      <c r="X999" s="205">
        <f>X1000+X1001+X1002+X1004+X1005</f>
        <v>1982.59</v>
      </c>
      <c r="Y999" s="205">
        <f>(X999/W999)*100</f>
        <v>88.802243134655285</v>
      </c>
      <c r="Z999" s="234">
        <f>Z1000+Z1001+Z1002+Z1004+Z1005</f>
        <v>3599.84</v>
      </c>
      <c r="AA999" s="205">
        <f>AA1000+AA1001+AA1002+AA1004+AA1005</f>
        <v>0</v>
      </c>
      <c r="AB999" s="205">
        <f>(AA999/Z999)*100</f>
        <v>0</v>
      </c>
      <c r="AC999" s="234">
        <f>AC1000+AC1001+AC1002+AC1004+AC1005</f>
        <v>1700</v>
      </c>
      <c r="AD999" s="205">
        <f>AD1000+AD1001+AD1002+AD1004+AD1005</f>
        <v>0</v>
      </c>
      <c r="AE999" s="205">
        <f>(AD999/AC999)*100</f>
        <v>0</v>
      </c>
      <c r="AF999" s="234">
        <f>AF1000+AF1001+AF1002+AF1004+AF1005</f>
        <v>1900.97</v>
      </c>
      <c r="AG999" s="205">
        <f>AG1000+AG1001+AG1002+AG1004+AG1005</f>
        <v>0</v>
      </c>
      <c r="AH999" s="205">
        <f>(AG999/AF999)*100</f>
        <v>0</v>
      </c>
      <c r="AI999" s="234">
        <f>AI1000+AI1001+AI1002+AI1004+AI1005</f>
        <v>1437.76</v>
      </c>
      <c r="AJ999" s="205">
        <f>AJ1000+AJ1001+AJ1002+AJ1004+AJ1005</f>
        <v>0</v>
      </c>
      <c r="AK999" s="205">
        <f>(AJ999/AI999)*100</f>
        <v>0</v>
      </c>
      <c r="AL999" s="234">
        <f>AL1000+AL1001+AL1002+AL1004+AL1005</f>
        <v>1220</v>
      </c>
      <c r="AM999" s="205">
        <f>AM1000+AM1001+AM1002+AM1004+AM1005</f>
        <v>0</v>
      </c>
      <c r="AN999" s="205">
        <f>(AM999/AL999)*100</f>
        <v>0</v>
      </c>
      <c r="AO999" s="234">
        <f>AO1000+AO1001+AO1002+AO1004+AO1005</f>
        <v>2248.04</v>
      </c>
      <c r="AP999" s="205">
        <f>AP1000+AP1001+AP1002+AP1004+AP1005</f>
        <v>0</v>
      </c>
      <c r="AQ999" s="205">
        <f>(AP999/AO999)*100</f>
        <v>0</v>
      </c>
      <c r="AR999" s="216"/>
    </row>
    <row r="1000" spans="1:46" customFormat="1" ht="33.75" customHeight="1">
      <c r="A1000" s="283"/>
      <c r="B1000" s="312"/>
      <c r="C1000" s="282"/>
      <c r="D1000" s="96" t="s">
        <v>17</v>
      </c>
      <c r="E1000" s="173">
        <f>H1000+K1000+N1000+Q1000+T1000+W1000+Z1000+AC1000+AF1000+AI1000+AL1000+AO1000</f>
        <v>0</v>
      </c>
      <c r="F1000" s="85">
        <f>I1000+L1000+O1000+R1000+U1000+X1000+AA1000+AD1000+AG1000+AJ1000+AM1000+AP1000</f>
        <v>0</v>
      </c>
      <c r="G1000" s="43" t="e">
        <f t="shared" ref="G1000:G1005" si="3377">(F1000/E1000)*100</f>
        <v>#DIV/0!</v>
      </c>
      <c r="H1000" s="234">
        <f t="shared" ref="H1000:I1005" si="3378">H1007+H1014+H1021+H1028+H1035+H1042+H1049+H1077</f>
        <v>0</v>
      </c>
      <c r="I1000" s="45">
        <f t="shared" si="3378"/>
        <v>0</v>
      </c>
      <c r="J1000" s="45" t="e">
        <f t="shared" ref="J1000:J1005" si="3379">(I1000/H1000)*100</f>
        <v>#DIV/0!</v>
      </c>
      <c r="K1000" s="234">
        <f t="shared" ref="K1000:L1005" si="3380">K1007+K1014+K1021+K1028+K1035+K1042+K1049+K1077</f>
        <v>0</v>
      </c>
      <c r="L1000" s="43">
        <f t="shared" si="3380"/>
        <v>0</v>
      </c>
      <c r="M1000" s="45" t="e">
        <f t="shared" ref="M1000:M1005" si="3381">(L1000/K1000)*100</f>
        <v>#DIV/0!</v>
      </c>
      <c r="N1000" s="234">
        <f t="shared" ref="N1000:O1005" si="3382">N1007+N1014+N1021+N1028+N1035+N1042+N1049+N1077</f>
        <v>0</v>
      </c>
      <c r="O1000" s="43">
        <f t="shared" si="3382"/>
        <v>0</v>
      </c>
      <c r="P1000" s="45" t="e">
        <f t="shared" ref="P1000:P1005" si="3383">(O1000/N1000)*100</f>
        <v>#DIV/0!</v>
      </c>
      <c r="Q1000" s="234">
        <f t="shared" ref="Q1000:R1005" si="3384">Q1007+Q1014+Q1021+Q1028+Q1035+Q1042+Q1049+Q1077</f>
        <v>0</v>
      </c>
      <c r="R1000" s="45">
        <f t="shared" si="3384"/>
        <v>0</v>
      </c>
      <c r="S1000" s="45" t="e">
        <f t="shared" ref="S1000:S1005" si="3385">(R1000/Q1000)*100</f>
        <v>#DIV/0!</v>
      </c>
      <c r="T1000" s="234">
        <f t="shared" ref="T1000:U1005" si="3386">T1007+T1014+T1021+T1028+T1035+T1042+T1049+T1077</f>
        <v>0</v>
      </c>
      <c r="U1000" s="45">
        <f t="shared" si="3386"/>
        <v>0</v>
      </c>
      <c r="V1000" s="45" t="e">
        <f t="shared" ref="V1000:V1005" si="3387">(U1000/T1000)*100</f>
        <v>#DIV/0!</v>
      </c>
      <c r="W1000" s="234">
        <f t="shared" ref="W1000:X1005" si="3388">W1007+W1014+W1021+W1028+W1035+W1042+W1049+W1077</f>
        <v>0</v>
      </c>
      <c r="X1000" s="45">
        <f t="shared" si="3388"/>
        <v>0</v>
      </c>
      <c r="Y1000" s="45" t="e">
        <f t="shared" ref="Y1000:Y1005" si="3389">(X1000/W1000)*100</f>
        <v>#DIV/0!</v>
      </c>
      <c r="Z1000" s="234">
        <f t="shared" ref="Z1000:AA1005" si="3390">Z1007+Z1014+Z1021+Z1028+Z1035+Z1042+Z1049+Z1077</f>
        <v>0</v>
      </c>
      <c r="AA1000" s="45">
        <f t="shared" si="3390"/>
        <v>0</v>
      </c>
      <c r="AB1000" s="45" t="e">
        <f t="shared" ref="AB1000:AB1005" si="3391">(AA1000/Z1000)*100</f>
        <v>#DIV/0!</v>
      </c>
      <c r="AC1000" s="234">
        <f t="shared" ref="AC1000:AD1005" si="3392">AC1007+AC1014+AC1021+AC1028+AC1035+AC1042+AC1049+AC1077</f>
        <v>0</v>
      </c>
      <c r="AD1000" s="45">
        <f t="shared" si="3392"/>
        <v>0</v>
      </c>
      <c r="AE1000" s="45" t="e">
        <f t="shared" ref="AE1000:AE1005" si="3393">(AD1000/AC1000)*100</f>
        <v>#DIV/0!</v>
      </c>
      <c r="AF1000" s="234">
        <f t="shared" ref="AF1000:AG1005" si="3394">AF1007+AF1014+AF1021+AF1028+AF1035+AF1042+AF1049+AF1077</f>
        <v>0</v>
      </c>
      <c r="AG1000" s="45">
        <f t="shared" si="3394"/>
        <v>0</v>
      </c>
      <c r="AH1000" s="45" t="e">
        <f t="shared" ref="AH1000:AH1005" si="3395">(AG1000/AF1000)*100</f>
        <v>#DIV/0!</v>
      </c>
      <c r="AI1000" s="234">
        <f t="shared" ref="AI1000:AJ1005" si="3396">AI1007+AI1014+AI1021+AI1028+AI1035+AI1042+AI1049+AI1077</f>
        <v>0</v>
      </c>
      <c r="AJ1000" s="45">
        <f t="shared" si="3396"/>
        <v>0</v>
      </c>
      <c r="AK1000" s="45" t="e">
        <f t="shared" ref="AK1000:AK1005" si="3397">(AJ1000/AI1000)*100</f>
        <v>#DIV/0!</v>
      </c>
      <c r="AL1000" s="234">
        <f t="shared" ref="AL1000:AM1005" si="3398">AL1007+AL1014+AL1021+AL1028+AL1035+AL1042+AL1049+AL1077</f>
        <v>0</v>
      </c>
      <c r="AM1000" s="45">
        <f t="shared" si="3398"/>
        <v>0</v>
      </c>
      <c r="AN1000" s="45" t="e">
        <f t="shared" ref="AN1000:AN1005" si="3399">(AM1000/AL1000)*100</f>
        <v>#DIV/0!</v>
      </c>
      <c r="AO1000" s="234">
        <f t="shared" ref="AO1000:AP1005" si="3400">AO1007+AO1014+AO1021+AO1028+AO1035+AO1042+AO1049+AO1077</f>
        <v>0</v>
      </c>
      <c r="AP1000" s="45">
        <f t="shared" si="3400"/>
        <v>0</v>
      </c>
      <c r="AQ1000" s="45" t="e">
        <f t="shared" ref="AQ1000:AQ1005" si="3401">(AP1000/AO1000)*100</f>
        <v>#DIV/0!</v>
      </c>
      <c r="AR1000" s="12"/>
      <c r="AS1000" s="37"/>
      <c r="AT1000" s="37"/>
    </row>
    <row r="1001" spans="1:46" customFormat="1" ht="47.25" customHeight="1">
      <c r="A1001" s="283"/>
      <c r="B1001" s="312"/>
      <c r="C1001" s="282"/>
      <c r="D1001" s="96" t="s">
        <v>18</v>
      </c>
      <c r="E1001" s="258">
        <f t="shared" ref="E1001" si="3402">H1001+K1001+N1001+Q1001+T1001+W1001+Z1001+AC1001+AF1001+AI1001+AL1001+AO1001</f>
        <v>662</v>
      </c>
      <c r="F1001" s="85">
        <f t="shared" ref="F1001:F1005" si="3403">I1001+L1001+O1001+R1001+U1001+X1001+AA1001+AD1001+AG1001+AJ1001+AM1001+AP1001</f>
        <v>57.78</v>
      </c>
      <c r="G1001" s="45">
        <f t="shared" si="3377"/>
        <v>8.7280966767371595</v>
      </c>
      <c r="H1001" s="234">
        <f t="shared" si="3378"/>
        <v>0</v>
      </c>
      <c r="I1001" s="45">
        <f t="shared" si="3378"/>
        <v>0</v>
      </c>
      <c r="J1001" s="45" t="e">
        <f t="shared" si="3379"/>
        <v>#DIV/0!</v>
      </c>
      <c r="K1001" s="234">
        <f t="shared" si="3380"/>
        <v>0</v>
      </c>
      <c r="L1001" s="43">
        <f t="shared" si="3380"/>
        <v>0</v>
      </c>
      <c r="M1001" s="45" t="e">
        <f t="shared" si="3381"/>
        <v>#DIV/0!</v>
      </c>
      <c r="N1001" s="234">
        <f t="shared" si="3382"/>
        <v>0</v>
      </c>
      <c r="O1001" s="43">
        <f t="shared" si="3382"/>
        <v>0</v>
      </c>
      <c r="P1001" s="45" t="e">
        <f t="shared" si="3383"/>
        <v>#DIV/0!</v>
      </c>
      <c r="Q1001" s="234">
        <f t="shared" si="3384"/>
        <v>0</v>
      </c>
      <c r="R1001" s="45">
        <f t="shared" si="3384"/>
        <v>0</v>
      </c>
      <c r="S1001" s="45" t="e">
        <f t="shared" si="3385"/>
        <v>#DIV/0!</v>
      </c>
      <c r="T1001" s="234">
        <f t="shared" si="3386"/>
        <v>0</v>
      </c>
      <c r="U1001" s="45">
        <f t="shared" si="3386"/>
        <v>0</v>
      </c>
      <c r="V1001" s="45" t="e">
        <f t="shared" si="3387"/>
        <v>#DIV/0!</v>
      </c>
      <c r="W1001" s="234">
        <f t="shared" si="3388"/>
        <v>307.77999999999997</v>
      </c>
      <c r="X1001" s="45">
        <f t="shared" si="3388"/>
        <v>57.78</v>
      </c>
      <c r="Y1001" s="45">
        <f t="shared" si="3389"/>
        <v>18.773149652349083</v>
      </c>
      <c r="Z1001" s="234">
        <f t="shared" si="3390"/>
        <v>312</v>
      </c>
      <c r="AA1001" s="45">
        <f t="shared" si="3390"/>
        <v>0</v>
      </c>
      <c r="AB1001" s="45">
        <f t="shared" si="3391"/>
        <v>0</v>
      </c>
      <c r="AC1001" s="234">
        <f t="shared" si="3392"/>
        <v>30</v>
      </c>
      <c r="AD1001" s="45">
        <f t="shared" si="3392"/>
        <v>0</v>
      </c>
      <c r="AE1001" s="45">
        <f t="shared" si="3393"/>
        <v>0</v>
      </c>
      <c r="AF1001" s="234">
        <f t="shared" si="3394"/>
        <v>12.219999999999999</v>
      </c>
      <c r="AG1001" s="45">
        <f t="shared" si="3394"/>
        <v>0</v>
      </c>
      <c r="AH1001" s="45">
        <f t="shared" si="3395"/>
        <v>0</v>
      </c>
      <c r="AI1001" s="234">
        <f t="shared" si="3396"/>
        <v>0</v>
      </c>
      <c r="AJ1001" s="45">
        <f t="shared" si="3396"/>
        <v>0</v>
      </c>
      <c r="AK1001" s="45" t="e">
        <f t="shared" si="3397"/>
        <v>#DIV/0!</v>
      </c>
      <c r="AL1001" s="234">
        <f t="shared" si="3398"/>
        <v>0</v>
      </c>
      <c r="AM1001" s="45">
        <f t="shared" si="3398"/>
        <v>0</v>
      </c>
      <c r="AN1001" s="45" t="e">
        <f t="shared" si="3399"/>
        <v>#DIV/0!</v>
      </c>
      <c r="AO1001" s="234">
        <f t="shared" si="3400"/>
        <v>0</v>
      </c>
      <c r="AP1001" s="45">
        <f t="shared" si="3400"/>
        <v>0</v>
      </c>
      <c r="AQ1001" s="45" t="e">
        <f t="shared" si="3401"/>
        <v>#DIV/0!</v>
      </c>
      <c r="AR1001" s="12"/>
      <c r="AS1001" s="37"/>
      <c r="AT1001" s="37"/>
    </row>
    <row r="1002" spans="1:46" customFormat="1" ht="35.25" customHeight="1">
      <c r="A1002" s="283"/>
      <c r="B1002" s="312"/>
      <c r="C1002" s="282"/>
      <c r="D1002" s="96" t="s">
        <v>26</v>
      </c>
      <c r="E1002" s="258">
        <f>H1002+K1002+N1002+Q1002+T1002+W1002+Z1002+AC1002+AF1002+AI1002+AL1002+AO1002</f>
        <v>18125.54</v>
      </c>
      <c r="F1002" s="85">
        <f t="shared" si="3403"/>
        <v>6479.96</v>
      </c>
      <c r="G1002" s="45">
        <f t="shared" si="3377"/>
        <v>35.750438331768322</v>
      </c>
      <c r="H1002" s="234">
        <f t="shared" si="3378"/>
        <v>243</v>
      </c>
      <c r="I1002" s="45">
        <f t="shared" si="3378"/>
        <v>243</v>
      </c>
      <c r="J1002" s="45">
        <f t="shared" si="3379"/>
        <v>100</v>
      </c>
      <c r="K1002" s="234">
        <f t="shared" si="3380"/>
        <v>943.24</v>
      </c>
      <c r="L1002" s="43">
        <f t="shared" si="3380"/>
        <v>943.24</v>
      </c>
      <c r="M1002" s="45">
        <f t="shared" si="3381"/>
        <v>100</v>
      </c>
      <c r="N1002" s="234">
        <f t="shared" si="3382"/>
        <v>1016.19</v>
      </c>
      <c r="O1002" s="43">
        <f t="shared" si="3382"/>
        <v>1009.94</v>
      </c>
      <c r="P1002" s="45">
        <f t="shared" si="3383"/>
        <v>99.384957537468381</v>
      </c>
      <c r="Q1002" s="234">
        <f t="shared" si="3384"/>
        <v>1082.8</v>
      </c>
      <c r="R1002" s="45">
        <f t="shared" si="3384"/>
        <v>1082.8</v>
      </c>
      <c r="S1002" s="45">
        <f t="shared" si="3385"/>
        <v>100</v>
      </c>
      <c r="T1002" s="234">
        <f t="shared" si="3386"/>
        <v>1281.07</v>
      </c>
      <c r="U1002" s="45">
        <f t="shared" si="3386"/>
        <v>1281.07</v>
      </c>
      <c r="V1002" s="45">
        <f t="shared" si="3387"/>
        <v>100</v>
      </c>
      <c r="W1002" s="234">
        <f t="shared" si="3388"/>
        <v>1919.9099999999999</v>
      </c>
      <c r="X1002" s="45">
        <f t="shared" si="3388"/>
        <v>1919.9099999999999</v>
      </c>
      <c r="Y1002" s="45">
        <f t="shared" si="3389"/>
        <v>100</v>
      </c>
      <c r="Z1002" s="234">
        <f t="shared" si="3390"/>
        <v>3287.84</v>
      </c>
      <c r="AA1002" s="45">
        <f t="shared" si="3390"/>
        <v>0</v>
      </c>
      <c r="AB1002" s="45">
        <f t="shared" si="3391"/>
        <v>0</v>
      </c>
      <c r="AC1002" s="234">
        <f t="shared" si="3392"/>
        <v>1670</v>
      </c>
      <c r="AD1002" s="45">
        <f t="shared" si="3392"/>
        <v>0</v>
      </c>
      <c r="AE1002" s="45">
        <f t="shared" si="3393"/>
        <v>0</v>
      </c>
      <c r="AF1002" s="234">
        <f t="shared" si="3394"/>
        <v>1888.75</v>
      </c>
      <c r="AG1002" s="45">
        <f t="shared" si="3394"/>
        <v>0</v>
      </c>
      <c r="AH1002" s="45">
        <f t="shared" si="3395"/>
        <v>0</v>
      </c>
      <c r="AI1002" s="234">
        <f t="shared" si="3396"/>
        <v>1437.76</v>
      </c>
      <c r="AJ1002" s="45">
        <f t="shared" si="3396"/>
        <v>0</v>
      </c>
      <c r="AK1002" s="45">
        <f t="shared" si="3397"/>
        <v>0</v>
      </c>
      <c r="AL1002" s="234">
        <f t="shared" si="3398"/>
        <v>1220</v>
      </c>
      <c r="AM1002" s="45">
        <f t="shared" si="3398"/>
        <v>0</v>
      </c>
      <c r="AN1002" s="45">
        <f t="shared" si="3399"/>
        <v>0</v>
      </c>
      <c r="AO1002" s="234">
        <f t="shared" si="3400"/>
        <v>2134.98</v>
      </c>
      <c r="AP1002" s="45">
        <f t="shared" si="3400"/>
        <v>0</v>
      </c>
      <c r="AQ1002" s="45">
        <f t="shared" si="3401"/>
        <v>0</v>
      </c>
      <c r="AR1002" s="12"/>
      <c r="AS1002" s="37"/>
      <c r="AT1002" s="37"/>
    </row>
    <row r="1003" spans="1:46" customFormat="1" ht="75" customHeight="1">
      <c r="A1003" s="283"/>
      <c r="B1003" s="312"/>
      <c r="C1003" s="282"/>
      <c r="D1003" s="96" t="s">
        <v>154</v>
      </c>
      <c r="E1003" s="173">
        <f t="shared" ref="E1003:E1005" si="3404">H1003+K1003+N1003+Q1003+T1003+W1003+Z1003+AC1003+AF1003+AI1003+AL1003+AO1003</f>
        <v>0</v>
      </c>
      <c r="F1003" s="85">
        <f t="shared" si="3403"/>
        <v>0</v>
      </c>
      <c r="G1003" s="45" t="e">
        <f t="shared" si="3377"/>
        <v>#DIV/0!</v>
      </c>
      <c r="H1003" s="234">
        <f t="shared" si="3378"/>
        <v>0</v>
      </c>
      <c r="I1003" s="45">
        <f t="shared" si="3378"/>
        <v>0</v>
      </c>
      <c r="J1003" s="45" t="e">
        <f t="shared" si="3379"/>
        <v>#DIV/0!</v>
      </c>
      <c r="K1003" s="234">
        <f t="shared" si="3380"/>
        <v>0</v>
      </c>
      <c r="L1003" s="43">
        <f t="shared" si="3380"/>
        <v>0</v>
      </c>
      <c r="M1003" s="45" t="e">
        <f t="shared" si="3381"/>
        <v>#DIV/0!</v>
      </c>
      <c r="N1003" s="234">
        <f t="shared" si="3382"/>
        <v>0</v>
      </c>
      <c r="O1003" s="43">
        <f t="shared" si="3382"/>
        <v>0</v>
      </c>
      <c r="P1003" s="45" t="e">
        <f t="shared" si="3383"/>
        <v>#DIV/0!</v>
      </c>
      <c r="Q1003" s="234">
        <f t="shared" si="3384"/>
        <v>0</v>
      </c>
      <c r="R1003" s="45">
        <f t="shared" si="3384"/>
        <v>0</v>
      </c>
      <c r="S1003" s="45" t="e">
        <f t="shared" si="3385"/>
        <v>#DIV/0!</v>
      </c>
      <c r="T1003" s="234">
        <f t="shared" si="3386"/>
        <v>0</v>
      </c>
      <c r="U1003" s="45">
        <f t="shared" si="3386"/>
        <v>0</v>
      </c>
      <c r="V1003" s="45" t="e">
        <f t="shared" si="3387"/>
        <v>#DIV/0!</v>
      </c>
      <c r="W1003" s="234">
        <f t="shared" si="3388"/>
        <v>0</v>
      </c>
      <c r="X1003" s="45">
        <f t="shared" si="3388"/>
        <v>0</v>
      </c>
      <c r="Y1003" s="45" t="e">
        <f t="shared" si="3389"/>
        <v>#DIV/0!</v>
      </c>
      <c r="Z1003" s="234">
        <f t="shared" si="3390"/>
        <v>0</v>
      </c>
      <c r="AA1003" s="45">
        <f t="shared" si="3390"/>
        <v>0</v>
      </c>
      <c r="AB1003" s="45" t="e">
        <f t="shared" si="3391"/>
        <v>#DIV/0!</v>
      </c>
      <c r="AC1003" s="234">
        <f t="shared" si="3392"/>
        <v>0</v>
      </c>
      <c r="AD1003" s="45">
        <f t="shared" si="3392"/>
        <v>0</v>
      </c>
      <c r="AE1003" s="45" t="e">
        <f t="shared" si="3393"/>
        <v>#DIV/0!</v>
      </c>
      <c r="AF1003" s="234">
        <f t="shared" si="3394"/>
        <v>0</v>
      </c>
      <c r="AG1003" s="45">
        <f t="shared" si="3394"/>
        <v>0</v>
      </c>
      <c r="AH1003" s="45" t="e">
        <f t="shared" si="3395"/>
        <v>#DIV/0!</v>
      </c>
      <c r="AI1003" s="234">
        <f t="shared" si="3396"/>
        <v>0</v>
      </c>
      <c r="AJ1003" s="45">
        <f t="shared" si="3396"/>
        <v>0</v>
      </c>
      <c r="AK1003" s="45" t="e">
        <f t="shared" si="3397"/>
        <v>#DIV/0!</v>
      </c>
      <c r="AL1003" s="234">
        <f t="shared" si="3398"/>
        <v>0</v>
      </c>
      <c r="AM1003" s="45">
        <f t="shared" si="3398"/>
        <v>0</v>
      </c>
      <c r="AN1003" s="45" t="e">
        <f t="shared" si="3399"/>
        <v>#DIV/0!</v>
      </c>
      <c r="AO1003" s="234">
        <f t="shared" si="3400"/>
        <v>0</v>
      </c>
      <c r="AP1003" s="45">
        <f t="shared" si="3400"/>
        <v>0</v>
      </c>
      <c r="AQ1003" s="45" t="e">
        <f t="shared" si="3401"/>
        <v>#DIV/0!</v>
      </c>
      <c r="AR1003" s="12"/>
      <c r="AS1003" s="37"/>
      <c r="AT1003" s="37"/>
    </row>
    <row r="1004" spans="1:46" customFormat="1" ht="31.5" customHeight="1">
      <c r="A1004" s="283"/>
      <c r="B1004" s="312"/>
      <c r="C1004" s="282"/>
      <c r="D1004" s="96" t="s">
        <v>37</v>
      </c>
      <c r="E1004" s="173">
        <f t="shared" si="3404"/>
        <v>0</v>
      </c>
      <c r="F1004" s="85">
        <f t="shared" si="3403"/>
        <v>0</v>
      </c>
      <c r="G1004" s="45" t="e">
        <f t="shared" si="3377"/>
        <v>#DIV/0!</v>
      </c>
      <c r="H1004" s="234">
        <f t="shared" si="3378"/>
        <v>0</v>
      </c>
      <c r="I1004" s="45">
        <f t="shared" si="3378"/>
        <v>0</v>
      </c>
      <c r="J1004" s="45" t="e">
        <f t="shared" si="3379"/>
        <v>#DIV/0!</v>
      </c>
      <c r="K1004" s="234">
        <f t="shared" si="3380"/>
        <v>0</v>
      </c>
      <c r="L1004" s="43">
        <f t="shared" si="3380"/>
        <v>0</v>
      </c>
      <c r="M1004" s="45" t="e">
        <f t="shared" si="3381"/>
        <v>#DIV/0!</v>
      </c>
      <c r="N1004" s="234">
        <f t="shared" si="3382"/>
        <v>0</v>
      </c>
      <c r="O1004" s="43">
        <f t="shared" si="3382"/>
        <v>0</v>
      </c>
      <c r="P1004" s="45" t="e">
        <f t="shared" si="3383"/>
        <v>#DIV/0!</v>
      </c>
      <c r="Q1004" s="234">
        <f t="shared" si="3384"/>
        <v>0</v>
      </c>
      <c r="R1004" s="45">
        <f t="shared" si="3384"/>
        <v>0</v>
      </c>
      <c r="S1004" s="45" t="e">
        <f t="shared" si="3385"/>
        <v>#DIV/0!</v>
      </c>
      <c r="T1004" s="234">
        <f t="shared" si="3386"/>
        <v>0</v>
      </c>
      <c r="U1004" s="45">
        <f t="shared" si="3386"/>
        <v>0</v>
      </c>
      <c r="V1004" s="45" t="e">
        <f t="shared" si="3387"/>
        <v>#DIV/0!</v>
      </c>
      <c r="W1004" s="234">
        <f t="shared" si="3388"/>
        <v>0</v>
      </c>
      <c r="X1004" s="45">
        <f t="shared" si="3388"/>
        <v>0</v>
      </c>
      <c r="Y1004" s="45" t="e">
        <f t="shared" si="3389"/>
        <v>#DIV/0!</v>
      </c>
      <c r="Z1004" s="234">
        <f t="shared" si="3390"/>
        <v>0</v>
      </c>
      <c r="AA1004" s="45">
        <f t="shared" si="3390"/>
        <v>0</v>
      </c>
      <c r="AB1004" s="45" t="e">
        <f t="shared" si="3391"/>
        <v>#DIV/0!</v>
      </c>
      <c r="AC1004" s="234">
        <f t="shared" si="3392"/>
        <v>0</v>
      </c>
      <c r="AD1004" s="45">
        <f t="shared" si="3392"/>
        <v>0</v>
      </c>
      <c r="AE1004" s="45" t="e">
        <f t="shared" si="3393"/>
        <v>#DIV/0!</v>
      </c>
      <c r="AF1004" s="234">
        <f t="shared" si="3394"/>
        <v>0</v>
      </c>
      <c r="AG1004" s="45">
        <f t="shared" si="3394"/>
        <v>0</v>
      </c>
      <c r="AH1004" s="45" t="e">
        <f t="shared" si="3395"/>
        <v>#DIV/0!</v>
      </c>
      <c r="AI1004" s="234">
        <f t="shared" si="3396"/>
        <v>0</v>
      </c>
      <c r="AJ1004" s="45">
        <f t="shared" si="3396"/>
        <v>0</v>
      </c>
      <c r="AK1004" s="45" t="e">
        <f t="shared" si="3397"/>
        <v>#DIV/0!</v>
      </c>
      <c r="AL1004" s="234">
        <f t="shared" si="3398"/>
        <v>0</v>
      </c>
      <c r="AM1004" s="45">
        <f t="shared" si="3398"/>
        <v>0</v>
      </c>
      <c r="AN1004" s="45" t="e">
        <f t="shared" si="3399"/>
        <v>#DIV/0!</v>
      </c>
      <c r="AO1004" s="234">
        <f t="shared" si="3400"/>
        <v>0</v>
      </c>
      <c r="AP1004" s="45">
        <f t="shared" si="3400"/>
        <v>0</v>
      </c>
      <c r="AQ1004" s="45" t="e">
        <f t="shared" si="3401"/>
        <v>#DIV/0!</v>
      </c>
      <c r="AR1004" s="12"/>
      <c r="AS1004" s="37"/>
      <c r="AT1004" s="37"/>
    </row>
    <row r="1005" spans="1:46" customFormat="1" ht="105" customHeight="1">
      <c r="A1005" s="283"/>
      <c r="B1005" s="313"/>
      <c r="C1005" s="282"/>
      <c r="D1005" s="96" t="s">
        <v>32</v>
      </c>
      <c r="E1005" s="173">
        <f t="shared" si="3404"/>
        <v>120</v>
      </c>
      <c r="F1005" s="85">
        <f t="shared" si="3403"/>
        <v>6.94</v>
      </c>
      <c r="G1005" s="45">
        <f t="shared" si="3377"/>
        <v>5.7833333333333332</v>
      </c>
      <c r="H1005" s="234">
        <f t="shared" si="3378"/>
        <v>0</v>
      </c>
      <c r="I1005" s="45">
        <f t="shared" si="3378"/>
        <v>0</v>
      </c>
      <c r="J1005" s="45" t="e">
        <f t="shared" si="3379"/>
        <v>#DIV/0!</v>
      </c>
      <c r="K1005" s="234">
        <f t="shared" si="3380"/>
        <v>0</v>
      </c>
      <c r="L1005" s="43">
        <f t="shared" si="3380"/>
        <v>0</v>
      </c>
      <c r="M1005" s="45" t="e">
        <f t="shared" si="3381"/>
        <v>#DIV/0!</v>
      </c>
      <c r="N1005" s="234">
        <f t="shared" si="3382"/>
        <v>2.04</v>
      </c>
      <c r="O1005" s="43">
        <f t="shared" si="3382"/>
        <v>2.04</v>
      </c>
      <c r="P1005" s="45">
        <f t="shared" si="3383"/>
        <v>100</v>
      </c>
      <c r="Q1005" s="234">
        <f t="shared" si="3384"/>
        <v>0</v>
      </c>
      <c r="R1005" s="45">
        <f t="shared" si="3384"/>
        <v>0</v>
      </c>
      <c r="S1005" s="45" t="e">
        <f t="shared" si="3385"/>
        <v>#DIV/0!</v>
      </c>
      <c r="T1005" s="234">
        <f t="shared" si="3386"/>
        <v>0</v>
      </c>
      <c r="U1005" s="45">
        <f t="shared" si="3386"/>
        <v>0</v>
      </c>
      <c r="V1005" s="45" t="e">
        <f t="shared" si="3387"/>
        <v>#DIV/0!</v>
      </c>
      <c r="W1005" s="234">
        <f t="shared" si="3388"/>
        <v>4.9000000000000004</v>
      </c>
      <c r="X1005" s="45">
        <f t="shared" si="3388"/>
        <v>4.9000000000000004</v>
      </c>
      <c r="Y1005" s="45">
        <f t="shared" si="3389"/>
        <v>100</v>
      </c>
      <c r="Z1005" s="234">
        <f t="shared" si="3390"/>
        <v>0</v>
      </c>
      <c r="AA1005" s="45">
        <f t="shared" si="3390"/>
        <v>0</v>
      </c>
      <c r="AB1005" s="45" t="e">
        <f t="shared" si="3391"/>
        <v>#DIV/0!</v>
      </c>
      <c r="AC1005" s="234">
        <f t="shared" si="3392"/>
        <v>0</v>
      </c>
      <c r="AD1005" s="45">
        <f t="shared" si="3392"/>
        <v>0</v>
      </c>
      <c r="AE1005" s="45" t="e">
        <f t="shared" si="3393"/>
        <v>#DIV/0!</v>
      </c>
      <c r="AF1005" s="234">
        <f t="shared" si="3394"/>
        <v>0</v>
      </c>
      <c r="AG1005" s="45">
        <f t="shared" si="3394"/>
        <v>0</v>
      </c>
      <c r="AH1005" s="45" t="e">
        <f t="shared" si="3395"/>
        <v>#DIV/0!</v>
      </c>
      <c r="AI1005" s="234">
        <f t="shared" si="3396"/>
        <v>0</v>
      </c>
      <c r="AJ1005" s="45">
        <f t="shared" si="3396"/>
        <v>0</v>
      </c>
      <c r="AK1005" s="45" t="e">
        <f t="shared" si="3397"/>
        <v>#DIV/0!</v>
      </c>
      <c r="AL1005" s="234">
        <f t="shared" si="3398"/>
        <v>0</v>
      </c>
      <c r="AM1005" s="45">
        <f t="shared" si="3398"/>
        <v>0</v>
      </c>
      <c r="AN1005" s="45" t="e">
        <f t="shared" si="3399"/>
        <v>#DIV/0!</v>
      </c>
      <c r="AO1005" s="234">
        <f t="shared" si="3400"/>
        <v>113.06</v>
      </c>
      <c r="AP1005" s="45">
        <f t="shared" si="3400"/>
        <v>0</v>
      </c>
      <c r="AQ1005" s="45">
        <f t="shared" si="3401"/>
        <v>0</v>
      </c>
      <c r="AR1005" s="12"/>
      <c r="AS1005" s="37"/>
      <c r="AT1005" s="37"/>
    </row>
    <row r="1006" spans="1:46" s="208" customFormat="1" ht="30.75" customHeight="1">
      <c r="A1006" s="283" t="s">
        <v>16</v>
      </c>
      <c r="B1006" s="429" t="s">
        <v>302</v>
      </c>
      <c r="C1006" s="341" t="s">
        <v>207</v>
      </c>
      <c r="D1006" s="217" t="s">
        <v>34</v>
      </c>
      <c r="E1006" s="210">
        <f>E1007+E1008+E1009+E1011+E1012</f>
        <v>150</v>
      </c>
      <c r="F1006" s="206">
        <f>F1007+F1008+F1009+F1011+F1012</f>
        <v>71.8</v>
      </c>
      <c r="G1006" s="206">
        <f>(F1006/E1006)*100</f>
        <v>47.86666666666666</v>
      </c>
      <c r="H1006" s="234">
        <f>H1007+H1008+H1009+H1011+H1012</f>
        <v>0</v>
      </c>
      <c r="I1006" s="205">
        <f>I1007+I1008+I1009+I1011+I1012</f>
        <v>0</v>
      </c>
      <c r="J1006" s="205" t="e">
        <f>(I1006/H1006)*100</f>
        <v>#DIV/0!</v>
      </c>
      <c r="K1006" s="234">
        <f>K1007+K1008+K1009+K1011+K1012</f>
        <v>0</v>
      </c>
      <c r="L1006" s="206">
        <f>L1007+L1008+L1009+L1011+L1012</f>
        <v>0</v>
      </c>
      <c r="M1006" s="205" t="e">
        <f>(L1006/K1006)*100</f>
        <v>#DIV/0!</v>
      </c>
      <c r="N1006" s="234">
        <f>N1007+N1008+N1009+N1011+N1012</f>
        <v>0</v>
      </c>
      <c r="O1006" s="206">
        <f>O1007+O1008+O1009+O1011+O1012</f>
        <v>0</v>
      </c>
      <c r="P1006" s="205" t="e">
        <f>(O1006/N1006)*100</f>
        <v>#DIV/0!</v>
      </c>
      <c r="Q1006" s="234">
        <f>Q1007+Q1008+Q1009+Q1011+Q1012</f>
        <v>0</v>
      </c>
      <c r="R1006" s="205">
        <f>R1007+R1008+R1009+R1011+R1012</f>
        <v>0</v>
      </c>
      <c r="S1006" s="205" t="e">
        <f>(R1006/Q1006)*100</f>
        <v>#DIV/0!</v>
      </c>
      <c r="T1006" s="234">
        <f>T1007+T1008+T1009+T1011+T1012</f>
        <v>0</v>
      </c>
      <c r="U1006" s="205">
        <f>U1007+U1008+U1009+U1011+U1012</f>
        <v>0</v>
      </c>
      <c r="V1006" s="205" t="e">
        <f>(U1006/T1006)*100</f>
        <v>#DIV/0!</v>
      </c>
      <c r="W1006" s="234">
        <f>W1007+W1008+W1009+W1011+W1012</f>
        <v>71.8</v>
      </c>
      <c r="X1006" s="205">
        <f>X1007+X1008+X1009+X1011+X1012</f>
        <v>71.8</v>
      </c>
      <c r="Y1006" s="205">
        <f>(X1006/W1006)*100</f>
        <v>100</v>
      </c>
      <c r="Z1006" s="234">
        <f>Z1007+Z1008+Z1009+Z1011+Z1012</f>
        <v>78.2</v>
      </c>
      <c r="AA1006" s="205">
        <f>AA1007+AA1008+AA1009+AA1011+AA1012</f>
        <v>0</v>
      </c>
      <c r="AB1006" s="205">
        <f>(AA1006/Z1006)*100</f>
        <v>0</v>
      </c>
      <c r="AC1006" s="234">
        <f>AC1007+AC1008+AC1009+AC1011+AC1012</f>
        <v>0</v>
      </c>
      <c r="AD1006" s="205">
        <f>AD1007+AD1008+AD1009+AD1011+AD1012</f>
        <v>0</v>
      </c>
      <c r="AE1006" s="205" t="e">
        <f>(AD1006/AC1006)*100</f>
        <v>#DIV/0!</v>
      </c>
      <c r="AF1006" s="234">
        <f>AF1007+AF1008+AF1009+AF1011+AF1012</f>
        <v>0</v>
      </c>
      <c r="AG1006" s="205">
        <f>AG1007+AG1008+AG1009+AG1011+AG1012</f>
        <v>0</v>
      </c>
      <c r="AH1006" s="205" t="e">
        <f>(AG1006/AF1006)*100</f>
        <v>#DIV/0!</v>
      </c>
      <c r="AI1006" s="234">
        <f>AI1007+AI1008+AI1009+AI1011+AI1012</f>
        <v>0</v>
      </c>
      <c r="AJ1006" s="205">
        <f>AJ1007+AJ1008+AJ1009+AJ1011+AJ1012</f>
        <v>0</v>
      </c>
      <c r="AK1006" s="205" t="e">
        <f>(AJ1006/AI1006)*100</f>
        <v>#DIV/0!</v>
      </c>
      <c r="AL1006" s="234">
        <f>AL1007+AL1008+AL1009+AL1011+AL1012</f>
        <v>0</v>
      </c>
      <c r="AM1006" s="205">
        <f>AM1007+AM1008+AM1009+AM1011+AM1012</f>
        <v>0</v>
      </c>
      <c r="AN1006" s="205" t="e">
        <f>(AM1006/AL1006)*100</f>
        <v>#DIV/0!</v>
      </c>
      <c r="AO1006" s="234">
        <f>AO1007+AO1008+AO1009+AO1011+AO1012</f>
        <v>0</v>
      </c>
      <c r="AP1006" s="205">
        <f>AP1007+AP1008+AP1009+AP1011+AP1012</f>
        <v>0</v>
      </c>
      <c r="AQ1006" s="219" t="e">
        <f>(AP1006/AO1006)*100</f>
        <v>#DIV/0!</v>
      </c>
      <c r="AR1006" s="216"/>
    </row>
    <row r="1007" spans="1:46" customFormat="1" ht="30.75" customHeight="1">
      <c r="A1007" s="283"/>
      <c r="B1007" s="442"/>
      <c r="C1007" s="342"/>
      <c r="D1007" s="110" t="s">
        <v>17</v>
      </c>
      <c r="E1007" s="173">
        <f>H1007+K1007+N1007+Q1007+T1007+W1007+Z1007+AC1007+AF1007+AI1007+AL1007+AO1007</f>
        <v>0</v>
      </c>
      <c r="F1007" s="85">
        <f>I1007+L1007+O1007+R1007+U1007+X1007+AA1007+AD1007+AG1007+AJ1007+AM1007+AP1007</f>
        <v>0</v>
      </c>
      <c r="G1007" s="43" t="e">
        <f t="shared" ref="G1007:G1012" si="3405">(F1007/E1007)*100</f>
        <v>#DIV/0!</v>
      </c>
      <c r="H1007" s="234"/>
      <c r="I1007" s="44"/>
      <c r="J1007" s="45" t="e">
        <f t="shared" ref="J1007:J1012" si="3406">(I1007/H1007)*100</f>
        <v>#DIV/0!</v>
      </c>
      <c r="K1007" s="234"/>
      <c r="L1007" s="85"/>
      <c r="M1007" s="45" t="e">
        <f t="shared" ref="M1007:M1012" si="3407">(L1007/K1007)*100</f>
        <v>#DIV/0!</v>
      </c>
      <c r="N1007" s="234"/>
      <c r="O1007" s="43"/>
      <c r="P1007" s="45" t="e">
        <f t="shared" ref="P1007:P1012" si="3408">(O1007/N1007)*100</f>
        <v>#DIV/0!</v>
      </c>
      <c r="Q1007" s="234"/>
      <c r="R1007" s="44"/>
      <c r="S1007" s="45" t="e">
        <f t="shared" ref="S1007:S1012" si="3409">(R1007/Q1007)*100</f>
        <v>#DIV/0!</v>
      </c>
      <c r="T1007" s="234"/>
      <c r="U1007" s="44"/>
      <c r="V1007" s="45" t="e">
        <f t="shared" ref="V1007:V1012" si="3410">(U1007/T1007)*100</f>
        <v>#DIV/0!</v>
      </c>
      <c r="W1007" s="234"/>
      <c r="X1007" s="44"/>
      <c r="Y1007" s="45" t="e">
        <f t="shared" ref="Y1007:Y1012" si="3411">(X1007/W1007)*100</f>
        <v>#DIV/0!</v>
      </c>
      <c r="Z1007" s="234"/>
      <c r="AA1007" s="44"/>
      <c r="AB1007" s="45" t="e">
        <f t="shared" ref="AB1007:AB1012" si="3412">(AA1007/Z1007)*100</f>
        <v>#DIV/0!</v>
      </c>
      <c r="AC1007" s="234"/>
      <c r="AD1007" s="44"/>
      <c r="AE1007" s="45" t="e">
        <f t="shared" ref="AE1007:AE1012" si="3413">(AD1007/AC1007)*100</f>
        <v>#DIV/0!</v>
      </c>
      <c r="AF1007" s="234"/>
      <c r="AG1007" s="44"/>
      <c r="AH1007" s="45" t="e">
        <f t="shared" ref="AH1007:AH1012" si="3414">(AG1007/AF1007)*100</f>
        <v>#DIV/0!</v>
      </c>
      <c r="AI1007" s="234"/>
      <c r="AJ1007" s="44"/>
      <c r="AK1007" s="45" t="e">
        <f t="shared" ref="AK1007:AK1012" si="3415">(AJ1007/AI1007)*100</f>
        <v>#DIV/0!</v>
      </c>
      <c r="AL1007" s="234"/>
      <c r="AM1007" s="44"/>
      <c r="AN1007" s="45" t="e">
        <f t="shared" ref="AN1007:AN1012" si="3416">(AM1007/AL1007)*100</f>
        <v>#DIV/0!</v>
      </c>
      <c r="AO1007" s="234"/>
      <c r="AP1007" s="44"/>
      <c r="AQ1007" s="42" t="e">
        <f t="shared" ref="AQ1007:AQ1012" si="3417">(AP1007/AO1007)*100</f>
        <v>#DIV/0!</v>
      </c>
      <c r="AR1007" s="12"/>
      <c r="AS1007" s="37"/>
      <c r="AT1007" s="37"/>
    </row>
    <row r="1008" spans="1:46" customFormat="1" ht="30.75" customHeight="1">
      <c r="A1008" s="283"/>
      <c r="B1008" s="442"/>
      <c r="C1008" s="342"/>
      <c r="D1008" s="110" t="s">
        <v>18</v>
      </c>
      <c r="E1008" s="173">
        <f t="shared" ref="E1008:E1012" si="3418">H1008+K1008+N1008+Q1008+T1008+W1008+Z1008+AC1008+AF1008+AI1008+AL1008+AO1008</f>
        <v>0</v>
      </c>
      <c r="F1008" s="85">
        <f t="shared" ref="F1008:F1012" si="3419">I1008+L1008+O1008+R1008+U1008+X1008+AA1008+AD1008+AG1008+AJ1008+AM1008+AP1008</f>
        <v>0</v>
      </c>
      <c r="G1008" s="43" t="e">
        <f t="shared" si="3405"/>
        <v>#DIV/0!</v>
      </c>
      <c r="H1008" s="234"/>
      <c r="I1008" s="44"/>
      <c r="J1008" s="45" t="e">
        <f t="shared" si="3406"/>
        <v>#DIV/0!</v>
      </c>
      <c r="K1008" s="234"/>
      <c r="L1008" s="85"/>
      <c r="M1008" s="45" t="e">
        <f t="shared" si="3407"/>
        <v>#DIV/0!</v>
      </c>
      <c r="N1008" s="234"/>
      <c r="O1008" s="43"/>
      <c r="P1008" s="45" t="e">
        <f t="shared" si="3408"/>
        <v>#DIV/0!</v>
      </c>
      <c r="Q1008" s="234"/>
      <c r="R1008" s="44"/>
      <c r="S1008" s="45" t="e">
        <f t="shared" si="3409"/>
        <v>#DIV/0!</v>
      </c>
      <c r="T1008" s="234"/>
      <c r="U1008" s="44"/>
      <c r="V1008" s="45" t="e">
        <f t="shared" si="3410"/>
        <v>#DIV/0!</v>
      </c>
      <c r="W1008" s="234"/>
      <c r="X1008" s="44"/>
      <c r="Y1008" s="45" t="e">
        <f t="shared" si="3411"/>
        <v>#DIV/0!</v>
      </c>
      <c r="Z1008" s="234"/>
      <c r="AA1008" s="44"/>
      <c r="AB1008" s="45" t="e">
        <f t="shared" si="3412"/>
        <v>#DIV/0!</v>
      </c>
      <c r="AC1008" s="234"/>
      <c r="AD1008" s="44"/>
      <c r="AE1008" s="45" t="e">
        <f t="shared" si="3413"/>
        <v>#DIV/0!</v>
      </c>
      <c r="AF1008" s="234"/>
      <c r="AG1008" s="44"/>
      <c r="AH1008" s="45" t="e">
        <f t="shared" si="3414"/>
        <v>#DIV/0!</v>
      </c>
      <c r="AI1008" s="234"/>
      <c r="AJ1008" s="44"/>
      <c r="AK1008" s="45" t="e">
        <f t="shared" si="3415"/>
        <v>#DIV/0!</v>
      </c>
      <c r="AL1008" s="234"/>
      <c r="AM1008" s="44"/>
      <c r="AN1008" s="45" t="e">
        <f t="shared" si="3416"/>
        <v>#DIV/0!</v>
      </c>
      <c r="AO1008" s="234"/>
      <c r="AP1008" s="44"/>
      <c r="AQ1008" s="42" t="e">
        <f t="shared" si="3417"/>
        <v>#DIV/0!</v>
      </c>
      <c r="AR1008" s="12"/>
      <c r="AS1008" s="37"/>
      <c r="AT1008" s="37"/>
    </row>
    <row r="1009" spans="1:46" customFormat="1" ht="30.75" customHeight="1">
      <c r="A1009" s="283"/>
      <c r="B1009" s="442"/>
      <c r="C1009" s="342"/>
      <c r="D1009" s="110" t="s">
        <v>26</v>
      </c>
      <c r="E1009" s="173">
        <f t="shared" si="3418"/>
        <v>150</v>
      </c>
      <c r="F1009" s="85">
        <f t="shared" si="3419"/>
        <v>71.8</v>
      </c>
      <c r="G1009" s="43">
        <f t="shared" si="3405"/>
        <v>47.86666666666666</v>
      </c>
      <c r="H1009" s="234"/>
      <c r="I1009" s="44"/>
      <c r="J1009" s="45" t="e">
        <f t="shared" si="3406"/>
        <v>#DIV/0!</v>
      </c>
      <c r="K1009" s="234"/>
      <c r="L1009" s="85"/>
      <c r="M1009" s="45" t="e">
        <f t="shared" si="3407"/>
        <v>#DIV/0!</v>
      </c>
      <c r="N1009" s="234"/>
      <c r="O1009" s="43"/>
      <c r="P1009" s="45" t="e">
        <f t="shared" si="3408"/>
        <v>#DIV/0!</v>
      </c>
      <c r="Q1009" s="234"/>
      <c r="R1009" s="44"/>
      <c r="S1009" s="45" t="e">
        <f t="shared" si="3409"/>
        <v>#DIV/0!</v>
      </c>
      <c r="T1009" s="234"/>
      <c r="U1009" s="44"/>
      <c r="V1009" s="45" t="e">
        <f t="shared" si="3410"/>
        <v>#DIV/0!</v>
      </c>
      <c r="W1009" s="234">
        <v>71.8</v>
      </c>
      <c r="X1009" s="44">
        <v>71.8</v>
      </c>
      <c r="Y1009" s="45">
        <f t="shared" si="3411"/>
        <v>100</v>
      </c>
      <c r="Z1009" s="234">
        <v>78.2</v>
      </c>
      <c r="AA1009" s="44"/>
      <c r="AB1009" s="45">
        <f t="shared" si="3412"/>
        <v>0</v>
      </c>
      <c r="AC1009" s="234"/>
      <c r="AD1009" s="44"/>
      <c r="AE1009" s="45" t="e">
        <f t="shared" si="3413"/>
        <v>#DIV/0!</v>
      </c>
      <c r="AF1009" s="234"/>
      <c r="AG1009" s="44"/>
      <c r="AH1009" s="45" t="e">
        <f t="shared" si="3414"/>
        <v>#DIV/0!</v>
      </c>
      <c r="AI1009" s="234"/>
      <c r="AJ1009" s="44"/>
      <c r="AK1009" s="45" t="e">
        <f t="shared" si="3415"/>
        <v>#DIV/0!</v>
      </c>
      <c r="AL1009" s="234"/>
      <c r="AM1009" s="44"/>
      <c r="AN1009" s="45" t="e">
        <f t="shared" si="3416"/>
        <v>#DIV/0!</v>
      </c>
      <c r="AO1009" s="234"/>
      <c r="AP1009" s="44"/>
      <c r="AQ1009" s="42" t="e">
        <f t="shared" si="3417"/>
        <v>#DIV/0!</v>
      </c>
      <c r="AR1009" s="12"/>
      <c r="AS1009" s="37"/>
      <c r="AT1009" s="37"/>
    </row>
    <row r="1010" spans="1:46" customFormat="1" ht="30.75" customHeight="1">
      <c r="A1010" s="283"/>
      <c r="B1010" s="442"/>
      <c r="C1010" s="342"/>
      <c r="D1010" s="110" t="s">
        <v>154</v>
      </c>
      <c r="E1010" s="173">
        <f t="shared" si="3418"/>
        <v>0</v>
      </c>
      <c r="F1010" s="85">
        <f t="shared" si="3419"/>
        <v>0</v>
      </c>
      <c r="G1010" s="43" t="e">
        <f t="shared" si="3405"/>
        <v>#DIV/0!</v>
      </c>
      <c r="H1010" s="234"/>
      <c r="I1010" s="44"/>
      <c r="J1010" s="45" t="e">
        <f t="shared" si="3406"/>
        <v>#DIV/0!</v>
      </c>
      <c r="K1010" s="234"/>
      <c r="L1010" s="85"/>
      <c r="M1010" s="45" t="e">
        <f t="shared" si="3407"/>
        <v>#DIV/0!</v>
      </c>
      <c r="N1010" s="234"/>
      <c r="O1010" s="43"/>
      <c r="P1010" s="45" t="e">
        <f t="shared" si="3408"/>
        <v>#DIV/0!</v>
      </c>
      <c r="Q1010" s="234"/>
      <c r="R1010" s="44"/>
      <c r="S1010" s="45" t="e">
        <f t="shared" si="3409"/>
        <v>#DIV/0!</v>
      </c>
      <c r="T1010" s="234"/>
      <c r="U1010" s="44"/>
      <c r="V1010" s="45" t="e">
        <f t="shared" si="3410"/>
        <v>#DIV/0!</v>
      </c>
      <c r="W1010" s="234"/>
      <c r="X1010" s="44"/>
      <c r="Y1010" s="45" t="e">
        <f t="shared" si="3411"/>
        <v>#DIV/0!</v>
      </c>
      <c r="Z1010" s="234"/>
      <c r="AA1010" s="44"/>
      <c r="AB1010" s="45" t="e">
        <f t="shared" si="3412"/>
        <v>#DIV/0!</v>
      </c>
      <c r="AC1010" s="234"/>
      <c r="AD1010" s="44"/>
      <c r="AE1010" s="45" t="e">
        <f t="shared" si="3413"/>
        <v>#DIV/0!</v>
      </c>
      <c r="AF1010" s="234"/>
      <c r="AG1010" s="44"/>
      <c r="AH1010" s="45" t="e">
        <f t="shared" si="3414"/>
        <v>#DIV/0!</v>
      </c>
      <c r="AI1010" s="234"/>
      <c r="AJ1010" s="44"/>
      <c r="AK1010" s="45" t="e">
        <f t="shared" si="3415"/>
        <v>#DIV/0!</v>
      </c>
      <c r="AL1010" s="234"/>
      <c r="AM1010" s="44"/>
      <c r="AN1010" s="45" t="e">
        <f t="shared" si="3416"/>
        <v>#DIV/0!</v>
      </c>
      <c r="AO1010" s="234"/>
      <c r="AP1010" s="44"/>
      <c r="AQ1010" s="42" t="e">
        <f t="shared" si="3417"/>
        <v>#DIV/0!</v>
      </c>
      <c r="AR1010" s="12"/>
      <c r="AS1010" s="37"/>
      <c r="AT1010" s="37"/>
    </row>
    <row r="1011" spans="1:46" customFormat="1" ht="30.75" customHeight="1">
      <c r="A1011" s="283"/>
      <c r="B1011" s="442"/>
      <c r="C1011" s="342"/>
      <c r="D1011" s="110" t="s">
        <v>37</v>
      </c>
      <c r="E1011" s="173">
        <f t="shared" si="3418"/>
        <v>0</v>
      </c>
      <c r="F1011" s="85">
        <f t="shared" si="3419"/>
        <v>0</v>
      </c>
      <c r="G1011" s="43" t="e">
        <f t="shared" si="3405"/>
        <v>#DIV/0!</v>
      </c>
      <c r="H1011" s="234"/>
      <c r="I1011" s="44"/>
      <c r="J1011" s="45" t="e">
        <f t="shared" si="3406"/>
        <v>#DIV/0!</v>
      </c>
      <c r="K1011" s="234"/>
      <c r="L1011" s="85"/>
      <c r="M1011" s="45" t="e">
        <f t="shared" si="3407"/>
        <v>#DIV/0!</v>
      </c>
      <c r="N1011" s="234"/>
      <c r="O1011" s="43"/>
      <c r="P1011" s="45" t="e">
        <f t="shared" si="3408"/>
        <v>#DIV/0!</v>
      </c>
      <c r="Q1011" s="234"/>
      <c r="R1011" s="44"/>
      <c r="S1011" s="45" t="e">
        <f t="shared" si="3409"/>
        <v>#DIV/0!</v>
      </c>
      <c r="T1011" s="234"/>
      <c r="U1011" s="44"/>
      <c r="V1011" s="45" t="e">
        <f t="shared" si="3410"/>
        <v>#DIV/0!</v>
      </c>
      <c r="W1011" s="234"/>
      <c r="X1011" s="44"/>
      <c r="Y1011" s="45" t="e">
        <f t="shared" si="3411"/>
        <v>#DIV/0!</v>
      </c>
      <c r="Z1011" s="234"/>
      <c r="AA1011" s="44"/>
      <c r="AB1011" s="45" t="e">
        <f t="shared" si="3412"/>
        <v>#DIV/0!</v>
      </c>
      <c r="AC1011" s="234"/>
      <c r="AD1011" s="44"/>
      <c r="AE1011" s="45" t="e">
        <f t="shared" si="3413"/>
        <v>#DIV/0!</v>
      </c>
      <c r="AF1011" s="234"/>
      <c r="AG1011" s="44"/>
      <c r="AH1011" s="45" t="e">
        <f t="shared" si="3414"/>
        <v>#DIV/0!</v>
      </c>
      <c r="AI1011" s="234"/>
      <c r="AJ1011" s="44"/>
      <c r="AK1011" s="45" t="e">
        <f t="shared" si="3415"/>
        <v>#DIV/0!</v>
      </c>
      <c r="AL1011" s="234"/>
      <c r="AM1011" s="44"/>
      <c r="AN1011" s="45" t="e">
        <f t="shared" si="3416"/>
        <v>#DIV/0!</v>
      </c>
      <c r="AO1011" s="234"/>
      <c r="AP1011" s="44"/>
      <c r="AQ1011" s="42" t="e">
        <f t="shared" si="3417"/>
        <v>#DIV/0!</v>
      </c>
      <c r="AR1011" s="12"/>
      <c r="AS1011" s="37"/>
      <c r="AT1011" s="37"/>
    </row>
    <row r="1012" spans="1:46" customFormat="1" ht="30.75" customHeight="1">
      <c r="A1012" s="283"/>
      <c r="B1012" s="443"/>
      <c r="C1012" s="343"/>
      <c r="D1012" s="110" t="s">
        <v>32</v>
      </c>
      <c r="E1012" s="173">
        <f t="shared" si="3418"/>
        <v>0</v>
      </c>
      <c r="F1012" s="85">
        <f t="shared" si="3419"/>
        <v>0</v>
      </c>
      <c r="G1012" s="43" t="e">
        <f t="shared" si="3405"/>
        <v>#DIV/0!</v>
      </c>
      <c r="H1012" s="234"/>
      <c r="I1012" s="44"/>
      <c r="J1012" s="45" t="e">
        <f t="shared" si="3406"/>
        <v>#DIV/0!</v>
      </c>
      <c r="K1012" s="234"/>
      <c r="L1012" s="85"/>
      <c r="M1012" s="45" t="e">
        <f t="shared" si="3407"/>
        <v>#DIV/0!</v>
      </c>
      <c r="N1012" s="234"/>
      <c r="O1012" s="43"/>
      <c r="P1012" s="45" t="e">
        <f t="shared" si="3408"/>
        <v>#DIV/0!</v>
      </c>
      <c r="Q1012" s="234"/>
      <c r="R1012" s="44"/>
      <c r="S1012" s="45" t="e">
        <f t="shared" si="3409"/>
        <v>#DIV/0!</v>
      </c>
      <c r="T1012" s="234"/>
      <c r="U1012" s="44"/>
      <c r="V1012" s="45" t="e">
        <f t="shared" si="3410"/>
        <v>#DIV/0!</v>
      </c>
      <c r="W1012" s="234"/>
      <c r="X1012" s="44"/>
      <c r="Y1012" s="45" t="e">
        <f t="shared" si="3411"/>
        <v>#DIV/0!</v>
      </c>
      <c r="Z1012" s="234"/>
      <c r="AA1012" s="44"/>
      <c r="AB1012" s="45" t="e">
        <f t="shared" si="3412"/>
        <v>#DIV/0!</v>
      </c>
      <c r="AC1012" s="234"/>
      <c r="AD1012" s="44"/>
      <c r="AE1012" s="45" t="e">
        <f t="shared" si="3413"/>
        <v>#DIV/0!</v>
      </c>
      <c r="AF1012" s="234"/>
      <c r="AG1012" s="44"/>
      <c r="AH1012" s="45" t="e">
        <f t="shared" si="3414"/>
        <v>#DIV/0!</v>
      </c>
      <c r="AI1012" s="234"/>
      <c r="AJ1012" s="44"/>
      <c r="AK1012" s="45" t="e">
        <f t="shared" si="3415"/>
        <v>#DIV/0!</v>
      </c>
      <c r="AL1012" s="234"/>
      <c r="AM1012" s="44"/>
      <c r="AN1012" s="45" t="e">
        <f t="shared" si="3416"/>
        <v>#DIV/0!</v>
      </c>
      <c r="AO1012" s="234"/>
      <c r="AP1012" s="44"/>
      <c r="AQ1012" s="42" t="e">
        <f t="shared" si="3417"/>
        <v>#DIV/0!</v>
      </c>
      <c r="AR1012" s="12"/>
      <c r="AS1012" s="37"/>
      <c r="AT1012" s="37"/>
    </row>
    <row r="1013" spans="1:46" s="208" customFormat="1" ht="57" customHeight="1">
      <c r="A1013" s="283" t="s">
        <v>19</v>
      </c>
      <c r="B1013" s="278" t="s">
        <v>303</v>
      </c>
      <c r="C1013" s="282" t="s">
        <v>208</v>
      </c>
      <c r="D1013" s="217" t="s">
        <v>34</v>
      </c>
      <c r="E1013" s="211">
        <f>SUM(E1014:E1019)</f>
        <v>0</v>
      </c>
      <c r="F1013" s="212">
        <f>SUM(F1014:F1019)</f>
        <v>0</v>
      </c>
      <c r="G1013" s="219" t="e">
        <f>(F1013/E1013)*100</f>
        <v>#DIV/0!</v>
      </c>
      <c r="H1013" s="236">
        <f>SUM(H1014:H1019)</f>
        <v>0</v>
      </c>
      <c r="I1013" s="219">
        <f>SUM(I1014:I1019)</f>
        <v>0</v>
      </c>
      <c r="J1013" s="219" t="e">
        <f>(I1013/H1013)*100</f>
        <v>#DIV/0!</v>
      </c>
      <c r="K1013" s="236">
        <f>SUM(K1014:K1019)</f>
        <v>0</v>
      </c>
      <c r="L1013" s="212">
        <f>SUM(L1014:L1019)</f>
        <v>0</v>
      </c>
      <c r="M1013" s="219" t="e">
        <f>(L1013/K1013)*100</f>
        <v>#DIV/0!</v>
      </c>
      <c r="N1013" s="236">
        <f>SUM(N1014:N1019)</f>
        <v>0</v>
      </c>
      <c r="O1013" s="212">
        <f>SUM(O1014:O1019)</f>
        <v>0</v>
      </c>
      <c r="P1013" s="219" t="e">
        <f>(O1013/N1013)*100</f>
        <v>#DIV/0!</v>
      </c>
      <c r="Q1013" s="236">
        <f>SUM(Q1014:Q1019)</f>
        <v>0</v>
      </c>
      <c r="R1013" s="219">
        <f>SUM(R1014:R1019)</f>
        <v>0</v>
      </c>
      <c r="S1013" s="219" t="e">
        <f>(R1013/Q1013)*100</f>
        <v>#DIV/0!</v>
      </c>
      <c r="T1013" s="236">
        <f>SUM(T1014:T1019)</f>
        <v>0</v>
      </c>
      <c r="U1013" s="219">
        <f>SUM(U1014:U1019)</f>
        <v>0</v>
      </c>
      <c r="V1013" s="219" t="e">
        <f>(U1013/T1013)*100</f>
        <v>#DIV/0!</v>
      </c>
      <c r="W1013" s="236">
        <f>SUM(W1014:W1019)</f>
        <v>0</v>
      </c>
      <c r="X1013" s="219">
        <f>SUM(X1014:X1019)</f>
        <v>0</v>
      </c>
      <c r="Y1013" s="219" t="e">
        <f>(X1013/W1013)*100</f>
        <v>#DIV/0!</v>
      </c>
      <c r="Z1013" s="236">
        <f>SUM(Z1014:Z1019)</f>
        <v>0</v>
      </c>
      <c r="AA1013" s="219">
        <f>SUM(AA1014:AA1019)</f>
        <v>0</v>
      </c>
      <c r="AB1013" s="219" t="e">
        <f>(AA1013/Z1013)*100</f>
        <v>#DIV/0!</v>
      </c>
      <c r="AC1013" s="236">
        <f>SUM(AC1014:AC1019)</f>
        <v>0</v>
      </c>
      <c r="AD1013" s="219">
        <f>SUM(AD1014:AD1019)</f>
        <v>0</v>
      </c>
      <c r="AE1013" s="219" t="e">
        <f>(AD1013/AC1013)*100</f>
        <v>#DIV/0!</v>
      </c>
      <c r="AF1013" s="236">
        <f>SUM(AF1014:AF1019)</f>
        <v>0</v>
      </c>
      <c r="AG1013" s="219">
        <f>SUM(AG1014:AG1019)</f>
        <v>0</v>
      </c>
      <c r="AH1013" s="219" t="e">
        <f>(AG1013/AF1013)*100</f>
        <v>#DIV/0!</v>
      </c>
      <c r="AI1013" s="236">
        <f>SUM(AI1014:AI1019)</f>
        <v>0</v>
      </c>
      <c r="AJ1013" s="219">
        <f>SUM(AJ1014:AJ1019)</f>
        <v>0</v>
      </c>
      <c r="AK1013" s="219" t="e">
        <f>(AJ1013/AI1013)*100</f>
        <v>#DIV/0!</v>
      </c>
      <c r="AL1013" s="236">
        <f>SUM(AL1014:AL1019)</f>
        <v>0</v>
      </c>
      <c r="AM1013" s="219">
        <f>SUM(AM1014:AM1019)</f>
        <v>0</v>
      </c>
      <c r="AN1013" s="219" t="e">
        <f>(AM1013/AL1013)*100</f>
        <v>#DIV/0!</v>
      </c>
      <c r="AO1013" s="236">
        <f>SUM(AO1014:AO1019)</f>
        <v>0</v>
      </c>
      <c r="AP1013" s="219">
        <f>SUM(AP1014:AP1019)</f>
        <v>0</v>
      </c>
      <c r="AQ1013" s="219" t="e">
        <f>(AP1013/AO1013)*100</f>
        <v>#DIV/0!</v>
      </c>
      <c r="AR1013" s="216"/>
    </row>
    <row r="1014" spans="1:46" customFormat="1" ht="75" customHeight="1">
      <c r="A1014" s="283"/>
      <c r="B1014" s="279"/>
      <c r="C1014" s="282"/>
      <c r="D1014" s="115" t="s">
        <v>17</v>
      </c>
      <c r="E1014" s="176">
        <f>H1014+K1014+N1014+Q1014+T1014+W1014+Z1014+AC1014+AF1014+AI1014+AL1014+AO1014</f>
        <v>0</v>
      </c>
      <c r="F1014" s="41">
        <f>I1014+L1014+O1014+R1014+U1014+X1014+AA1014+AD1014+AG1014+AJ1014+AM1014+AP1014</f>
        <v>0</v>
      </c>
      <c r="G1014" s="42" t="e">
        <f t="shared" ref="G1014:G1019" si="3420">(F1014/E1014)*100</f>
        <v>#DIV/0!</v>
      </c>
      <c r="H1014" s="236"/>
      <c r="I1014" s="41"/>
      <c r="J1014" s="42" t="e">
        <f t="shared" ref="J1014:J1019" si="3421">(I1014/H1014)*100</f>
        <v>#DIV/0!</v>
      </c>
      <c r="K1014" s="236"/>
      <c r="L1014" s="47"/>
      <c r="M1014" s="42" t="e">
        <f t="shared" ref="M1014:M1019" si="3422">(L1014/K1014)*100</f>
        <v>#DIV/0!</v>
      </c>
      <c r="N1014" s="236"/>
      <c r="O1014" s="48"/>
      <c r="P1014" s="42" t="e">
        <f t="shared" ref="P1014:P1019" si="3423">(O1014/N1014)*100</f>
        <v>#DIV/0!</v>
      </c>
      <c r="Q1014" s="236"/>
      <c r="R1014" s="41"/>
      <c r="S1014" s="42" t="e">
        <f t="shared" ref="S1014:S1019" si="3424">(R1014/Q1014)*100</f>
        <v>#DIV/0!</v>
      </c>
      <c r="T1014" s="236"/>
      <c r="U1014" s="41"/>
      <c r="V1014" s="42" t="e">
        <f t="shared" ref="V1014:V1019" si="3425">(U1014/T1014)*100</f>
        <v>#DIV/0!</v>
      </c>
      <c r="W1014" s="236"/>
      <c r="X1014" s="41"/>
      <c r="Y1014" s="42" t="e">
        <f t="shared" ref="Y1014:Y1019" si="3426">(X1014/W1014)*100</f>
        <v>#DIV/0!</v>
      </c>
      <c r="Z1014" s="236"/>
      <c r="AA1014" s="41"/>
      <c r="AB1014" s="42" t="e">
        <f t="shared" ref="AB1014:AB1019" si="3427">(AA1014/Z1014)*100</f>
        <v>#DIV/0!</v>
      </c>
      <c r="AC1014" s="236"/>
      <c r="AD1014" s="41"/>
      <c r="AE1014" s="42" t="e">
        <f t="shared" ref="AE1014:AE1019" si="3428">(AD1014/AC1014)*100</f>
        <v>#DIV/0!</v>
      </c>
      <c r="AF1014" s="236"/>
      <c r="AG1014" s="41"/>
      <c r="AH1014" s="42" t="e">
        <f t="shared" ref="AH1014:AH1019" si="3429">(AG1014/AF1014)*100</f>
        <v>#DIV/0!</v>
      </c>
      <c r="AI1014" s="236"/>
      <c r="AJ1014" s="41"/>
      <c r="AK1014" s="42" t="e">
        <f t="shared" ref="AK1014:AK1019" si="3430">(AJ1014/AI1014)*100</f>
        <v>#DIV/0!</v>
      </c>
      <c r="AL1014" s="236"/>
      <c r="AM1014" s="41"/>
      <c r="AN1014" s="42" t="e">
        <f t="shared" ref="AN1014:AN1019" si="3431">(AM1014/AL1014)*100</f>
        <v>#DIV/0!</v>
      </c>
      <c r="AO1014" s="236"/>
      <c r="AP1014" s="41"/>
      <c r="AQ1014" s="42" t="e">
        <f t="shared" ref="AQ1014:AQ1019" si="3432">(AP1014/AO1014)*100</f>
        <v>#DIV/0!</v>
      </c>
      <c r="AR1014" s="12"/>
      <c r="AS1014" s="37"/>
      <c r="AT1014" s="37"/>
    </row>
    <row r="1015" spans="1:46" customFormat="1" ht="93.75" customHeight="1">
      <c r="A1015" s="283"/>
      <c r="B1015" s="279"/>
      <c r="C1015" s="282"/>
      <c r="D1015" s="96" t="s">
        <v>18</v>
      </c>
      <c r="E1015" s="176">
        <f t="shared" ref="E1015:E1019" si="3433">H1015+K1015+N1015+Q1015+T1015+W1015+Z1015+AC1015+AF1015+AI1015+AL1015+AO1015</f>
        <v>0</v>
      </c>
      <c r="F1015" s="41">
        <f t="shared" ref="F1015:F1019" si="3434">I1015+L1015+O1015+R1015+U1015+X1015+AA1015+AD1015+AG1015+AJ1015+AM1015+AP1015</f>
        <v>0</v>
      </c>
      <c r="G1015" s="42" t="e">
        <f t="shared" si="3420"/>
        <v>#DIV/0!</v>
      </c>
      <c r="H1015" s="236"/>
      <c r="I1015" s="41"/>
      <c r="J1015" s="42" t="e">
        <f t="shared" si="3421"/>
        <v>#DIV/0!</v>
      </c>
      <c r="K1015" s="236"/>
      <c r="L1015" s="47"/>
      <c r="M1015" s="42" t="e">
        <f t="shared" si="3422"/>
        <v>#DIV/0!</v>
      </c>
      <c r="N1015" s="236"/>
      <c r="O1015" s="48"/>
      <c r="P1015" s="42" t="e">
        <f t="shared" si="3423"/>
        <v>#DIV/0!</v>
      </c>
      <c r="Q1015" s="236"/>
      <c r="R1015" s="41"/>
      <c r="S1015" s="42" t="e">
        <f t="shared" si="3424"/>
        <v>#DIV/0!</v>
      </c>
      <c r="T1015" s="236"/>
      <c r="U1015" s="41"/>
      <c r="V1015" s="42" t="e">
        <f t="shared" si="3425"/>
        <v>#DIV/0!</v>
      </c>
      <c r="W1015" s="236"/>
      <c r="X1015" s="41"/>
      <c r="Y1015" s="42" t="e">
        <f t="shared" si="3426"/>
        <v>#DIV/0!</v>
      </c>
      <c r="Z1015" s="236"/>
      <c r="AA1015" s="41"/>
      <c r="AB1015" s="42" t="e">
        <f t="shared" si="3427"/>
        <v>#DIV/0!</v>
      </c>
      <c r="AC1015" s="236"/>
      <c r="AD1015" s="41"/>
      <c r="AE1015" s="42" t="e">
        <f t="shared" si="3428"/>
        <v>#DIV/0!</v>
      </c>
      <c r="AF1015" s="236"/>
      <c r="AG1015" s="41"/>
      <c r="AH1015" s="42" t="e">
        <f t="shared" si="3429"/>
        <v>#DIV/0!</v>
      </c>
      <c r="AI1015" s="236"/>
      <c r="AJ1015" s="41"/>
      <c r="AK1015" s="42" t="e">
        <f t="shared" si="3430"/>
        <v>#DIV/0!</v>
      </c>
      <c r="AL1015" s="236"/>
      <c r="AM1015" s="41"/>
      <c r="AN1015" s="42" t="e">
        <f t="shared" si="3431"/>
        <v>#DIV/0!</v>
      </c>
      <c r="AO1015" s="236"/>
      <c r="AP1015" s="41"/>
      <c r="AQ1015" s="42" t="e">
        <f t="shared" si="3432"/>
        <v>#DIV/0!</v>
      </c>
      <c r="AR1015" s="12"/>
      <c r="AS1015" s="37"/>
      <c r="AT1015" s="37"/>
    </row>
    <row r="1016" spans="1:46" customFormat="1" ht="30" customHeight="1">
      <c r="A1016" s="283"/>
      <c r="B1016" s="279"/>
      <c r="C1016" s="282"/>
      <c r="D1016" s="96" t="s">
        <v>26</v>
      </c>
      <c r="E1016" s="176">
        <f t="shared" si="3433"/>
        <v>0</v>
      </c>
      <c r="F1016" s="41">
        <f t="shared" si="3434"/>
        <v>0</v>
      </c>
      <c r="G1016" s="42" t="e">
        <f t="shared" si="3420"/>
        <v>#DIV/0!</v>
      </c>
      <c r="H1016" s="236"/>
      <c r="I1016" s="41"/>
      <c r="J1016" s="42" t="e">
        <f t="shared" si="3421"/>
        <v>#DIV/0!</v>
      </c>
      <c r="K1016" s="236"/>
      <c r="L1016" s="47"/>
      <c r="M1016" s="42" t="e">
        <f t="shared" si="3422"/>
        <v>#DIV/0!</v>
      </c>
      <c r="N1016" s="236"/>
      <c r="O1016" s="48"/>
      <c r="P1016" s="42" t="e">
        <f t="shared" si="3423"/>
        <v>#DIV/0!</v>
      </c>
      <c r="Q1016" s="236"/>
      <c r="R1016" s="41"/>
      <c r="S1016" s="42" t="e">
        <f t="shared" si="3424"/>
        <v>#DIV/0!</v>
      </c>
      <c r="T1016" s="236"/>
      <c r="U1016" s="41"/>
      <c r="V1016" s="42" t="e">
        <f t="shared" si="3425"/>
        <v>#DIV/0!</v>
      </c>
      <c r="W1016" s="236"/>
      <c r="X1016" s="41"/>
      <c r="Y1016" s="42" t="e">
        <f t="shared" si="3426"/>
        <v>#DIV/0!</v>
      </c>
      <c r="Z1016" s="236"/>
      <c r="AA1016" s="41"/>
      <c r="AB1016" s="42" t="e">
        <f t="shared" si="3427"/>
        <v>#DIV/0!</v>
      </c>
      <c r="AC1016" s="236"/>
      <c r="AD1016" s="41"/>
      <c r="AE1016" s="42" t="e">
        <f t="shared" si="3428"/>
        <v>#DIV/0!</v>
      </c>
      <c r="AF1016" s="236"/>
      <c r="AG1016" s="41"/>
      <c r="AH1016" s="42" t="e">
        <f t="shared" si="3429"/>
        <v>#DIV/0!</v>
      </c>
      <c r="AI1016" s="236"/>
      <c r="AJ1016" s="41"/>
      <c r="AK1016" s="42" t="e">
        <f t="shared" si="3430"/>
        <v>#DIV/0!</v>
      </c>
      <c r="AL1016" s="236"/>
      <c r="AM1016" s="41"/>
      <c r="AN1016" s="42" t="e">
        <f t="shared" si="3431"/>
        <v>#DIV/0!</v>
      </c>
      <c r="AO1016" s="236"/>
      <c r="AP1016" s="41"/>
      <c r="AQ1016" s="42" t="e">
        <f t="shared" si="3432"/>
        <v>#DIV/0!</v>
      </c>
      <c r="AR1016" s="12"/>
      <c r="AS1016" s="37"/>
      <c r="AT1016" s="37"/>
    </row>
    <row r="1017" spans="1:46" customFormat="1" ht="82.5" customHeight="1">
      <c r="A1017" s="283"/>
      <c r="B1017" s="279"/>
      <c r="C1017" s="282"/>
      <c r="D1017" s="96" t="s">
        <v>154</v>
      </c>
      <c r="E1017" s="176">
        <f t="shared" si="3433"/>
        <v>0</v>
      </c>
      <c r="F1017" s="41">
        <f t="shared" si="3434"/>
        <v>0</v>
      </c>
      <c r="G1017" s="42" t="e">
        <f t="shared" si="3420"/>
        <v>#DIV/0!</v>
      </c>
      <c r="H1017" s="236"/>
      <c r="I1017" s="41"/>
      <c r="J1017" s="42" t="e">
        <f t="shared" si="3421"/>
        <v>#DIV/0!</v>
      </c>
      <c r="K1017" s="236"/>
      <c r="L1017" s="47"/>
      <c r="M1017" s="42" t="e">
        <f t="shared" si="3422"/>
        <v>#DIV/0!</v>
      </c>
      <c r="N1017" s="236"/>
      <c r="O1017" s="48"/>
      <c r="P1017" s="42" t="e">
        <f t="shared" si="3423"/>
        <v>#DIV/0!</v>
      </c>
      <c r="Q1017" s="236"/>
      <c r="R1017" s="41"/>
      <c r="S1017" s="42" t="e">
        <f t="shared" si="3424"/>
        <v>#DIV/0!</v>
      </c>
      <c r="T1017" s="236"/>
      <c r="U1017" s="41"/>
      <c r="V1017" s="42" t="e">
        <f t="shared" si="3425"/>
        <v>#DIV/0!</v>
      </c>
      <c r="W1017" s="236"/>
      <c r="X1017" s="41"/>
      <c r="Y1017" s="42" t="e">
        <f t="shared" si="3426"/>
        <v>#DIV/0!</v>
      </c>
      <c r="Z1017" s="236"/>
      <c r="AA1017" s="41"/>
      <c r="AB1017" s="42" t="e">
        <f t="shared" si="3427"/>
        <v>#DIV/0!</v>
      </c>
      <c r="AC1017" s="236"/>
      <c r="AD1017" s="41"/>
      <c r="AE1017" s="42" t="e">
        <f t="shared" si="3428"/>
        <v>#DIV/0!</v>
      </c>
      <c r="AF1017" s="236"/>
      <c r="AG1017" s="41"/>
      <c r="AH1017" s="42" t="e">
        <f t="shared" si="3429"/>
        <v>#DIV/0!</v>
      </c>
      <c r="AI1017" s="236"/>
      <c r="AJ1017" s="41"/>
      <c r="AK1017" s="42" t="e">
        <f t="shared" si="3430"/>
        <v>#DIV/0!</v>
      </c>
      <c r="AL1017" s="236"/>
      <c r="AM1017" s="41"/>
      <c r="AN1017" s="42" t="e">
        <f t="shared" si="3431"/>
        <v>#DIV/0!</v>
      </c>
      <c r="AO1017" s="236"/>
      <c r="AP1017" s="41"/>
      <c r="AQ1017" s="42" t="e">
        <f t="shared" si="3432"/>
        <v>#DIV/0!</v>
      </c>
      <c r="AR1017" s="12"/>
      <c r="AS1017" s="37"/>
      <c r="AT1017" s="37"/>
    </row>
    <row r="1018" spans="1:46" customFormat="1" ht="38.25" customHeight="1">
      <c r="A1018" s="283"/>
      <c r="B1018" s="279"/>
      <c r="C1018" s="282"/>
      <c r="D1018" s="96" t="s">
        <v>37</v>
      </c>
      <c r="E1018" s="176">
        <f t="shared" si="3433"/>
        <v>0</v>
      </c>
      <c r="F1018" s="41">
        <f t="shared" si="3434"/>
        <v>0</v>
      </c>
      <c r="G1018" s="42" t="e">
        <f t="shared" si="3420"/>
        <v>#DIV/0!</v>
      </c>
      <c r="H1018" s="236"/>
      <c r="I1018" s="41"/>
      <c r="J1018" s="42" t="e">
        <f t="shared" si="3421"/>
        <v>#DIV/0!</v>
      </c>
      <c r="K1018" s="236"/>
      <c r="L1018" s="47"/>
      <c r="M1018" s="42" t="e">
        <f t="shared" si="3422"/>
        <v>#DIV/0!</v>
      </c>
      <c r="N1018" s="236"/>
      <c r="O1018" s="48"/>
      <c r="P1018" s="42" t="e">
        <f t="shared" si="3423"/>
        <v>#DIV/0!</v>
      </c>
      <c r="Q1018" s="236"/>
      <c r="R1018" s="41"/>
      <c r="S1018" s="42" t="e">
        <f t="shared" si="3424"/>
        <v>#DIV/0!</v>
      </c>
      <c r="T1018" s="236"/>
      <c r="U1018" s="41"/>
      <c r="V1018" s="42" t="e">
        <f t="shared" si="3425"/>
        <v>#DIV/0!</v>
      </c>
      <c r="W1018" s="236"/>
      <c r="X1018" s="41"/>
      <c r="Y1018" s="42" t="e">
        <f t="shared" si="3426"/>
        <v>#DIV/0!</v>
      </c>
      <c r="Z1018" s="236"/>
      <c r="AA1018" s="41"/>
      <c r="AB1018" s="42" t="e">
        <f t="shared" si="3427"/>
        <v>#DIV/0!</v>
      </c>
      <c r="AC1018" s="236"/>
      <c r="AD1018" s="41"/>
      <c r="AE1018" s="42" t="e">
        <f t="shared" si="3428"/>
        <v>#DIV/0!</v>
      </c>
      <c r="AF1018" s="236"/>
      <c r="AG1018" s="41"/>
      <c r="AH1018" s="42" t="e">
        <f t="shared" si="3429"/>
        <v>#DIV/0!</v>
      </c>
      <c r="AI1018" s="236"/>
      <c r="AJ1018" s="41"/>
      <c r="AK1018" s="42" t="e">
        <f t="shared" si="3430"/>
        <v>#DIV/0!</v>
      </c>
      <c r="AL1018" s="236"/>
      <c r="AM1018" s="41"/>
      <c r="AN1018" s="42" t="e">
        <f t="shared" si="3431"/>
        <v>#DIV/0!</v>
      </c>
      <c r="AO1018" s="236"/>
      <c r="AP1018" s="41"/>
      <c r="AQ1018" s="42" t="e">
        <f t="shared" si="3432"/>
        <v>#DIV/0!</v>
      </c>
      <c r="AR1018" s="12"/>
      <c r="AS1018" s="37"/>
      <c r="AT1018" s="37"/>
    </row>
    <row r="1019" spans="1:46" customFormat="1" ht="63.75" customHeight="1">
      <c r="A1019" s="283"/>
      <c r="B1019" s="280"/>
      <c r="C1019" s="282"/>
      <c r="D1019" s="96" t="s">
        <v>32</v>
      </c>
      <c r="E1019" s="176">
        <f t="shared" si="3433"/>
        <v>0</v>
      </c>
      <c r="F1019" s="41">
        <f t="shared" si="3434"/>
        <v>0</v>
      </c>
      <c r="G1019" s="42" t="e">
        <f t="shared" si="3420"/>
        <v>#DIV/0!</v>
      </c>
      <c r="H1019" s="236"/>
      <c r="I1019" s="41"/>
      <c r="J1019" s="42" t="e">
        <f t="shared" si="3421"/>
        <v>#DIV/0!</v>
      </c>
      <c r="K1019" s="236"/>
      <c r="L1019" s="47"/>
      <c r="M1019" s="42" t="e">
        <f t="shared" si="3422"/>
        <v>#DIV/0!</v>
      </c>
      <c r="N1019" s="236"/>
      <c r="O1019" s="48"/>
      <c r="P1019" s="42" t="e">
        <f t="shared" si="3423"/>
        <v>#DIV/0!</v>
      </c>
      <c r="Q1019" s="236"/>
      <c r="R1019" s="41"/>
      <c r="S1019" s="42" t="e">
        <f t="shared" si="3424"/>
        <v>#DIV/0!</v>
      </c>
      <c r="T1019" s="236"/>
      <c r="U1019" s="41"/>
      <c r="V1019" s="42" t="e">
        <f t="shared" si="3425"/>
        <v>#DIV/0!</v>
      </c>
      <c r="W1019" s="236"/>
      <c r="X1019" s="41"/>
      <c r="Y1019" s="42" t="e">
        <f t="shared" si="3426"/>
        <v>#DIV/0!</v>
      </c>
      <c r="Z1019" s="236"/>
      <c r="AA1019" s="41"/>
      <c r="AB1019" s="42" t="e">
        <f t="shared" si="3427"/>
        <v>#DIV/0!</v>
      </c>
      <c r="AC1019" s="236"/>
      <c r="AD1019" s="41"/>
      <c r="AE1019" s="42" t="e">
        <f t="shared" si="3428"/>
        <v>#DIV/0!</v>
      </c>
      <c r="AF1019" s="236"/>
      <c r="AG1019" s="41"/>
      <c r="AH1019" s="42" t="e">
        <f t="shared" si="3429"/>
        <v>#DIV/0!</v>
      </c>
      <c r="AI1019" s="236"/>
      <c r="AJ1019" s="41"/>
      <c r="AK1019" s="42" t="e">
        <f t="shared" si="3430"/>
        <v>#DIV/0!</v>
      </c>
      <c r="AL1019" s="236"/>
      <c r="AM1019" s="41"/>
      <c r="AN1019" s="42" t="e">
        <f t="shared" si="3431"/>
        <v>#DIV/0!</v>
      </c>
      <c r="AO1019" s="236"/>
      <c r="AP1019" s="41"/>
      <c r="AQ1019" s="42" t="e">
        <f t="shared" si="3432"/>
        <v>#DIV/0!</v>
      </c>
      <c r="AR1019" s="12"/>
      <c r="AS1019" s="37"/>
      <c r="AT1019" s="37"/>
    </row>
    <row r="1020" spans="1:46" s="208" customFormat="1" ht="54" customHeight="1">
      <c r="A1020" s="283" t="s">
        <v>61</v>
      </c>
      <c r="B1020" s="278" t="s">
        <v>304</v>
      </c>
      <c r="C1020" s="278" t="s">
        <v>210</v>
      </c>
      <c r="D1020" s="217" t="s">
        <v>34</v>
      </c>
      <c r="E1020" s="211">
        <f>E1021+E1022+E1023+E1025+E1026</f>
        <v>750</v>
      </c>
      <c r="F1020" s="212">
        <f>F1021+F1022+F1023+F1025+F1026</f>
        <v>0</v>
      </c>
      <c r="G1020" s="212">
        <f>(F1020/E1020)*100</f>
        <v>0</v>
      </c>
      <c r="H1020" s="235">
        <f>H1021+H1022+H1023+H1025+H1026</f>
        <v>0</v>
      </c>
      <c r="I1020" s="212">
        <f>I1021+I1022+I1023+I1025+I1026</f>
        <v>0</v>
      </c>
      <c r="J1020" s="212" t="e">
        <f>(I1020/H1020)*100</f>
        <v>#DIV/0!</v>
      </c>
      <c r="K1020" s="235">
        <f>K1021+K1022+K1023+K1025+K1026</f>
        <v>0</v>
      </c>
      <c r="L1020" s="212">
        <f>L1021+L1022+L1023+L1025+L1026</f>
        <v>0</v>
      </c>
      <c r="M1020" s="219" t="e">
        <f>(L1020/K1020)*100</f>
        <v>#DIV/0!</v>
      </c>
      <c r="N1020" s="235">
        <f>N1021+N1022+N1023+N1025+N1026</f>
        <v>0</v>
      </c>
      <c r="O1020" s="212">
        <f>O1021+O1022+O1023+O1025+O1026</f>
        <v>0</v>
      </c>
      <c r="P1020" s="219" t="e">
        <f>(O1020/N1020)*100</f>
        <v>#DIV/0!</v>
      </c>
      <c r="Q1020" s="235">
        <f>Q1021+Q1022+Q1023+Q1025+Q1026</f>
        <v>0</v>
      </c>
      <c r="R1020" s="212">
        <f>R1021+R1022+R1023+R1025+R1026</f>
        <v>0</v>
      </c>
      <c r="S1020" s="219" t="e">
        <f>(R1020/Q1020)*100</f>
        <v>#DIV/0!</v>
      </c>
      <c r="T1020" s="235">
        <f>T1021+T1022+T1023+T1025+T1026</f>
        <v>0</v>
      </c>
      <c r="U1020" s="212">
        <f>U1021+U1022+U1023+U1025+U1026</f>
        <v>0</v>
      </c>
      <c r="V1020" s="219" t="e">
        <f>(U1020/T1020)*100</f>
        <v>#DIV/0!</v>
      </c>
      <c r="W1020" s="235">
        <f>W1021+W1022+W1023+W1025+W1026</f>
        <v>0</v>
      </c>
      <c r="X1020" s="212">
        <f>X1021+X1022+X1023+X1025+X1026</f>
        <v>0</v>
      </c>
      <c r="Y1020" s="219" t="e">
        <f>(X1020/W1020)*100</f>
        <v>#DIV/0!</v>
      </c>
      <c r="Z1020" s="235">
        <f>Z1021+Z1022+Z1023+Z1025+Z1026</f>
        <v>750</v>
      </c>
      <c r="AA1020" s="212">
        <f>AA1021+AA1022+AA1023+AA1025+AA1026</f>
        <v>0</v>
      </c>
      <c r="AB1020" s="219">
        <f>(AA1020/Z1020)*100</f>
        <v>0</v>
      </c>
      <c r="AC1020" s="235">
        <f>AC1021+AC1022+AC1023+AC1025+AC1026</f>
        <v>0</v>
      </c>
      <c r="AD1020" s="212">
        <f>AD1021+AD1022+AD1023+AD1025+AD1026</f>
        <v>0</v>
      </c>
      <c r="AE1020" s="219" t="e">
        <f>(AD1020/AC1020)*100</f>
        <v>#DIV/0!</v>
      </c>
      <c r="AF1020" s="235">
        <f>AF1021+AF1022+AF1023+AF1025+AF1026</f>
        <v>0</v>
      </c>
      <c r="AG1020" s="212">
        <f>AG1021+AG1022+AG1023+AG1025+AG1026</f>
        <v>0</v>
      </c>
      <c r="AH1020" s="219" t="e">
        <f>(AG1020/AF1020)*100</f>
        <v>#DIV/0!</v>
      </c>
      <c r="AI1020" s="235">
        <f>AI1021+AI1022+AI1023+AI1025+AI1026</f>
        <v>0</v>
      </c>
      <c r="AJ1020" s="212">
        <f>AJ1021+AJ1022+AJ1023+AJ1025+AJ1026</f>
        <v>0</v>
      </c>
      <c r="AK1020" s="219" t="e">
        <f>(AJ1020/AI1020)*100</f>
        <v>#DIV/0!</v>
      </c>
      <c r="AL1020" s="235">
        <f>AL1021+AL1022+AL1023+AL1025+AL1026</f>
        <v>0</v>
      </c>
      <c r="AM1020" s="212">
        <f>AM1021+AM1022+AM1023+AM1025+AM1026</f>
        <v>0</v>
      </c>
      <c r="AN1020" s="219" t="e">
        <f>(AM1020/AL1020)*100</f>
        <v>#DIV/0!</v>
      </c>
      <c r="AO1020" s="235">
        <f>AO1021+AO1022+AO1023+AO1025+AO1026</f>
        <v>0</v>
      </c>
      <c r="AP1020" s="212">
        <f>AP1021+AP1022+AP1023+AP1025+AP1026</f>
        <v>0</v>
      </c>
      <c r="AQ1020" s="219" t="e">
        <f>(AP1020/AO1020)*100</f>
        <v>#DIV/0!</v>
      </c>
      <c r="AR1020" s="216"/>
    </row>
    <row r="1021" spans="1:46" customFormat="1" ht="30">
      <c r="A1021" s="283"/>
      <c r="B1021" s="279"/>
      <c r="C1021" s="279"/>
      <c r="D1021" s="110" t="s">
        <v>17</v>
      </c>
      <c r="E1021" s="176">
        <f>H1021+K1021+N1021+Q1021+T1021+W1021+Z1021+AC1021+AF1021+AI1021+AL1021+AO1021</f>
        <v>0</v>
      </c>
      <c r="F1021" s="47">
        <f>I1021+L1021+O1021+R1021+U1021+X1021+AA1021+AD1021+AG1021+AJ1021+AM1021+AP1021</f>
        <v>0</v>
      </c>
      <c r="G1021" s="48" t="e">
        <f t="shared" ref="G1021:G1026" si="3435">(F1021/E1021)*100</f>
        <v>#DIV/0!</v>
      </c>
      <c r="H1021" s="235"/>
      <c r="I1021" s="47"/>
      <c r="J1021" s="48" t="e">
        <f t="shared" ref="J1021:J1026" si="3436">(I1021/H1021)*100</f>
        <v>#DIV/0!</v>
      </c>
      <c r="K1021" s="235"/>
      <c r="L1021" s="47"/>
      <c r="M1021" s="42" t="e">
        <f t="shared" ref="M1021:M1026" si="3437">(L1021/K1021)*100</f>
        <v>#DIV/0!</v>
      </c>
      <c r="N1021" s="236"/>
      <c r="O1021" s="48"/>
      <c r="P1021" s="42" t="e">
        <f t="shared" ref="P1021:P1026" si="3438">(O1021/N1021)*100</f>
        <v>#DIV/0!</v>
      </c>
      <c r="Q1021" s="236"/>
      <c r="R1021" s="41"/>
      <c r="S1021" s="42" t="e">
        <f t="shared" ref="S1021:S1026" si="3439">(R1021/Q1021)*100</f>
        <v>#DIV/0!</v>
      </c>
      <c r="T1021" s="236"/>
      <c r="U1021" s="41"/>
      <c r="V1021" s="42" t="e">
        <f t="shared" ref="V1021:V1026" si="3440">(U1021/T1021)*100</f>
        <v>#DIV/0!</v>
      </c>
      <c r="W1021" s="236"/>
      <c r="X1021" s="41"/>
      <c r="Y1021" s="42" t="e">
        <f t="shared" ref="Y1021:Y1026" si="3441">(X1021/W1021)*100</f>
        <v>#DIV/0!</v>
      </c>
      <c r="Z1021" s="236"/>
      <c r="AA1021" s="41"/>
      <c r="AB1021" s="42" t="e">
        <f t="shared" ref="AB1021:AB1026" si="3442">(AA1021/Z1021)*100</f>
        <v>#DIV/0!</v>
      </c>
      <c r="AC1021" s="236"/>
      <c r="AD1021" s="41"/>
      <c r="AE1021" s="42" t="e">
        <f t="shared" ref="AE1021:AE1026" si="3443">(AD1021/AC1021)*100</f>
        <v>#DIV/0!</v>
      </c>
      <c r="AF1021" s="236"/>
      <c r="AG1021" s="41"/>
      <c r="AH1021" s="42" t="e">
        <f t="shared" ref="AH1021:AH1026" si="3444">(AG1021/AF1021)*100</f>
        <v>#DIV/0!</v>
      </c>
      <c r="AI1021" s="236"/>
      <c r="AJ1021" s="41"/>
      <c r="AK1021" s="42" t="e">
        <f t="shared" ref="AK1021:AK1026" si="3445">(AJ1021/AI1021)*100</f>
        <v>#DIV/0!</v>
      </c>
      <c r="AL1021" s="236"/>
      <c r="AM1021" s="41"/>
      <c r="AN1021" s="42" t="e">
        <f t="shared" ref="AN1021:AN1026" si="3446">(AM1021/AL1021)*100</f>
        <v>#DIV/0!</v>
      </c>
      <c r="AO1021" s="236"/>
      <c r="AP1021" s="41"/>
      <c r="AQ1021" s="42" t="e">
        <f t="shared" ref="AQ1021:AQ1026" si="3447">(AP1021/AO1021)*100</f>
        <v>#DIV/0!</v>
      </c>
      <c r="AR1021" s="12"/>
      <c r="AS1021" s="37"/>
      <c r="AT1021" s="37"/>
    </row>
    <row r="1022" spans="1:46" customFormat="1" ht="52.5" customHeight="1">
      <c r="A1022" s="283"/>
      <c r="B1022" s="279"/>
      <c r="C1022" s="279"/>
      <c r="D1022" s="110" t="s">
        <v>18</v>
      </c>
      <c r="E1022" s="176">
        <f t="shared" ref="E1022:E1026" si="3448">H1022+K1022+N1022+Q1022+T1022+W1022+Z1022+AC1022+AF1022+AI1022+AL1022+AO1022</f>
        <v>0</v>
      </c>
      <c r="F1022" s="47">
        <f t="shared" ref="F1022:F1026" si="3449">I1022+L1022+O1022+R1022+U1022+X1022+AA1022+AD1022+AG1022+AJ1022+AM1022+AP1022</f>
        <v>0</v>
      </c>
      <c r="G1022" s="48" t="e">
        <f t="shared" si="3435"/>
        <v>#DIV/0!</v>
      </c>
      <c r="H1022" s="235"/>
      <c r="I1022" s="47"/>
      <c r="J1022" s="48" t="e">
        <f t="shared" si="3436"/>
        <v>#DIV/0!</v>
      </c>
      <c r="K1022" s="235"/>
      <c r="L1022" s="47"/>
      <c r="M1022" s="42" t="e">
        <f t="shared" si="3437"/>
        <v>#DIV/0!</v>
      </c>
      <c r="N1022" s="236"/>
      <c r="O1022" s="48"/>
      <c r="P1022" s="42" t="e">
        <f t="shared" si="3438"/>
        <v>#DIV/0!</v>
      </c>
      <c r="Q1022" s="236"/>
      <c r="R1022" s="41"/>
      <c r="S1022" s="42" t="e">
        <f t="shared" si="3439"/>
        <v>#DIV/0!</v>
      </c>
      <c r="T1022" s="236"/>
      <c r="U1022" s="41"/>
      <c r="V1022" s="42" t="e">
        <f t="shared" si="3440"/>
        <v>#DIV/0!</v>
      </c>
      <c r="W1022" s="236"/>
      <c r="X1022" s="41"/>
      <c r="Y1022" s="42" t="e">
        <f t="shared" si="3441"/>
        <v>#DIV/0!</v>
      </c>
      <c r="Z1022" s="236"/>
      <c r="AA1022" s="41"/>
      <c r="AB1022" s="42" t="e">
        <f t="shared" si="3442"/>
        <v>#DIV/0!</v>
      </c>
      <c r="AC1022" s="236"/>
      <c r="AD1022" s="41"/>
      <c r="AE1022" s="42" t="e">
        <f t="shared" si="3443"/>
        <v>#DIV/0!</v>
      </c>
      <c r="AF1022" s="236"/>
      <c r="AG1022" s="41"/>
      <c r="AH1022" s="42" t="e">
        <f t="shared" si="3444"/>
        <v>#DIV/0!</v>
      </c>
      <c r="AI1022" s="236"/>
      <c r="AJ1022" s="41"/>
      <c r="AK1022" s="42" t="e">
        <f t="shared" si="3445"/>
        <v>#DIV/0!</v>
      </c>
      <c r="AL1022" s="236"/>
      <c r="AM1022" s="41"/>
      <c r="AN1022" s="42" t="e">
        <f t="shared" si="3446"/>
        <v>#DIV/0!</v>
      </c>
      <c r="AO1022" s="236"/>
      <c r="AP1022" s="41"/>
      <c r="AQ1022" s="42" t="e">
        <f t="shared" si="3447"/>
        <v>#DIV/0!</v>
      </c>
      <c r="AR1022" s="12"/>
      <c r="AS1022" s="37"/>
      <c r="AT1022" s="37"/>
    </row>
    <row r="1023" spans="1:46" customFormat="1" ht="42" customHeight="1">
      <c r="A1023" s="283"/>
      <c r="B1023" s="279"/>
      <c r="C1023" s="279"/>
      <c r="D1023" s="110" t="s">
        <v>26</v>
      </c>
      <c r="E1023" s="176">
        <f t="shared" si="3448"/>
        <v>750</v>
      </c>
      <c r="F1023" s="47">
        <f t="shared" si="3449"/>
        <v>0</v>
      </c>
      <c r="G1023" s="48">
        <f t="shared" si="3435"/>
        <v>0</v>
      </c>
      <c r="H1023" s="235"/>
      <c r="I1023" s="47"/>
      <c r="J1023" s="48" t="e">
        <f t="shared" si="3436"/>
        <v>#DIV/0!</v>
      </c>
      <c r="K1023" s="235"/>
      <c r="L1023" s="47"/>
      <c r="M1023" s="42" t="e">
        <f t="shared" si="3437"/>
        <v>#DIV/0!</v>
      </c>
      <c r="N1023" s="236"/>
      <c r="O1023" s="48"/>
      <c r="P1023" s="42" t="e">
        <f t="shared" si="3438"/>
        <v>#DIV/0!</v>
      </c>
      <c r="Q1023" s="236"/>
      <c r="R1023" s="41"/>
      <c r="S1023" s="42" t="e">
        <f t="shared" si="3439"/>
        <v>#DIV/0!</v>
      </c>
      <c r="T1023" s="236"/>
      <c r="U1023" s="41"/>
      <c r="V1023" s="42" t="e">
        <f t="shared" si="3440"/>
        <v>#DIV/0!</v>
      </c>
      <c r="W1023" s="236">
        <v>0</v>
      </c>
      <c r="X1023" s="41"/>
      <c r="Y1023" s="42" t="e">
        <f t="shared" si="3441"/>
        <v>#DIV/0!</v>
      </c>
      <c r="Z1023" s="236">
        <v>750</v>
      </c>
      <c r="AA1023" s="41"/>
      <c r="AB1023" s="42">
        <f t="shared" si="3442"/>
        <v>0</v>
      </c>
      <c r="AC1023" s="236"/>
      <c r="AD1023" s="41"/>
      <c r="AE1023" s="42" t="e">
        <f t="shared" si="3443"/>
        <v>#DIV/0!</v>
      </c>
      <c r="AF1023" s="236"/>
      <c r="AG1023" s="41"/>
      <c r="AH1023" s="42" t="e">
        <f t="shared" si="3444"/>
        <v>#DIV/0!</v>
      </c>
      <c r="AI1023" s="236"/>
      <c r="AJ1023" s="41"/>
      <c r="AK1023" s="42" t="e">
        <f t="shared" si="3445"/>
        <v>#DIV/0!</v>
      </c>
      <c r="AL1023" s="236"/>
      <c r="AM1023" s="41"/>
      <c r="AN1023" s="42" t="e">
        <f t="shared" si="3446"/>
        <v>#DIV/0!</v>
      </c>
      <c r="AO1023" s="236"/>
      <c r="AP1023" s="41"/>
      <c r="AQ1023" s="42" t="e">
        <f t="shared" si="3447"/>
        <v>#DIV/0!</v>
      </c>
      <c r="AR1023" s="12"/>
      <c r="AS1023" s="37"/>
      <c r="AT1023" s="37"/>
    </row>
    <row r="1024" spans="1:46" customFormat="1" ht="84.75" customHeight="1">
      <c r="A1024" s="283"/>
      <c r="B1024" s="279"/>
      <c r="C1024" s="279"/>
      <c r="D1024" s="110" t="s">
        <v>154</v>
      </c>
      <c r="E1024" s="176">
        <f t="shared" si="3448"/>
        <v>0</v>
      </c>
      <c r="F1024" s="47">
        <f t="shared" si="3449"/>
        <v>0</v>
      </c>
      <c r="G1024" s="48" t="e">
        <f t="shared" si="3435"/>
        <v>#DIV/0!</v>
      </c>
      <c r="H1024" s="235"/>
      <c r="I1024" s="47"/>
      <c r="J1024" s="48" t="e">
        <f t="shared" si="3436"/>
        <v>#DIV/0!</v>
      </c>
      <c r="K1024" s="235"/>
      <c r="L1024" s="47"/>
      <c r="M1024" s="42" t="e">
        <f t="shared" si="3437"/>
        <v>#DIV/0!</v>
      </c>
      <c r="N1024" s="236"/>
      <c r="O1024" s="48"/>
      <c r="P1024" s="42" t="e">
        <f t="shared" si="3438"/>
        <v>#DIV/0!</v>
      </c>
      <c r="Q1024" s="236"/>
      <c r="R1024" s="41"/>
      <c r="S1024" s="42" t="e">
        <f t="shared" si="3439"/>
        <v>#DIV/0!</v>
      </c>
      <c r="T1024" s="236"/>
      <c r="U1024" s="41"/>
      <c r="V1024" s="42" t="e">
        <f t="shared" si="3440"/>
        <v>#DIV/0!</v>
      </c>
      <c r="W1024" s="236"/>
      <c r="X1024" s="41"/>
      <c r="Y1024" s="42" t="e">
        <f t="shared" si="3441"/>
        <v>#DIV/0!</v>
      </c>
      <c r="Z1024" s="236"/>
      <c r="AA1024" s="41"/>
      <c r="AB1024" s="42" t="e">
        <f t="shared" si="3442"/>
        <v>#DIV/0!</v>
      </c>
      <c r="AC1024" s="236"/>
      <c r="AD1024" s="41"/>
      <c r="AE1024" s="42" t="e">
        <f t="shared" si="3443"/>
        <v>#DIV/0!</v>
      </c>
      <c r="AF1024" s="236"/>
      <c r="AG1024" s="41"/>
      <c r="AH1024" s="42" t="e">
        <f t="shared" si="3444"/>
        <v>#DIV/0!</v>
      </c>
      <c r="AI1024" s="236"/>
      <c r="AJ1024" s="41"/>
      <c r="AK1024" s="42" t="e">
        <f t="shared" si="3445"/>
        <v>#DIV/0!</v>
      </c>
      <c r="AL1024" s="236"/>
      <c r="AM1024" s="41"/>
      <c r="AN1024" s="42" t="e">
        <f t="shared" si="3446"/>
        <v>#DIV/0!</v>
      </c>
      <c r="AO1024" s="236"/>
      <c r="AP1024" s="41"/>
      <c r="AQ1024" s="42" t="e">
        <f t="shared" si="3447"/>
        <v>#DIV/0!</v>
      </c>
      <c r="AR1024" s="12"/>
      <c r="AS1024" s="37"/>
      <c r="AT1024" s="37"/>
    </row>
    <row r="1025" spans="1:46" customFormat="1" ht="33.75" customHeight="1">
      <c r="A1025" s="283"/>
      <c r="B1025" s="279"/>
      <c r="C1025" s="279"/>
      <c r="D1025" s="110" t="s">
        <v>37</v>
      </c>
      <c r="E1025" s="176">
        <f t="shared" si="3448"/>
        <v>0</v>
      </c>
      <c r="F1025" s="47">
        <f t="shared" si="3449"/>
        <v>0</v>
      </c>
      <c r="G1025" s="48" t="e">
        <f t="shared" si="3435"/>
        <v>#DIV/0!</v>
      </c>
      <c r="H1025" s="235"/>
      <c r="I1025" s="47"/>
      <c r="J1025" s="48" t="e">
        <f t="shared" si="3436"/>
        <v>#DIV/0!</v>
      </c>
      <c r="K1025" s="235"/>
      <c r="L1025" s="47"/>
      <c r="M1025" s="42" t="e">
        <f t="shared" si="3437"/>
        <v>#DIV/0!</v>
      </c>
      <c r="N1025" s="236"/>
      <c r="O1025" s="48"/>
      <c r="P1025" s="42" t="e">
        <f t="shared" si="3438"/>
        <v>#DIV/0!</v>
      </c>
      <c r="Q1025" s="236"/>
      <c r="R1025" s="41"/>
      <c r="S1025" s="42" t="e">
        <f t="shared" si="3439"/>
        <v>#DIV/0!</v>
      </c>
      <c r="T1025" s="236"/>
      <c r="U1025" s="41"/>
      <c r="V1025" s="42" t="e">
        <f t="shared" si="3440"/>
        <v>#DIV/0!</v>
      </c>
      <c r="W1025" s="236"/>
      <c r="X1025" s="41"/>
      <c r="Y1025" s="42" t="e">
        <f t="shared" si="3441"/>
        <v>#DIV/0!</v>
      </c>
      <c r="Z1025" s="236"/>
      <c r="AA1025" s="41"/>
      <c r="AB1025" s="42" t="e">
        <f t="shared" si="3442"/>
        <v>#DIV/0!</v>
      </c>
      <c r="AC1025" s="236"/>
      <c r="AD1025" s="41"/>
      <c r="AE1025" s="42" t="e">
        <f t="shared" si="3443"/>
        <v>#DIV/0!</v>
      </c>
      <c r="AF1025" s="236"/>
      <c r="AG1025" s="41"/>
      <c r="AH1025" s="42" t="e">
        <f t="shared" si="3444"/>
        <v>#DIV/0!</v>
      </c>
      <c r="AI1025" s="236"/>
      <c r="AJ1025" s="41"/>
      <c r="AK1025" s="42" t="e">
        <f t="shared" si="3445"/>
        <v>#DIV/0!</v>
      </c>
      <c r="AL1025" s="236"/>
      <c r="AM1025" s="41"/>
      <c r="AN1025" s="42" t="e">
        <f t="shared" si="3446"/>
        <v>#DIV/0!</v>
      </c>
      <c r="AO1025" s="236"/>
      <c r="AP1025" s="41"/>
      <c r="AQ1025" s="42" t="e">
        <f t="shared" si="3447"/>
        <v>#DIV/0!</v>
      </c>
      <c r="AR1025" s="12"/>
      <c r="AS1025" s="37"/>
      <c r="AT1025" s="37"/>
    </row>
    <row r="1026" spans="1:46" customFormat="1" ht="100.5" customHeight="1">
      <c r="A1026" s="283"/>
      <c r="B1026" s="280"/>
      <c r="C1026" s="280"/>
      <c r="D1026" s="110" t="s">
        <v>32</v>
      </c>
      <c r="E1026" s="176">
        <f t="shared" si="3448"/>
        <v>0</v>
      </c>
      <c r="F1026" s="47">
        <f t="shared" si="3449"/>
        <v>0</v>
      </c>
      <c r="G1026" s="48" t="e">
        <f t="shared" si="3435"/>
        <v>#DIV/0!</v>
      </c>
      <c r="H1026" s="235"/>
      <c r="I1026" s="47"/>
      <c r="J1026" s="48" t="e">
        <f t="shared" si="3436"/>
        <v>#DIV/0!</v>
      </c>
      <c r="K1026" s="235"/>
      <c r="L1026" s="47"/>
      <c r="M1026" s="42" t="e">
        <f t="shared" si="3437"/>
        <v>#DIV/0!</v>
      </c>
      <c r="N1026" s="236"/>
      <c r="O1026" s="48"/>
      <c r="P1026" s="42" t="e">
        <f t="shared" si="3438"/>
        <v>#DIV/0!</v>
      </c>
      <c r="Q1026" s="236"/>
      <c r="R1026" s="41"/>
      <c r="S1026" s="42" t="e">
        <f t="shared" si="3439"/>
        <v>#DIV/0!</v>
      </c>
      <c r="T1026" s="236"/>
      <c r="U1026" s="41"/>
      <c r="V1026" s="42" t="e">
        <f t="shared" si="3440"/>
        <v>#DIV/0!</v>
      </c>
      <c r="W1026" s="236"/>
      <c r="X1026" s="41"/>
      <c r="Y1026" s="42" t="e">
        <f t="shared" si="3441"/>
        <v>#DIV/0!</v>
      </c>
      <c r="Z1026" s="236"/>
      <c r="AA1026" s="41"/>
      <c r="AB1026" s="42" t="e">
        <f t="shared" si="3442"/>
        <v>#DIV/0!</v>
      </c>
      <c r="AC1026" s="236"/>
      <c r="AD1026" s="41"/>
      <c r="AE1026" s="42" t="e">
        <f t="shared" si="3443"/>
        <v>#DIV/0!</v>
      </c>
      <c r="AF1026" s="236"/>
      <c r="AG1026" s="41"/>
      <c r="AH1026" s="42" t="e">
        <f t="shared" si="3444"/>
        <v>#DIV/0!</v>
      </c>
      <c r="AI1026" s="236"/>
      <c r="AJ1026" s="41"/>
      <c r="AK1026" s="42" t="e">
        <f t="shared" si="3445"/>
        <v>#DIV/0!</v>
      </c>
      <c r="AL1026" s="236"/>
      <c r="AM1026" s="41"/>
      <c r="AN1026" s="42" t="e">
        <f t="shared" si="3446"/>
        <v>#DIV/0!</v>
      </c>
      <c r="AO1026" s="236"/>
      <c r="AP1026" s="41"/>
      <c r="AQ1026" s="42" t="e">
        <f t="shared" si="3447"/>
        <v>#DIV/0!</v>
      </c>
      <c r="AR1026" s="12"/>
      <c r="AS1026" s="37"/>
      <c r="AT1026" s="37"/>
    </row>
    <row r="1027" spans="1:46" s="208" customFormat="1" ht="27" customHeight="1">
      <c r="A1027" s="302" t="s">
        <v>162</v>
      </c>
      <c r="B1027" s="278" t="s">
        <v>305</v>
      </c>
      <c r="C1027" s="282" t="s">
        <v>209</v>
      </c>
      <c r="D1027" s="217" t="s">
        <v>34</v>
      </c>
      <c r="E1027" s="204">
        <f>E1028+E1029+E1030+E1032+E1033</f>
        <v>3132</v>
      </c>
      <c r="F1027" s="205">
        <f>F1028+F1029+F1030+F1032+F1033</f>
        <v>432.24</v>
      </c>
      <c r="G1027" s="205">
        <f>(F1027/E1027)*100</f>
        <v>13.800766283524904</v>
      </c>
      <c r="H1027" s="234">
        <f>H1028+H1029+H1030+H1032+H1033</f>
        <v>0</v>
      </c>
      <c r="I1027" s="205">
        <f>I1028+I1029+I1030+I1032+I1033</f>
        <v>0</v>
      </c>
      <c r="J1027" s="205" t="e">
        <f>(I1027/H1027)*100</f>
        <v>#DIV/0!</v>
      </c>
      <c r="K1027" s="234">
        <f>K1028+K1029+K1030+K1032+K1033</f>
        <v>0</v>
      </c>
      <c r="L1027" s="206">
        <f>L1028+L1029+L1030+L1032+L1033</f>
        <v>0</v>
      </c>
      <c r="M1027" s="205" t="e">
        <f>(L1027/K1027)*100</f>
        <v>#DIV/0!</v>
      </c>
      <c r="N1027" s="234">
        <f>N1028+N1029+N1030+N1032+N1033</f>
        <v>0</v>
      </c>
      <c r="O1027" s="206">
        <f>O1028+O1029+O1030+O1032+O1033</f>
        <v>0</v>
      </c>
      <c r="P1027" s="205" t="e">
        <f>(O1027/N1027)*100</f>
        <v>#DIV/0!</v>
      </c>
      <c r="Q1027" s="234">
        <f>Q1028+Q1029+Q1030+Q1032+Q1033</f>
        <v>0</v>
      </c>
      <c r="R1027" s="205">
        <f>R1028+R1029+R1030+R1032+R1033</f>
        <v>0</v>
      </c>
      <c r="S1027" s="205" t="e">
        <f>(R1027/Q1027)*100</f>
        <v>#DIV/0!</v>
      </c>
      <c r="T1027" s="234">
        <f>T1028+T1029+T1030+T1032+T1033</f>
        <v>0</v>
      </c>
      <c r="U1027" s="205">
        <f>U1028+U1029+U1030+U1032+U1033</f>
        <v>0</v>
      </c>
      <c r="V1027" s="205" t="e">
        <f>(U1027/T1027)*100</f>
        <v>#DIV/0!</v>
      </c>
      <c r="W1027" s="234">
        <f>W1028+W1029+W1030+W1032+W1033</f>
        <v>682.24</v>
      </c>
      <c r="X1027" s="205">
        <f>X1028+X1029+X1030+X1032+X1033</f>
        <v>432.24</v>
      </c>
      <c r="Y1027" s="205">
        <f>(X1027/W1027)*100</f>
        <v>63.356003752345217</v>
      </c>
      <c r="Z1027" s="234">
        <f>Z1028+Z1029+Z1030+Z1032+Z1033</f>
        <v>932</v>
      </c>
      <c r="AA1027" s="205">
        <f>AA1028+AA1029+AA1030+AA1032+AA1033</f>
        <v>0</v>
      </c>
      <c r="AB1027" s="205">
        <f>(AA1027/Z1027)*100</f>
        <v>0</v>
      </c>
      <c r="AC1027" s="234">
        <f>AC1028+AC1029+AC1030+AC1032+AC1033</f>
        <v>650</v>
      </c>
      <c r="AD1027" s="205">
        <f>AD1028+AD1029+AD1030+AD1032+AD1033</f>
        <v>0</v>
      </c>
      <c r="AE1027" s="205">
        <f>(AD1027/AC1027)*100</f>
        <v>0</v>
      </c>
      <c r="AF1027" s="234">
        <f>AF1028+AF1029+AF1030+AF1032+AF1033</f>
        <v>650</v>
      </c>
      <c r="AG1027" s="205">
        <f>AG1028+AG1029+AG1030+AG1032+AG1033</f>
        <v>0</v>
      </c>
      <c r="AH1027" s="205">
        <f>(AG1027/AF1027)*100</f>
        <v>0</v>
      </c>
      <c r="AI1027" s="234">
        <f>AI1028+AI1029+AI1030+AI1032+AI1033</f>
        <v>217.76</v>
      </c>
      <c r="AJ1027" s="205">
        <f>AJ1028+AJ1029+AJ1030+AJ1032+AJ1033</f>
        <v>0</v>
      </c>
      <c r="AK1027" s="205">
        <f>(AJ1027/AI1027)*100</f>
        <v>0</v>
      </c>
      <c r="AL1027" s="234">
        <f>AL1028+AL1029+AL1030+AL1032+AL1033</f>
        <v>0</v>
      </c>
      <c r="AM1027" s="205">
        <f>AM1028+AM1029+AM1030+AM1032+AM1033</f>
        <v>0</v>
      </c>
      <c r="AN1027" s="205" t="e">
        <f>(AM1027/AL1027)*100</f>
        <v>#DIV/0!</v>
      </c>
      <c r="AO1027" s="234">
        <f>AO1028+AO1029+AO1030+AO1032+AO1033</f>
        <v>0</v>
      </c>
      <c r="AP1027" s="205">
        <f>AP1028+AP1029+AP1030+AP1032+AP1033</f>
        <v>0</v>
      </c>
      <c r="AQ1027" s="205" t="e">
        <f>(AP1027/AO1027)*100</f>
        <v>#DIV/0!</v>
      </c>
      <c r="AR1027" s="216"/>
    </row>
    <row r="1028" spans="1:46" customFormat="1" ht="30">
      <c r="A1028" s="302"/>
      <c r="B1028" s="279"/>
      <c r="C1028" s="282"/>
      <c r="D1028" s="96" t="s">
        <v>17</v>
      </c>
      <c r="E1028" s="173">
        <f>H1028+K1028+N1028+Q1028+T1028+W1028+Z1028+AC1028+AF1028+AI1028+AL1028+AO1028</f>
        <v>0</v>
      </c>
      <c r="F1028" s="85">
        <f>I1028+L1028+O1028+R1028+U1028+X1028+AA1028+AD1028+AG1028+AJ1028+AM1028+AP1028</f>
        <v>0</v>
      </c>
      <c r="G1028" s="45" t="e">
        <f t="shared" ref="G1028:G1033" si="3450">(F1028/E1028)*100</f>
        <v>#DIV/0!</v>
      </c>
      <c r="H1028" s="234"/>
      <c r="I1028" s="44"/>
      <c r="J1028" s="45" t="e">
        <f t="shared" ref="J1028:J1033" si="3451">(I1028/H1028)*100</f>
        <v>#DIV/0!</v>
      </c>
      <c r="K1028" s="234"/>
      <c r="L1028" s="85"/>
      <c r="M1028" s="45" t="e">
        <f t="shared" ref="M1028:M1033" si="3452">(L1028/K1028)*100</f>
        <v>#DIV/0!</v>
      </c>
      <c r="N1028" s="234"/>
      <c r="O1028" s="43"/>
      <c r="P1028" s="45" t="e">
        <f t="shared" ref="P1028:P1033" si="3453">(O1028/N1028)*100</f>
        <v>#DIV/0!</v>
      </c>
      <c r="Q1028" s="234"/>
      <c r="R1028" s="44"/>
      <c r="S1028" s="45" t="e">
        <f t="shared" ref="S1028:S1033" si="3454">(R1028/Q1028)*100</f>
        <v>#DIV/0!</v>
      </c>
      <c r="T1028" s="234"/>
      <c r="U1028" s="44"/>
      <c r="V1028" s="45" t="e">
        <f t="shared" ref="V1028:V1033" si="3455">(U1028/T1028)*100</f>
        <v>#DIV/0!</v>
      </c>
      <c r="W1028" s="234"/>
      <c r="X1028" s="44"/>
      <c r="Y1028" s="45" t="e">
        <f t="shared" ref="Y1028:Y1033" si="3456">(X1028/W1028)*100</f>
        <v>#DIV/0!</v>
      </c>
      <c r="Z1028" s="234"/>
      <c r="AA1028" s="44"/>
      <c r="AB1028" s="45" t="e">
        <f t="shared" ref="AB1028:AB1033" si="3457">(AA1028/Z1028)*100</f>
        <v>#DIV/0!</v>
      </c>
      <c r="AC1028" s="234"/>
      <c r="AD1028" s="44"/>
      <c r="AE1028" s="45" t="e">
        <f t="shared" ref="AE1028:AE1033" si="3458">(AD1028/AC1028)*100</f>
        <v>#DIV/0!</v>
      </c>
      <c r="AF1028" s="234"/>
      <c r="AG1028" s="44"/>
      <c r="AH1028" s="45" t="e">
        <f t="shared" ref="AH1028:AH1033" si="3459">(AG1028/AF1028)*100</f>
        <v>#DIV/0!</v>
      </c>
      <c r="AI1028" s="234"/>
      <c r="AJ1028" s="44"/>
      <c r="AK1028" s="45" t="e">
        <f t="shared" ref="AK1028:AK1033" si="3460">(AJ1028/AI1028)*100</f>
        <v>#DIV/0!</v>
      </c>
      <c r="AL1028" s="234"/>
      <c r="AM1028" s="44"/>
      <c r="AN1028" s="45" t="e">
        <f t="shared" ref="AN1028:AN1033" si="3461">(AM1028/AL1028)*100</f>
        <v>#DIV/0!</v>
      </c>
      <c r="AO1028" s="234"/>
      <c r="AP1028" s="44"/>
      <c r="AQ1028" s="45" t="e">
        <f t="shared" ref="AQ1028:AQ1033" si="3462">(AP1028/AO1028)*100</f>
        <v>#DIV/0!</v>
      </c>
      <c r="AR1028" s="12"/>
      <c r="AS1028" s="37"/>
      <c r="AT1028" s="37"/>
    </row>
    <row r="1029" spans="1:46" customFormat="1" ht="47.25" customHeight="1">
      <c r="A1029" s="302"/>
      <c r="B1029" s="279"/>
      <c r="C1029" s="282"/>
      <c r="D1029" s="96" t="s">
        <v>18</v>
      </c>
      <c r="E1029" s="173">
        <f t="shared" ref="E1029:E1033" si="3463">H1029+K1029+N1029+Q1029+T1029+W1029+Z1029+AC1029+AF1029+AI1029+AL1029+AO1029</f>
        <v>532</v>
      </c>
      <c r="F1029" s="43">
        <f t="shared" ref="F1029:F1033" si="3464">I1029+L1029+O1029+R1029+U1029+X1029+AA1029+AD1029+AG1029+AJ1029+AM1029+AP1029</f>
        <v>0</v>
      </c>
      <c r="G1029" s="45">
        <f t="shared" si="3450"/>
        <v>0</v>
      </c>
      <c r="H1029" s="234"/>
      <c r="I1029" s="44"/>
      <c r="J1029" s="45" t="e">
        <f t="shared" si="3451"/>
        <v>#DIV/0!</v>
      </c>
      <c r="K1029" s="234"/>
      <c r="L1029" s="85"/>
      <c r="M1029" s="45" t="e">
        <f t="shared" si="3452"/>
        <v>#DIV/0!</v>
      </c>
      <c r="N1029" s="234"/>
      <c r="O1029" s="43"/>
      <c r="P1029" s="45" t="e">
        <f t="shared" si="3453"/>
        <v>#DIV/0!</v>
      </c>
      <c r="Q1029" s="234"/>
      <c r="R1029" s="44"/>
      <c r="S1029" s="45" t="e">
        <f t="shared" si="3454"/>
        <v>#DIV/0!</v>
      </c>
      <c r="T1029" s="234"/>
      <c r="U1029" s="45"/>
      <c r="V1029" s="45" t="e">
        <f t="shared" si="3455"/>
        <v>#DIV/0!</v>
      </c>
      <c r="W1029" s="234">
        <v>250</v>
      </c>
      <c r="X1029" s="44"/>
      <c r="Y1029" s="45">
        <f t="shared" si="3456"/>
        <v>0</v>
      </c>
      <c r="Z1029" s="234">
        <v>282</v>
      </c>
      <c r="AA1029" s="44"/>
      <c r="AB1029" s="45">
        <f t="shared" si="3457"/>
        <v>0</v>
      </c>
      <c r="AC1029" s="234"/>
      <c r="AD1029" s="44"/>
      <c r="AE1029" s="45" t="e">
        <f t="shared" si="3458"/>
        <v>#DIV/0!</v>
      </c>
      <c r="AF1029" s="234"/>
      <c r="AG1029" s="44"/>
      <c r="AH1029" s="45" t="e">
        <f t="shared" si="3459"/>
        <v>#DIV/0!</v>
      </c>
      <c r="AI1029" s="234"/>
      <c r="AJ1029" s="44"/>
      <c r="AK1029" s="45" t="e">
        <f t="shared" si="3460"/>
        <v>#DIV/0!</v>
      </c>
      <c r="AL1029" s="234"/>
      <c r="AM1029" s="44"/>
      <c r="AN1029" s="45" t="e">
        <f t="shared" si="3461"/>
        <v>#DIV/0!</v>
      </c>
      <c r="AO1029" s="234"/>
      <c r="AP1029" s="44"/>
      <c r="AQ1029" s="45" t="e">
        <f t="shared" si="3462"/>
        <v>#DIV/0!</v>
      </c>
      <c r="AR1029" s="12"/>
      <c r="AS1029" s="37"/>
      <c r="AT1029" s="37"/>
    </row>
    <row r="1030" spans="1:46" customFormat="1" ht="37.5" customHeight="1">
      <c r="A1030" s="302"/>
      <c r="B1030" s="279"/>
      <c r="C1030" s="282"/>
      <c r="D1030" s="96" t="s">
        <v>26</v>
      </c>
      <c r="E1030" s="173">
        <f t="shared" si="3463"/>
        <v>2600</v>
      </c>
      <c r="F1030" s="43">
        <f t="shared" si="3464"/>
        <v>432.24</v>
      </c>
      <c r="G1030" s="45">
        <f t="shared" si="3450"/>
        <v>16.624615384615385</v>
      </c>
      <c r="H1030" s="234">
        <v>0</v>
      </c>
      <c r="I1030" s="44"/>
      <c r="J1030" s="45" t="e">
        <f t="shared" si="3451"/>
        <v>#DIV/0!</v>
      </c>
      <c r="K1030" s="234">
        <v>0</v>
      </c>
      <c r="L1030" s="85"/>
      <c r="M1030" s="45" t="e">
        <f t="shared" si="3452"/>
        <v>#DIV/0!</v>
      </c>
      <c r="N1030" s="234">
        <v>0</v>
      </c>
      <c r="O1030" s="43"/>
      <c r="P1030" s="45" t="e">
        <f t="shared" si="3453"/>
        <v>#DIV/0!</v>
      </c>
      <c r="Q1030" s="234">
        <v>0</v>
      </c>
      <c r="R1030" s="44"/>
      <c r="S1030" s="45" t="e">
        <f t="shared" si="3454"/>
        <v>#DIV/0!</v>
      </c>
      <c r="T1030" s="234">
        <v>0</v>
      </c>
      <c r="U1030" s="45"/>
      <c r="V1030" s="45" t="e">
        <f t="shared" si="3455"/>
        <v>#DIV/0!</v>
      </c>
      <c r="W1030" s="234">
        <v>432.24</v>
      </c>
      <c r="X1030" s="44">
        <v>432.24</v>
      </c>
      <c r="Y1030" s="45">
        <f t="shared" si="3456"/>
        <v>100</v>
      </c>
      <c r="Z1030" s="234">
        <v>650</v>
      </c>
      <c r="AA1030" s="44"/>
      <c r="AB1030" s="45">
        <f t="shared" si="3457"/>
        <v>0</v>
      </c>
      <c r="AC1030" s="234">
        <v>650</v>
      </c>
      <c r="AD1030" s="44"/>
      <c r="AE1030" s="45">
        <f t="shared" si="3458"/>
        <v>0</v>
      </c>
      <c r="AF1030" s="234">
        <v>650</v>
      </c>
      <c r="AG1030" s="44"/>
      <c r="AH1030" s="45">
        <f t="shared" si="3459"/>
        <v>0</v>
      </c>
      <c r="AI1030" s="234">
        <v>217.76</v>
      </c>
      <c r="AJ1030" s="44"/>
      <c r="AK1030" s="45">
        <f t="shared" si="3460"/>
        <v>0</v>
      </c>
      <c r="AL1030" s="234">
        <v>0</v>
      </c>
      <c r="AM1030" s="44"/>
      <c r="AN1030" s="45" t="e">
        <f t="shared" si="3461"/>
        <v>#DIV/0!</v>
      </c>
      <c r="AO1030" s="234">
        <v>0</v>
      </c>
      <c r="AP1030" s="44"/>
      <c r="AQ1030" s="45" t="e">
        <f t="shared" si="3462"/>
        <v>#DIV/0!</v>
      </c>
      <c r="AR1030" s="12"/>
      <c r="AS1030" s="37"/>
      <c r="AT1030" s="37"/>
    </row>
    <row r="1031" spans="1:46" customFormat="1" ht="84" customHeight="1">
      <c r="A1031" s="302"/>
      <c r="B1031" s="279"/>
      <c r="C1031" s="282"/>
      <c r="D1031" s="96" t="s">
        <v>154</v>
      </c>
      <c r="E1031" s="173">
        <f t="shared" si="3463"/>
        <v>0</v>
      </c>
      <c r="F1031" s="85">
        <f t="shared" si="3464"/>
        <v>0</v>
      </c>
      <c r="G1031" s="45" t="e">
        <f t="shared" si="3450"/>
        <v>#DIV/0!</v>
      </c>
      <c r="H1031" s="234"/>
      <c r="I1031" s="44"/>
      <c r="J1031" s="45" t="e">
        <f t="shared" si="3451"/>
        <v>#DIV/0!</v>
      </c>
      <c r="K1031" s="234"/>
      <c r="L1031" s="85"/>
      <c r="M1031" s="45" t="e">
        <f t="shared" si="3452"/>
        <v>#DIV/0!</v>
      </c>
      <c r="N1031" s="234"/>
      <c r="O1031" s="43"/>
      <c r="P1031" s="45" t="e">
        <f t="shared" si="3453"/>
        <v>#DIV/0!</v>
      </c>
      <c r="Q1031" s="234"/>
      <c r="R1031" s="44"/>
      <c r="S1031" s="45" t="e">
        <f t="shared" si="3454"/>
        <v>#DIV/0!</v>
      </c>
      <c r="T1031" s="234"/>
      <c r="U1031" s="45"/>
      <c r="V1031" s="45" t="e">
        <f t="shared" si="3455"/>
        <v>#DIV/0!</v>
      </c>
      <c r="W1031" s="234"/>
      <c r="X1031" s="44"/>
      <c r="Y1031" s="45" t="e">
        <f t="shared" si="3456"/>
        <v>#DIV/0!</v>
      </c>
      <c r="Z1031" s="234"/>
      <c r="AA1031" s="44"/>
      <c r="AB1031" s="45" t="e">
        <f t="shared" si="3457"/>
        <v>#DIV/0!</v>
      </c>
      <c r="AC1031" s="234"/>
      <c r="AD1031" s="44"/>
      <c r="AE1031" s="45" t="e">
        <f t="shared" si="3458"/>
        <v>#DIV/0!</v>
      </c>
      <c r="AF1031" s="234"/>
      <c r="AG1031" s="44"/>
      <c r="AH1031" s="45" t="e">
        <f t="shared" si="3459"/>
        <v>#DIV/0!</v>
      </c>
      <c r="AI1031" s="234"/>
      <c r="AJ1031" s="44"/>
      <c r="AK1031" s="45" t="e">
        <f t="shared" si="3460"/>
        <v>#DIV/0!</v>
      </c>
      <c r="AL1031" s="234"/>
      <c r="AM1031" s="44"/>
      <c r="AN1031" s="45" t="e">
        <f t="shared" si="3461"/>
        <v>#DIV/0!</v>
      </c>
      <c r="AO1031" s="234"/>
      <c r="AP1031" s="44"/>
      <c r="AQ1031" s="45" t="e">
        <f t="shared" si="3462"/>
        <v>#DIV/0!</v>
      </c>
      <c r="AR1031" s="12"/>
      <c r="AS1031" s="37"/>
      <c r="AT1031" s="37"/>
    </row>
    <row r="1032" spans="1:46" customFormat="1" ht="34.5" customHeight="1">
      <c r="A1032" s="302"/>
      <c r="B1032" s="279"/>
      <c r="C1032" s="282"/>
      <c r="D1032" s="96" t="s">
        <v>37</v>
      </c>
      <c r="E1032" s="173">
        <f t="shared" si="3463"/>
        <v>0</v>
      </c>
      <c r="F1032" s="85">
        <f t="shared" si="3464"/>
        <v>0</v>
      </c>
      <c r="G1032" s="45" t="e">
        <f t="shared" si="3450"/>
        <v>#DIV/0!</v>
      </c>
      <c r="H1032" s="234"/>
      <c r="I1032" s="44"/>
      <c r="J1032" s="45" t="e">
        <f t="shared" si="3451"/>
        <v>#DIV/0!</v>
      </c>
      <c r="K1032" s="234"/>
      <c r="L1032" s="85"/>
      <c r="M1032" s="45" t="e">
        <f t="shared" si="3452"/>
        <v>#DIV/0!</v>
      </c>
      <c r="N1032" s="234"/>
      <c r="O1032" s="43"/>
      <c r="P1032" s="45" t="e">
        <f t="shared" si="3453"/>
        <v>#DIV/0!</v>
      </c>
      <c r="Q1032" s="234"/>
      <c r="R1032" s="44"/>
      <c r="S1032" s="45" t="e">
        <f t="shared" si="3454"/>
        <v>#DIV/0!</v>
      </c>
      <c r="T1032" s="234"/>
      <c r="U1032" s="44"/>
      <c r="V1032" s="45" t="e">
        <f t="shared" si="3455"/>
        <v>#DIV/0!</v>
      </c>
      <c r="W1032" s="234"/>
      <c r="X1032" s="44"/>
      <c r="Y1032" s="45" t="e">
        <f t="shared" si="3456"/>
        <v>#DIV/0!</v>
      </c>
      <c r="Z1032" s="234"/>
      <c r="AA1032" s="44"/>
      <c r="AB1032" s="45" t="e">
        <f t="shared" si="3457"/>
        <v>#DIV/0!</v>
      </c>
      <c r="AC1032" s="234"/>
      <c r="AD1032" s="44"/>
      <c r="AE1032" s="45" t="e">
        <f t="shared" si="3458"/>
        <v>#DIV/0!</v>
      </c>
      <c r="AF1032" s="234"/>
      <c r="AG1032" s="44"/>
      <c r="AH1032" s="45" t="e">
        <f t="shared" si="3459"/>
        <v>#DIV/0!</v>
      </c>
      <c r="AI1032" s="234"/>
      <c r="AJ1032" s="44"/>
      <c r="AK1032" s="45" t="e">
        <f t="shared" si="3460"/>
        <v>#DIV/0!</v>
      </c>
      <c r="AL1032" s="234"/>
      <c r="AM1032" s="44"/>
      <c r="AN1032" s="45" t="e">
        <f t="shared" si="3461"/>
        <v>#DIV/0!</v>
      </c>
      <c r="AO1032" s="234"/>
      <c r="AP1032" s="44"/>
      <c r="AQ1032" s="45" t="e">
        <f t="shared" si="3462"/>
        <v>#DIV/0!</v>
      </c>
      <c r="AR1032" s="12"/>
      <c r="AS1032" s="37"/>
      <c r="AT1032" s="37"/>
    </row>
    <row r="1033" spans="1:46" customFormat="1" ht="81" customHeight="1">
      <c r="A1033" s="302"/>
      <c r="B1033" s="280"/>
      <c r="C1033" s="282"/>
      <c r="D1033" s="96" t="s">
        <v>32</v>
      </c>
      <c r="E1033" s="173">
        <f t="shared" si="3463"/>
        <v>0</v>
      </c>
      <c r="F1033" s="85">
        <f t="shared" si="3464"/>
        <v>0</v>
      </c>
      <c r="G1033" s="45" t="e">
        <f t="shared" si="3450"/>
        <v>#DIV/0!</v>
      </c>
      <c r="H1033" s="234"/>
      <c r="I1033" s="44"/>
      <c r="J1033" s="45" t="e">
        <f t="shared" si="3451"/>
        <v>#DIV/0!</v>
      </c>
      <c r="K1033" s="234"/>
      <c r="L1033" s="85"/>
      <c r="M1033" s="45" t="e">
        <f t="shared" si="3452"/>
        <v>#DIV/0!</v>
      </c>
      <c r="N1033" s="234"/>
      <c r="O1033" s="43"/>
      <c r="P1033" s="45" t="e">
        <f t="shared" si="3453"/>
        <v>#DIV/0!</v>
      </c>
      <c r="Q1033" s="234"/>
      <c r="R1033" s="44"/>
      <c r="S1033" s="45" t="e">
        <f t="shared" si="3454"/>
        <v>#DIV/0!</v>
      </c>
      <c r="T1033" s="234"/>
      <c r="U1033" s="44"/>
      <c r="V1033" s="45" t="e">
        <f t="shared" si="3455"/>
        <v>#DIV/0!</v>
      </c>
      <c r="W1033" s="234"/>
      <c r="X1033" s="44"/>
      <c r="Y1033" s="45" t="e">
        <f t="shared" si="3456"/>
        <v>#DIV/0!</v>
      </c>
      <c r="Z1033" s="234"/>
      <c r="AA1033" s="44"/>
      <c r="AB1033" s="45" t="e">
        <f t="shared" si="3457"/>
        <v>#DIV/0!</v>
      </c>
      <c r="AC1033" s="234"/>
      <c r="AD1033" s="44"/>
      <c r="AE1033" s="45" t="e">
        <f t="shared" si="3458"/>
        <v>#DIV/0!</v>
      </c>
      <c r="AF1033" s="234"/>
      <c r="AG1033" s="44"/>
      <c r="AH1033" s="45" t="e">
        <f t="shared" si="3459"/>
        <v>#DIV/0!</v>
      </c>
      <c r="AI1033" s="234"/>
      <c r="AJ1033" s="44"/>
      <c r="AK1033" s="45" t="e">
        <f t="shared" si="3460"/>
        <v>#DIV/0!</v>
      </c>
      <c r="AL1033" s="234"/>
      <c r="AM1033" s="44"/>
      <c r="AN1033" s="45" t="e">
        <f t="shared" si="3461"/>
        <v>#DIV/0!</v>
      </c>
      <c r="AO1033" s="234"/>
      <c r="AP1033" s="44"/>
      <c r="AQ1033" s="45" t="e">
        <f t="shared" si="3462"/>
        <v>#DIV/0!</v>
      </c>
      <c r="AR1033" s="12"/>
      <c r="AS1033" s="37"/>
      <c r="AT1033" s="37"/>
    </row>
    <row r="1034" spans="1:46" s="208" customFormat="1" ht="30" customHeight="1">
      <c r="A1034" s="283" t="s">
        <v>224</v>
      </c>
      <c r="B1034" s="278" t="s">
        <v>306</v>
      </c>
      <c r="C1034" s="278" t="s">
        <v>211</v>
      </c>
      <c r="D1034" s="217" t="s">
        <v>34</v>
      </c>
      <c r="E1034" s="204">
        <f>E1035+E1036+E1037+E1039+E1040</f>
        <v>0</v>
      </c>
      <c r="F1034" s="205">
        <f>F1035+F1036+F1037+F1039+F1040</f>
        <v>0</v>
      </c>
      <c r="G1034" s="205" t="e">
        <f>(F1034/E1034)*100</f>
        <v>#DIV/0!</v>
      </c>
      <c r="H1034" s="234">
        <f>H1035+H1036+H1037+H1039+H1040</f>
        <v>0</v>
      </c>
      <c r="I1034" s="205">
        <f>I1035+I1036+I1037+I1039+I1040</f>
        <v>0</v>
      </c>
      <c r="J1034" s="205" t="e">
        <f>(I1034/H1034)*100</f>
        <v>#DIV/0!</v>
      </c>
      <c r="K1034" s="234">
        <f>K1035+K1036+K1037+K1039+K1040</f>
        <v>0</v>
      </c>
      <c r="L1034" s="206">
        <f>L1035+L1036+L1037+L1039+L1040</f>
        <v>0</v>
      </c>
      <c r="M1034" s="205" t="e">
        <f>(L1034/K1034)*100</f>
        <v>#DIV/0!</v>
      </c>
      <c r="N1034" s="234">
        <f>N1035+N1036+N1037+N1039+N1040</f>
        <v>0</v>
      </c>
      <c r="O1034" s="206">
        <f>O1035+O1036+O1037+O1039+O1040</f>
        <v>0</v>
      </c>
      <c r="P1034" s="205" t="e">
        <f>(O1034/N1034)*100</f>
        <v>#DIV/0!</v>
      </c>
      <c r="Q1034" s="234">
        <f>Q1035+Q1036+Q1037+Q1039+Q1040</f>
        <v>0</v>
      </c>
      <c r="R1034" s="205">
        <f>R1035+R1036+R1037+R1039+R1040</f>
        <v>0</v>
      </c>
      <c r="S1034" s="205" t="e">
        <f>(R1034/Q1034)*100</f>
        <v>#DIV/0!</v>
      </c>
      <c r="T1034" s="234">
        <f>T1035+T1036+T1037+T1039+T1040</f>
        <v>0</v>
      </c>
      <c r="U1034" s="205">
        <f>U1035+U1036+U1037+U1039+U1040</f>
        <v>0</v>
      </c>
      <c r="V1034" s="205" t="e">
        <f>(U1034/T1034)*100</f>
        <v>#DIV/0!</v>
      </c>
      <c r="W1034" s="234">
        <f>W1035+W1036+W1037+W1039+W1040</f>
        <v>0</v>
      </c>
      <c r="X1034" s="205">
        <f>X1035+X1036+X1037+X1039+X1040</f>
        <v>0</v>
      </c>
      <c r="Y1034" s="205" t="e">
        <f>(X1034/W1034)*100</f>
        <v>#DIV/0!</v>
      </c>
      <c r="Z1034" s="234">
        <f>Z1035+Z1036+Z1037+Z1039+Z1040</f>
        <v>0</v>
      </c>
      <c r="AA1034" s="205">
        <f>AA1035+AA1036+AA1037+AA1039+AA1040</f>
        <v>0</v>
      </c>
      <c r="AB1034" s="205" t="e">
        <f>(AA1034/Z1034)*100</f>
        <v>#DIV/0!</v>
      </c>
      <c r="AC1034" s="234">
        <f>AC1035+AC1036+AC1037+AC1039+AC1040</f>
        <v>0</v>
      </c>
      <c r="AD1034" s="205">
        <f>AD1035+AD1036+AD1037+AD1039+AD1040</f>
        <v>0</v>
      </c>
      <c r="AE1034" s="205" t="e">
        <f>(AD1034/AC1034)*100</f>
        <v>#DIV/0!</v>
      </c>
      <c r="AF1034" s="234">
        <f>AF1035+AF1036+AF1037+AF1039+AF1040</f>
        <v>0</v>
      </c>
      <c r="AG1034" s="205">
        <f>AG1035+AG1036+AG1037+AG1039+AG1040</f>
        <v>0</v>
      </c>
      <c r="AH1034" s="205" t="e">
        <f>(AG1034/AF1034)*100</f>
        <v>#DIV/0!</v>
      </c>
      <c r="AI1034" s="234">
        <f>AI1035+AI1036+AI1037+AI1039+AI1040</f>
        <v>0</v>
      </c>
      <c r="AJ1034" s="205">
        <f>AJ1035+AJ1036+AJ1037+AJ1039+AJ1040</f>
        <v>0</v>
      </c>
      <c r="AK1034" s="205" t="e">
        <f>(AJ1034/AI1034)*100</f>
        <v>#DIV/0!</v>
      </c>
      <c r="AL1034" s="234">
        <f>AL1035+AL1036+AL1037+AL1039+AL1040</f>
        <v>0</v>
      </c>
      <c r="AM1034" s="205">
        <f>AM1035+AM1036+AM1037+AM1039+AM1040</f>
        <v>0</v>
      </c>
      <c r="AN1034" s="205" t="e">
        <f>(AM1034/AL1034)*100</f>
        <v>#DIV/0!</v>
      </c>
      <c r="AO1034" s="234">
        <f>AO1035+AO1036+AO1037+AO1039+AO1040</f>
        <v>0</v>
      </c>
      <c r="AP1034" s="205">
        <f>AP1035+AP1036+AP1037+AP1039+AP1040</f>
        <v>0</v>
      </c>
      <c r="AQ1034" s="205" t="e">
        <f>(AP1034/AO1034)*100</f>
        <v>#DIV/0!</v>
      </c>
      <c r="AR1034" s="216"/>
    </row>
    <row r="1035" spans="1:46" customFormat="1" ht="30">
      <c r="A1035" s="283"/>
      <c r="B1035" s="279"/>
      <c r="C1035" s="279"/>
      <c r="D1035" s="96" t="s">
        <v>17</v>
      </c>
      <c r="E1035" s="176">
        <f>H1035+K1035+N1035+Q1035+T1035+W1035+Z1035+AC1035+AF1035+AI1035+AL1035+AO1035</f>
        <v>0</v>
      </c>
      <c r="F1035" s="47">
        <f>I1035+L1035+O1035+R1035+U1035+X1035+AA1035+AD1035+AG1035+AJ1035+AM1035+AP1035</f>
        <v>0</v>
      </c>
      <c r="G1035" s="48" t="e">
        <f t="shared" ref="G1035:G1040" si="3465">(F1035/E1035)*100</f>
        <v>#DIV/0!</v>
      </c>
      <c r="H1035" s="235"/>
      <c r="I1035" s="47"/>
      <c r="J1035" s="48" t="e">
        <f t="shared" ref="J1035:J1040" si="3466">(I1035/H1035)*100</f>
        <v>#DIV/0!</v>
      </c>
      <c r="K1035" s="236"/>
      <c r="L1035" s="47"/>
      <c r="M1035" s="42" t="e">
        <f t="shared" ref="M1035:M1040" si="3467">(L1035/K1035)*100</f>
        <v>#DIV/0!</v>
      </c>
      <c r="N1035" s="236"/>
      <c r="O1035" s="48"/>
      <c r="P1035" s="42" t="e">
        <f t="shared" ref="P1035:P1040" si="3468">(O1035/N1035)*100</f>
        <v>#DIV/0!</v>
      </c>
      <c r="Q1035" s="236"/>
      <c r="R1035" s="41"/>
      <c r="S1035" s="42" t="e">
        <f t="shared" ref="S1035:S1040" si="3469">(R1035/Q1035)*100</f>
        <v>#DIV/0!</v>
      </c>
      <c r="T1035" s="236"/>
      <c r="U1035" s="41"/>
      <c r="V1035" s="42" t="e">
        <f t="shared" ref="V1035:V1040" si="3470">(U1035/T1035)*100</f>
        <v>#DIV/0!</v>
      </c>
      <c r="W1035" s="236"/>
      <c r="X1035" s="41"/>
      <c r="Y1035" s="42" t="e">
        <f t="shared" ref="Y1035:Y1040" si="3471">(X1035/W1035)*100</f>
        <v>#DIV/0!</v>
      </c>
      <c r="Z1035" s="236"/>
      <c r="AA1035" s="41"/>
      <c r="AB1035" s="42" t="e">
        <f t="shared" ref="AB1035:AB1040" si="3472">(AA1035/Z1035)*100</f>
        <v>#DIV/0!</v>
      </c>
      <c r="AC1035" s="236"/>
      <c r="AD1035" s="41"/>
      <c r="AE1035" s="42" t="e">
        <f t="shared" ref="AE1035:AE1040" si="3473">(AD1035/AC1035)*100</f>
        <v>#DIV/0!</v>
      </c>
      <c r="AF1035" s="236"/>
      <c r="AG1035" s="41"/>
      <c r="AH1035" s="42" t="e">
        <f t="shared" ref="AH1035:AH1040" si="3474">(AG1035/AF1035)*100</f>
        <v>#DIV/0!</v>
      </c>
      <c r="AI1035" s="236"/>
      <c r="AJ1035" s="41"/>
      <c r="AK1035" s="42" t="e">
        <f t="shared" ref="AK1035:AK1040" si="3475">(AJ1035/AI1035)*100</f>
        <v>#DIV/0!</v>
      </c>
      <c r="AL1035" s="236"/>
      <c r="AM1035" s="41"/>
      <c r="AN1035" s="42" t="e">
        <f t="shared" ref="AN1035:AN1040" si="3476">(AM1035/AL1035)*100</f>
        <v>#DIV/0!</v>
      </c>
      <c r="AO1035" s="236"/>
      <c r="AP1035" s="41"/>
      <c r="AQ1035" s="42" t="e">
        <f t="shared" ref="AQ1035:AQ1040" si="3477">(AP1035/AO1035)*100</f>
        <v>#DIV/0!</v>
      </c>
      <c r="AR1035" s="12"/>
      <c r="AS1035" s="37"/>
      <c r="AT1035" s="37"/>
    </row>
    <row r="1036" spans="1:46" customFormat="1" ht="51" customHeight="1">
      <c r="A1036" s="283"/>
      <c r="B1036" s="279"/>
      <c r="C1036" s="279"/>
      <c r="D1036" s="96" t="s">
        <v>18</v>
      </c>
      <c r="E1036" s="176">
        <f t="shared" ref="E1036:E1040" si="3478">H1036+K1036+N1036+Q1036+T1036+W1036+Z1036+AC1036+AF1036+AI1036+AL1036+AO1036</f>
        <v>0</v>
      </c>
      <c r="F1036" s="47">
        <f t="shared" ref="F1036:F1040" si="3479">I1036+L1036+O1036+R1036+U1036+X1036+AA1036+AD1036+AG1036+AJ1036+AM1036+AP1036</f>
        <v>0</v>
      </c>
      <c r="G1036" s="48" t="e">
        <f t="shared" si="3465"/>
        <v>#DIV/0!</v>
      </c>
      <c r="H1036" s="235"/>
      <c r="I1036" s="47"/>
      <c r="J1036" s="48" t="e">
        <f t="shared" si="3466"/>
        <v>#DIV/0!</v>
      </c>
      <c r="K1036" s="236"/>
      <c r="L1036" s="47"/>
      <c r="M1036" s="42" t="e">
        <f t="shared" si="3467"/>
        <v>#DIV/0!</v>
      </c>
      <c r="N1036" s="236"/>
      <c r="O1036" s="48"/>
      <c r="P1036" s="42" t="e">
        <f t="shared" si="3468"/>
        <v>#DIV/0!</v>
      </c>
      <c r="Q1036" s="236"/>
      <c r="R1036" s="41"/>
      <c r="S1036" s="42" t="e">
        <f t="shared" si="3469"/>
        <v>#DIV/0!</v>
      </c>
      <c r="T1036" s="236"/>
      <c r="U1036" s="41"/>
      <c r="V1036" s="42" t="e">
        <f t="shared" si="3470"/>
        <v>#DIV/0!</v>
      </c>
      <c r="W1036" s="236"/>
      <c r="X1036" s="41"/>
      <c r="Y1036" s="42" t="e">
        <f t="shared" si="3471"/>
        <v>#DIV/0!</v>
      </c>
      <c r="Z1036" s="236"/>
      <c r="AA1036" s="41"/>
      <c r="AB1036" s="42" t="e">
        <f t="shared" si="3472"/>
        <v>#DIV/0!</v>
      </c>
      <c r="AC1036" s="236"/>
      <c r="AD1036" s="41"/>
      <c r="AE1036" s="42" t="e">
        <f t="shared" si="3473"/>
        <v>#DIV/0!</v>
      </c>
      <c r="AF1036" s="236"/>
      <c r="AG1036" s="41"/>
      <c r="AH1036" s="42" t="e">
        <f t="shared" si="3474"/>
        <v>#DIV/0!</v>
      </c>
      <c r="AI1036" s="236"/>
      <c r="AJ1036" s="41"/>
      <c r="AK1036" s="42" t="e">
        <f t="shared" si="3475"/>
        <v>#DIV/0!</v>
      </c>
      <c r="AL1036" s="236"/>
      <c r="AM1036" s="41"/>
      <c r="AN1036" s="42" t="e">
        <f t="shared" si="3476"/>
        <v>#DIV/0!</v>
      </c>
      <c r="AO1036" s="236"/>
      <c r="AP1036" s="41"/>
      <c r="AQ1036" s="42" t="e">
        <f t="shared" si="3477"/>
        <v>#DIV/0!</v>
      </c>
      <c r="AR1036" s="12"/>
      <c r="AS1036" s="37"/>
      <c r="AT1036" s="37"/>
    </row>
    <row r="1037" spans="1:46" customFormat="1" ht="30" customHeight="1">
      <c r="A1037" s="283"/>
      <c r="B1037" s="279"/>
      <c r="C1037" s="279"/>
      <c r="D1037" s="96" t="s">
        <v>26</v>
      </c>
      <c r="E1037" s="176">
        <f t="shared" si="3478"/>
        <v>0</v>
      </c>
      <c r="F1037" s="47">
        <f t="shared" si="3479"/>
        <v>0</v>
      </c>
      <c r="G1037" s="48" t="e">
        <f t="shared" si="3465"/>
        <v>#DIV/0!</v>
      </c>
      <c r="H1037" s="235"/>
      <c r="I1037" s="47"/>
      <c r="J1037" s="48" t="e">
        <f t="shared" si="3466"/>
        <v>#DIV/0!</v>
      </c>
      <c r="K1037" s="236"/>
      <c r="L1037" s="47"/>
      <c r="M1037" s="42" t="e">
        <f t="shared" si="3467"/>
        <v>#DIV/0!</v>
      </c>
      <c r="N1037" s="236"/>
      <c r="O1037" s="48"/>
      <c r="P1037" s="42" t="e">
        <f t="shared" si="3468"/>
        <v>#DIV/0!</v>
      </c>
      <c r="Q1037" s="236"/>
      <c r="R1037" s="41"/>
      <c r="S1037" s="42" t="e">
        <f t="shared" si="3469"/>
        <v>#DIV/0!</v>
      </c>
      <c r="T1037" s="236"/>
      <c r="U1037" s="41"/>
      <c r="V1037" s="42" t="e">
        <f t="shared" si="3470"/>
        <v>#DIV/0!</v>
      </c>
      <c r="W1037" s="236"/>
      <c r="X1037" s="41"/>
      <c r="Y1037" s="42" t="e">
        <f t="shared" si="3471"/>
        <v>#DIV/0!</v>
      </c>
      <c r="Z1037" s="236"/>
      <c r="AA1037" s="41"/>
      <c r="AB1037" s="42" t="e">
        <f t="shared" si="3472"/>
        <v>#DIV/0!</v>
      </c>
      <c r="AC1037" s="236"/>
      <c r="AD1037" s="41"/>
      <c r="AE1037" s="42" t="e">
        <f t="shared" si="3473"/>
        <v>#DIV/0!</v>
      </c>
      <c r="AF1037" s="236"/>
      <c r="AG1037" s="41"/>
      <c r="AH1037" s="42" t="e">
        <f t="shared" si="3474"/>
        <v>#DIV/0!</v>
      </c>
      <c r="AI1037" s="236"/>
      <c r="AJ1037" s="41"/>
      <c r="AK1037" s="42" t="e">
        <f t="shared" si="3475"/>
        <v>#DIV/0!</v>
      </c>
      <c r="AL1037" s="236"/>
      <c r="AM1037" s="41"/>
      <c r="AN1037" s="42" t="e">
        <f t="shared" si="3476"/>
        <v>#DIV/0!</v>
      </c>
      <c r="AO1037" s="236"/>
      <c r="AP1037" s="41"/>
      <c r="AQ1037" s="42" t="e">
        <f t="shared" si="3477"/>
        <v>#DIV/0!</v>
      </c>
      <c r="AR1037" s="12"/>
      <c r="AS1037" s="37"/>
      <c r="AT1037" s="37"/>
    </row>
    <row r="1038" spans="1:46" customFormat="1" ht="82.5" customHeight="1">
      <c r="A1038" s="283"/>
      <c r="B1038" s="279"/>
      <c r="C1038" s="279"/>
      <c r="D1038" s="96" t="s">
        <v>154</v>
      </c>
      <c r="E1038" s="176">
        <f t="shared" si="3478"/>
        <v>0</v>
      </c>
      <c r="F1038" s="47">
        <f t="shared" si="3479"/>
        <v>0</v>
      </c>
      <c r="G1038" s="48" t="e">
        <f t="shared" si="3465"/>
        <v>#DIV/0!</v>
      </c>
      <c r="H1038" s="235"/>
      <c r="I1038" s="47"/>
      <c r="J1038" s="48" t="e">
        <f t="shared" si="3466"/>
        <v>#DIV/0!</v>
      </c>
      <c r="K1038" s="236"/>
      <c r="L1038" s="47"/>
      <c r="M1038" s="42" t="e">
        <f t="shared" si="3467"/>
        <v>#DIV/0!</v>
      </c>
      <c r="N1038" s="236"/>
      <c r="O1038" s="48"/>
      <c r="P1038" s="42" t="e">
        <f t="shared" si="3468"/>
        <v>#DIV/0!</v>
      </c>
      <c r="Q1038" s="236"/>
      <c r="R1038" s="41"/>
      <c r="S1038" s="42" t="e">
        <f t="shared" si="3469"/>
        <v>#DIV/0!</v>
      </c>
      <c r="T1038" s="236"/>
      <c r="U1038" s="41"/>
      <c r="V1038" s="42" t="e">
        <f t="shared" si="3470"/>
        <v>#DIV/0!</v>
      </c>
      <c r="W1038" s="236"/>
      <c r="X1038" s="41"/>
      <c r="Y1038" s="42" t="e">
        <f t="shared" si="3471"/>
        <v>#DIV/0!</v>
      </c>
      <c r="Z1038" s="236"/>
      <c r="AA1038" s="41"/>
      <c r="AB1038" s="42" t="e">
        <f t="shared" si="3472"/>
        <v>#DIV/0!</v>
      </c>
      <c r="AC1038" s="236"/>
      <c r="AD1038" s="41"/>
      <c r="AE1038" s="42" t="e">
        <f t="shared" si="3473"/>
        <v>#DIV/0!</v>
      </c>
      <c r="AF1038" s="236"/>
      <c r="AG1038" s="41"/>
      <c r="AH1038" s="42" t="e">
        <f t="shared" si="3474"/>
        <v>#DIV/0!</v>
      </c>
      <c r="AI1038" s="236"/>
      <c r="AJ1038" s="41"/>
      <c r="AK1038" s="42" t="e">
        <f t="shared" si="3475"/>
        <v>#DIV/0!</v>
      </c>
      <c r="AL1038" s="236"/>
      <c r="AM1038" s="41"/>
      <c r="AN1038" s="42" t="e">
        <f t="shared" si="3476"/>
        <v>#DIV/0!</v>
      </c>
      <c r="AO1038" s="236"/>
      <c r="AP1038" s="41"/>
      <c r="AQ1038" s="42" t="e">
        <f t="shared" si="3477"/>
        <v>#DIV/0!</v>
      </c>
      <c r="AR1038" s="12"/>
      <c r="AS1038" s="37"/>
      <c r="AT1038" s="37"/>
    </row>
    <row r="1039" spans="1:46" customFormat="1" ht="32.25" customHeight="1">
      <c r="A1039" s="283"/>
      <c r="B1039" s="279"/>
      <c r="C1039" s="279"/>
      <c r="D1039" s="96" t="s">
        <v>37</v>
      </c>
      <c r="E1039" s="176">
        <f t="shared" si="3478"/>
        <v>0</v>
      </c>
      <c r="F1039" s="47">
        <f t="shared" si="3479"/>
        <v>0</v>
      </c>
      <c r="G1039" s="48" t="e">
        <f t="shared" si="3465"/>
        <v>#DIV/0!</v>
      </c>
      <c r="H1039" s="235"/>
      <c r="I1039" s="47"/>
      <c r="J1039" s="48" t="e">
        <f t="shared" si="3466"/>
        <v>#DIV/0!</v>
      </c>
      <c r="K1039" s="236"/>
      <c r="L1039" s="47"/>
      <c r="M1039" s="42" t="e">
        <f t="shared" si="3467"/>
        <v>#DIV/0!</v>
      </c>
      <c r="N1039" s="236"/>
      <c r="O1039" s="48"/>
      <c r="P1039" s="42" t="e">
        <f t="shared" si="3468"/>
        <v>#DIV/0!</v>
      </c>
      <c r="Q1039" s="236"/>
      <c r="R1039" s="41"/>
      <c r="S1039" s="42" t="e">
        <f t="shared" si="3469"/>
        <v>#DIV/0!</v>
      </c>
      <c r="T1039" s="236"/>
      <c r="U1039" s="41"/>
      <c r="V1039" s="42" t="e">
        <f t="shared" si="3470"/>
        <v>#DIV/0!</v>
      </c>
      <c r="W1039" s="236"/>
      <c r="X1039" s="41"/>
      <c r="Y1039" s="42" t="e">
        <f t="shared" si="3471"/>
        <v>#DIV/0!</v>
      </c>
      <c r="Z1039" s="236"/>
      <c r="AA1039" s="41"/>
      <c r="AB1039" s="42" t="e">
        <f t="shared" si="3472"/>
        <v>#DIV/0!</v>
      </c>
      <c r="AC1039" s="236"/>
      <c r="AD1039" s="41"/>
      <c r="AE1039" s="42" t="e">
        <f t="shared" si="3473"/>
        <v>#DIV/0!</v>
      </c>
      <c r="AF1039" s="236"/>
      <c r="AG1039" s="41"/>
      <c r="AH1039" s="42" t="e">
        <f t="shared" si="3474"/>
        <v>#DIV/0!</v>
      </c>
      <c r="AI1039" s="236"/>
      <c r="AJ1039" s="41"/>
      <c r="AK1039" s="42" t="e">
        <f t="shared" si="3475"/>
        <v>#DIV/0!</v>
      </c>
      <c r="AL1039" s="236"/>
      <c r="AM1039" s="41"/>
      <c r="AN1039" s="42" t="e">
        <f t="shared" si="3476"/>
        <v>#DIV/0!</v>
      </c>
      <c r="AO1039" s="236"/>
      <c r="AP1039" s="41"/>
      <c r="AQ1039" s="42" t="e">
        <f t="shared" si="3477"/>
        <v>#DIV/0!</v>
      </c>
      <c r="AR1039" s="12"/>
      <c r="AS1039" s="37"/>
      <c r="AT1039" s="37"/>
    </row>
    <row r="1040" spans="1:46" customFormat="1" ht="56.25" customHeight="1">
      <c r="A1040" s="283"/>
      <c r="B1040" s="280"/>
      <c r="C1040" s="280"/>
      <c r="D1040" s="96" t="s">
        <v>32</v>
      </c>
      <c r="E1040" s="176">
        <f t="shared" si="3478"/>
        <v>0</v>
      </c>
      <c r="F1040" s="47">
        <f t="shared" si="3479"/>
        <v>0</v>
      </c>
      <c r="G1040" s="48" t="e">
        <f t="shared" si="3465"/>
        <v>#DIV/0!</v>
      </c>
      <c r="H1040" s="235"/>
      <c r="I1040" s="47"/>
      <c r="J1040" s="48" t="e">
        <f t="shared" si="3466"/>
        <v>#DIV/0!</v>
      </c>
      <c r="K1040" s="236"/>
      <c r="L1040" s="47"/>
      <c r="M1040" s="42" t="e">
        <f t="shared" si="3467"/>
        <v>#DIV/0!</v>
      </c>
      <c r="N1040" s="236"/>
      <c r="O1040" s="48"/>
      <c r="P1040" s="42" t="e">
        <f t="shared" si="3468"/>
        <v>#DIV/0!</v>
      </c>
      <c r="Q1040" s="236"/>
      <c r="R1040" s="41"/>
      <c r="S1040" s="42" t="e">
        <f t="shared" si="3469"/>
        <v>#DIV/0!</v>
      </c>
      <c r="T1040" s="236"/>
      <c r="U1040" s="41"/>
      <c r="V1040" s="42" t="e">
        <f t="shared" si="3470"/>
        <v>#DIV/0!</v>
      </c>
      <c r="W1040" s="236"/>
      <c r="X1040" s="41"/>
      <c r="Y1040" s="42" t="e">
        <f t="shared" si="3471"/>
        <v>#DIV/0!</v>
      </c>
      <c r="Z1040" s="236"/>
      <c r="AA1040" s="41"/>
      <c r="AB1040" s="42" t="e">
        <f t="shared" si="3472"/>
        <v>#DIV/0!</v>
      </c>
      <c r="AC1040" s="236"/>
      <c r="AD1040" s="41"/>
      <c r="AE1040" s="42" t="e">
        <f t="shared" si="3473"/>
        <v>#DIV/0!</v>
      </c>
      <c r="AF1040" s="236"/>
      <c r="AG1040" s="41"/>
      <c r="AH1040" s="42" t="e">
        <f t="shared" si="3474"/>
        <v>#DIV/0!</v>
      </c>
      <c r="AI1040" s="236"/>
      <c r="AJ1040" s="41"/>
      <c r="AK1040" s="42" t="e">
        <f t="shared" si="3475"/>
        <v>#DIV/0!</v>
      </c>
      <c r="AL1040" s="236"/>
      <c r="AM1040" s="41"/>
      <c r="AN1040" s="42" t="e">
        <f t="shared" si="3476"/>
        <v>#DIV/0!</v>
      </c>
      <c r="AO1040" s="236"/>
      <c r="AP1040" s="41"/>
      <c r="AQ1040" s="42" t="e">
        <f t="shared" si="3477"/>
        <v>#DIV/0!</v>
      </c>
      <c r="AR1040" s="12"/>
      <c r="AS1040" s="37"/>
      <c r="AT1040" s="37"/>
    </row>
    <row r="1041" spans="1:46" s="208" customFormat="1" ht="33" customHeight="1">
      <c r="A1041" s="283" t="s">
        <v>225</v>
      </c>
      <c r="B1041" s="278" t="s">
        <v>307</v>
      </c>
      <c r="C1041" s="278" t="s">
        <v>208</v>
      </c>
      <c r="D1041" s="217" t="s">
        <v>34</v>
      </c>
      <c r="E1041" s="210">
        <f>E1042+E1043+E1044+E1046+E1047</f>
        <v>300</v>
      </c>
      <c r="F1041" s="206">
        <f>F1042+F1043+F1044+F1046+F1047</f>
        <v>0</v>
      </c>
      <c r="G1041" s="206">
        <f>(F1041/E1041)*100</f>
        <v>0</v>
      </c>
      <c r="H1041" s="233">
        <f>H1042+H1043+H1044+H1046+H1047</f>
        <v>0</v>
      </c>
      <c r="I1041" s="206">
        <f>I1042+I1043+I1044+I1046+I1047</f>
        <v>0</v>
      </c>
      <c r="J1041" s="206" t="e">
        <f>(I1041/H1041)*100</f>
        <v>#DIV/0!</v>
      </c>
      <c r="K1041" s="233">
        <f>K1042+K1043+K1044+K1046+K1047</f>
        <v>0</v>
      </c>
      <c r="L1041" s="206">
        <f>L1042+L1043+L1044+L1046+L1047</f>
        <v>0</v>
      </c>
      <c r="M1041" s="206" t="e">
        <f>(L1041/K1041)*100</f>
        <v>#DIV/0!</v>
      </c>
      <c r="N1041" s="233">
        <f>N1042+N1043+N1044+N1046+N1047</f>
        <v>0</v>
      </c>
      <c r="O1041" s="206">
        <f>O1042+O1043+O1044+O1046+O1047</f>
        <v>0</v>
      </c>
      <c r="P1041" s="205" t="e">
        <f>(O1041/N1041)*100</f>
        <v>#DIV/0!</v>
      </c>
      <c r="Q1041" s="234">
        <f>Q1042+Q1043+Q1044+Q1046+Q1047</f>
        <v>0</v>
      </c>
      <c r="R1041" s="205">
        <f>R1042+R1043+R1044+R1046+R1047</f>
        <v>0</v>
      </c>
      <c r="S1041" s="205" t="e">
        <f>(R1041/Q1041)*100</f>
        <v>#DIV/0!</v>
      </c>
      <c r="T1041" s="234">
        <f>T1042+T1043+T1044+T1046+T1047</f>
        <v>0</v>
      </c>
      <c r="U1041" s="205">
        <f>U1042+U1043+U1044+U1046+U1047</f>
        <v>0</v>
      </c>
      <c r="V1041" s="205" t="e">
        <f>(U1041/T1041)*100</f>
        <v>#DIV/0!</v>
      </c>
      <c r="W1041" s="234">
        <f>W1042+W1043+W1044+W1046+W1047</f>
        <v>0</v>
      </c>
      <c r="X1041" s="205">
        <f>X1042+X1043+X1044+X1046+X1047</f>
        <v>0</v>
      </c>
      <c r="Y1041" s="205" t="e">
        <f>(X1041/W1041)*100</f>
        <v>#DIV/0!</v>
      </c>
      <c r="Z1041" s="234">
        <f>Z1042+Z1043+Z1044+Z1046+Z1047</f>
        <v>300</v>
      </c>
      <c r="AA1041" s="205">
        <f>AA1042+AA1043+AA1044+AA1046+AA1047</f>
        <v>0</v>
      </c>
      <c r="AB1041" s="205">
        <f>(AA1041/Z1041)*100</f>
        <v>0</v>
      </c>
      <c r="AC1041" s="234">
        <f>AC1042+AC1043+AC1044+AC1046+AC1047</f>
        <v>0</v>
      </c>
      <c r="AD1041" s="205">
        <f>AD1042+AD1043+AD1044+AD1046+AD1047</f>
        <v>0</v>
      </c>
      <c r="AE1041" s="205" t="e">
        <f>(AD1041/AC1041)*100</f>
        <v>#DIV/0!</v>
      </c>
      <c r="AF1041" s="234">
        <f>AF1042+AF1043+AF1044+AF1046+AF1047</f>
        <v>0</v>
      </c>
      <c r="AG1041" s="205">
        <f>AG1042+AG1043+AG1044+AG1046+AG1047</f>
        <v>0</v>
      </c>
      <c r="AH1041" s="205" t="e">
        <f>(AG1041/AF1041)*100</f>
        <v>#DIV/0!</v>
      </c>
      <c r="AI1041" s="234">
        <f>AI1042+AI1043+AI1044+AI1046+AI1047</f>
        <v>0</v>
      </c>
      <c r="AJ1041" s="205">
        <f>AJ1042+AJ1043+AJ1044+AJ1046+AJ1047</f>
        <v>0</v>
      </c>
      <c r="AK1041" s="205" t="e">
        <f>(AJ1041/AI1041)*100</f>
        <v>#DIV/0!</v>
      </c>
      <c r="AL1041" s="234">
        <f>AL1042+AL1043+AL1044+AL1046+AL1047</f>
        <v>0</v>
      </c>
      <c r="AM1041" s="205">
        <f>AM1042+AM1043+AM1044+AM1046+AM1047</f>
        <v>0</v>
      </c>
      <c r="AN1041" s="205" t="e">
        <f>(AM1041/AL1041)*100</f>
        <v>#DIV/0!</v>
      </c>
      <c r="AO1041" s="234">
        <f>AO1042+AO1043+AO1044+AO1046+AO1047</f>
        <v>0</v>
      </c>
      <c r="AP1041" s="205">
        <f>AP1042+AP1043+AP1044+AP1046+AP1047</f>
        <v>0</v>
      </c>
      <c r="AQ1041" s="205" t="e">
        <f>(AP1041/AO1041)*100</f>
        <v>#DIV/0!</v>
      </c>
      <c r="AR1041" s="216"/>
    </row>
    <row r="1042" spans="1:46" customFormat="1" ht="30">
      <c r="A1042" s="283"/>
      <c r="B1042" s="279"/>
      <c r="C1042" s="279"/>
      <c r="D1042" s="110" t="s">
        <v>17</v>
      </c>
      <c r="E1042" s="176">
        <f>H1042+K1042+N1042+Q1042+T1042+W1042+Z1042+AC1042+AF1042+AI1042+AL1042+AO1042</f>
        <v>0</v>
      </c>
      <c r="F1042" s="47">
        <f>I1042+L1042+O1042+R1042+U1042+X1042+AA1042+AD1042+AG1042+AJ1042+AM1042+AP1042</f>
        <v>0</v>
      </c>
      <c r="G1042" s="48" t="e">
        <f t="shared" ref="G1042:G1047" si="3480">(F1042/E1042)*100</f>
        <v>#DIV/0!</v>
      </c>
      <c r="H1042" s="235"/>
      <c r="I1042" s="47"/>
      <c r="J1042" s="48" t="e">
        <f t="shared" ref="J1042:J1047" si="3481">(I1042/H1042)*100</f>
        <v>#DIV/0!</v>
      </c>
      <c r="K1042" s="235"/>
      <c r="L1042" s="47"/>
      <c r="M1042" s="48" t="e">
        <f t="shared" ref="M1042:M1047" si="3482">(L1042/K1042)*100</f>
        <v>#DIV/0!</v>
      </c>
      <c r="N1042" s="235"/>
      <c r="O1042" s="48"/>
      <c r="P1042" s="42" t="e">
        <f t="shared" ref="P1042:P1047" si="3483">(O1042/N1042)*100</f>
        <v>#DIV/0!</v>
      </c>
      <c r="Q1042" s="236"/>
      <c r="R1042" s="41"/>
      <c r="S1042" s="42" t="e">
        <f t="shared" ref="S1042:S1047" si="3484">(R1042/Q1042)*100</f>
        <v>#DIV/0!</v>
      </c>
      <c r="T1042" s="236"/>
      <c r="U1042" s="41"/>
      <c r="V1042" s="42" t="e">
        <f t="shared" ref="V1042:V1047" si="3485">(U1042/T1042)*100</f>
        <v>#DIV/0!</v>
      </c>
      <c r="W1042" s="236"/>
      <c r="X1042" s="41"/>
      <c r="Y1042" s="42" t="e">
        <f t="shared" ref="Y1042:Y1047" si="3486">(X1042/W1042)*100</f>
        <v>#DIV/0!</v>
      </c>
      <c r="Z1042" s="236"/>
      <c r="AA1042" s="41"/>
      <c r="AB1042" s="42" t="e">
        <f t="shared" ref="AB1042:AB1047" si="3487">(AA1042/Z1042)*100</f>
        <v>#DIV/0!</v>
      </c>
      <c r="AC1042" s="236"/>
      <c r="AD1042" s="41"/>
      <c r="AE1042" s="42" t="e">
        <f t="shared" ref="AE1042:AE1047" si="3488">(AD1042/AC1042)*100</f>
        <v>#DIV/0!</v>
      </c>
      <c r="AF1042" s="236"/>
      <c r="AG1042" s="41"/>
      <c r="AH1042" s="42" t="e">
        <f t="shared" ref="AH1042:AH1047" si="3489">(AG1042/AF1042)*100</f>
        <v>#DIV/0!</v>
      </c>
      <c r="AI1042" s="236"/>
      <c r="AJ1042" s="41"/>
      <c r="AK1042" s="42" t="e">
        <f t="shared" ref="AK1042:AK1047" si="3490">(AJ1042/AI1042)*100</f>
        <v>#DIV/0!</v>
      </c>
      <c r="AL1042" s="236"/>
      <c r="AM1042" s="41"/>
      <c r="AN1042" s="42" t="e">
        <f t="shared" ref="AN1042:AN1047" si="3491">(AM1042/AL1042)*100</f>
        <v>#DIV/0!</v>
      </c>
      <c r="AO1042" s="236"/>
      <c r="AP1042" s="41"/>
      <c r="AQ1042" s="42" t="e">
        <f t="shared" ref="AQ1042:AQ1047" si="3492">(AP1042/AO1042)*100</f>
        <v>#DIV/0!</v>
      </c>
      <c r="AR1042" s="12"/>
      <c r="AS1042" s="37"/>
      <c r="AT1042" s="37"/>
    </row>
    <row r="1043" spans="1:46" customFormat="1" ht="52.5" customHeight="1">
      <c r="A1043" s="283"/>
      <c r="B1043" s="279"/>
      <c r="C1043" s="279"/>
      <c r="D1043" s="110" t="s">
        <v>18</v>
      </c>
      <c r="E1043" s="176">
        <f t="shared" ref="E1043:E1047" si="3493">H1043+K1043+N1043+Q1043+T1043+W1043+Z1043+AC1043+AF1043+AI1043+AL1043+AO1043</f>
        <v>0</v>
      </c>
      <c r="F1043" s="47">
        <f t="shared" ref="F1043:F1047" si="3494">I1043+L1043+O1043+R1043+U1043+X1043+AA1043+AD1043+AG1043+AJ1043+AM1043+AP1043</f>
        <v>0</v>
      </c>
      <c r="G1043" s="48" t="e">
        <f t="shared" si="3480"/>
        <v>#DIV/0!</v>
      </c>
      <c r="H1043" s="235"/>
      <c r="I1043" s="47"/>
      <c r="J1043" s="48" t="e">
        <f t="shared" si="3481"/>
        <v>#DIV/0!</v>
      </c>
      <c r="K1043" s="235"/>
      <c r="L1043" s="47"/>
      <c r="M1043" s="48" t="e">
        <f t="shared" si="3482"/>
        <v>#DIV/0!</v>
      </c>
      <c r="N1043" s="235"/>
      <c r="O1043" s="48"/>
      <c r="P1043" s="42" t="e">
        <f t="shared" si="3483"/>
        <v>#DIV/0!</v>
      </c>
      <c r="Q1043" s="236"/>
      <c r="R1043" s="41"/>
      <c r="S1043" s="42" t="e">
        <f t="shared" si="3484"/>
        <v>#DIV/0!</v>
      </c>
      <c r="T1043" s="236"/>
      <c r="U1043" s="41"/>
      <c r="V1043" s="42" t="e">
        <f t="shared" si="3485"/>
        <v>#DIV/0!</v>
      </c>
      <c r="W1043" s="236"/>
      <c r="X1043" s="41"/>
      <c r="Y1043" s="42" t="e">
        <f t="shared" si="3486"/>
        <v>#DIV/0!</v>
      </c>
      <c r="Z1043" s="236"/>
      <c r="AA1043" s="41"/>
      <c r="AB1043" s="42" t="e">
        <f t="shared" si="3487"/>
        <v>#DIV/0!</v>
      </c>
      <c r="AC1043" s="236"/>
      <c r="AD1043" s="41"/>
      <c r="AE1043" s="42" t="e">
        <f t="shared" si="3488"/>
        <v>#DIV/0!</v>
      </c>
      <c r="AF1043" s="236"/>
      <c r="AG1043" s="41"/>
      <c r="AH1043" s="42" t="e">
        <f t="shared" si="3489"/>
        <v>#DIV/0!</v>
      </c>
      <c r="AI1043" s="236"/>
      <c r="AJ1043" s="41"/>
      <c r="AK1043" s="42" t="e">
        <f t="shared" si="3490"/>
        <v>#DIV/0!</v>
      </c>
      <c r="AL1043" s="236"/>
      <c r="AM1043" s="41"/>
      <c r="AN1043" s="42" t="e">
        <f t="shared" si="3491"/>
        <v>#DIV/0!</v>
      </c>
      <c r="AO1043" s="236"/>
      <c r="AP1043" s="41"/>
      <c r="AQ1043" s="42" t="e">
        <f t="shared" si="3492"/>
        <v>#DIV/0!</v>
      </c>
      <c r="AR1043" s="12"/>
      <c r="AS1043" s="37"/>
      <c r="AT1043" s="37"/>
    </row>
    <row r="1044" spans="1:46" customFormat="1" ht="36" customHeight="1">
      <c r="A1044" s="283"/>
      <c r="B1044" s="279"/>
      <c r="C1044" s="279"/>
      <c r="D1044" s="110" t="s">
        <v>26</v>
      </c>
      <c r="E1044" s="176">
        <f t="shared" si="3493"/>
        <v>300</v>
      </c>
      <c r="F1044" s="47">
        <f t="shared" si="3494"/>
        <v>0</v>
      </c>
      <c r="G1044" s="48">
        <f t="shared" si="3480"/>
        <v>0</v>
      </c>
      <c r="H1044" s="235"/>
      <c r="I1044" s="47"/>
      <c r="J1044" s="48" t="e">
        <f t="shared" si="3481"/>
        <v>#DIV/0!</v>
      </c>
      <c r="K1044" s="235"/>
      <c r="L1044" s="47"/>
      <c r="M1044" s="48" t="e">
        <f t="shared" si="3482"/>
        <v>#DIV/0!</v>
      </c>
      <c r="N1044" s="235"/>
      <c r="O1044" s="48"/>
      <c r="P1044" s="42" t="e">
        <f t="shared" si="3483"/>
        <v>#DIV/0!</v>
      </c>
      <c r="Q1044" s="236"/>
      <c r="R1044" s="41"/>
      <c r="S1044" s="42" t="e">
        <f t="shared" si="3484"/>
        <v>#DIV/0!</v>
      </c>
      <c r="T1044" s="236">
        <v>0</v>
      </c>
      <c r="U1044" s="41"/>
      <c r="V1044" s="42" t="e">
        <f t="shared" si="3485"/>
        <v>#DIV/0!</v>
      </c>
      <c r="W1044" s="236">
        <v>0</v>
      </c>
      <c r="X1044" s="41"/>
      <c r="Y1044" s="42" t="e">
        <f t="shared" si="3486"/>
        <v>#DIV/0!</v>
      </c>
      <c r="Z1044" s="236">
        <v>300</v>
      </c>
      <c r="AA1044" s="41"/>
      <c r="AB1044" s="42">
        <f t="shared" si="3487"/>
        <v>0</v>
      </c>
      <c r="AC1044" s="236"/>
      <c r="AD1044" s="41"/>
      <c r="AE1044" s="42" t="e">
        <f t="shared" si="3488"/>
        <v>#DIV/0!</v>
      </c>
      <c r="AF1044" s="236"/>
      <c r="AG1044" s="41"/>
      <c r="AH1044" s="42" t="e">
        <f t="shared" si="3489"/>
        <v>#DIV/0!</v>
      </c>
      <c r="AI1044" s="236"/>
      <c r="AJ1044" s="41"/>
      <c r="AK1044" s="42" t="e">
        <f t="shared" si="3490"/>
        <v>#DIV/0!</v>
      </c>
      <c r="AL1044" s="236"/>
      <c r="AM1044" s="41"/>
      <c r="AN1044" s="42" t="e">
        <f t="shared" si="3491"/>
        <v>#DIV/0!</v>
      </c>
      <c r="AO1044" s="236"/>
      <c r="AP1044" s="41"/>
      <c r="AQ1044" s="42" t="e">
        <f t="shared" si="3492"/>
        <v>#DIV/0!</v>
      </c>
      <c r="AR1044" s="12"/>
      <c r="AS1044" s="37"/>
      <c r="AT1044" s="37"/>
    </row>
    <row r="1045" spans="1:46" customFormat="1" ht="84.75" customHeight="1">
      <c r="A1045" s="283"/>
      <c r="B1045" s="279"/>
      <c r="C1045" s="279"/>
      <c r="D1045" s="110" t="s">
        <v>154</v>
      </c>
      <c r="E1045" s="176">
        <f t="shared" si="3493"/>
        <v>0</v>
      </c>
      <c r="F1045" s="47">
        <f t="shared" si="3494"/>
        <v>0</v>
      </c>
      <c r="G1045" s="48" t="e">
        <f t="shared" si="3480"/>
        <v>#DIV/0!</v>
      </c>
      <c r="H1045" s="235"/>
      <c r="I1045" s="47"/>
      <c r="J1045" s="48" t="e">
        <f t="shared" si="3481"/>
        <v>#DIV/0!</v>
      </c>
      <c r="K1045" s="235"/>
      <c r="L1045" s="47"/>
      <c r="M1045" s="48" t="e">
        <f t="shared" si="3482"/>
        <v>#DIV/0!</v>
      </c>
      <c r="N1045" s="235"/>
      <c r="O1045" s="48"/>
      <c r="P1045" s="42" t="e">
        <f t="shared" si="3483"/>
        <v>#DIV/0!</v>
      </c>
      <c r="Q1045" s="236"/>
      <c r="R1045" s="41"/>
      <c r="S1045" s="42" t="e">
        <f t="shared" si="3484"/>
        <v>#DIV/0!</v>
      </c>
      <c r="T1045" s="236"/>
      <c r="U1045" s="41"/>
      <c r="V1045" s="42" t="e">
        <f t="shared" si="3485"/>
        <v>#DIV/0!</v>
      </c>
      <c r="W1045" s="236"/>
      <c r="X1045" s="41"/>
      <c r="Y1045" s="42" t="e">
        <f t="shared" si="3486"/>
        <v>#DIV/0!</v>
      </c>
      <c r="Z1045" s="236"/>
      <c r="AA1045" s="41"/>
      <c r="AB1045" s="42" t="e">
        <f t="shared" si="3487"/>
        <v>#DIV/0!</v>
      </c>
      <c r="AC1045" s="236"/>
      <c r="AD1045" s="41"/>
      <c r="AE1045" s="42" t="e">
        <f t="shared" si="3488"/>
        <v>#DIV/0!</v>
      </c>
      <c r="AF1045" s="236"/>
      <c r="AG1045" s="41"/>
      <c r="AH1045" s="42" t="e">
        <f t="shared" si="3489"/>
        <v>#DIV/0!</v>
      </c>
      <c r="AI1045" s="236"/>
      <c r="AJ1045" s="41"/>
      <c r="AK1045" s="42" t="e">
        <f t="shared" si="3490"/>
        <v>#DIV/0!</v>
      </c>
      <c r="AL1045" s="236"/>
      <c r="AM1045" s="41"/>
      <c r="AN1045" s="42" t="e">
        <f t="shared" si="3491"/>
        <v>#DIV/0!</v>
      </c>
      <c r="AO1045" s="236"/>
      <c r="AP1045" s="41"/>
      <c r="AQ1045" s="42" t="e">
        <f t="shared" si="3492"/>
        <v>#DIV/0!</v>
      </c>
      <c r="AR1045" s="12"/>
      <c r="AS1045" s="37"/>
      <c r="AT1045" s="37"/>
    </row>
    <row r="1046" spans="1:46" customFormat="1" ht="31.5" customHeight="1">
      <c r="A1046" s="283"/>
      <c r="B1046" s="279"/>
      <c r="C1046" s="279"/>
      <c r="D1046" s="110" t="s">
        <v>37</v>
      </c>
      <c r="E1046" s="176">
        <f t="shared" si="3493"/>
        <v>0</v>
      </c>
      <c r="F1046" s="47">
        <f t="shared" si="3494"/>
        <v>0</v>
      </c>
      <c r="G1046" s="48" t="e">
        <f t="shared" si="3480"/>
        <v>#DIV/0!</v>
      </c>
      <c r="H1046" s="235"/>
      <c r="I1046" s="47"/>
      <c r="J1046" s="48" t="e">
        <f t="shared" si="3481"/>
        <v>#DIV/0!</v>
      </c>
      <c r="K1046" s="235"/>
      <c r="L1046" s="47"/>
      <c r="M1046" s="48" t="e">
        <f t="shared" si="3482"/>
        <v>#DIV/0!</v>
      </c>
      <c r="N1046" s="235"/>
      <c r="O1046" s="48"/>
      <c r="P1046" s="42" t="e">
        <f t="shared" si="3483"/>
        <v>#DIV/0!</v>
      </c>
      <c r="Q1046" s="236"/>
      <c r="R1046" s="41"/>
      <c r="S1046" s="42" t="e">
        <f t="shared" si="3484"/>
        <v>#DIV/0!</v>
      </c>
      <c r="T1046" s="236"/>
      <c r="U1046" s="41"/>
      <c r="V1046" s="42" t="e">
        <f t="shared" si="3485"/>
        <v>#DIV/0!</v>
      </c>
      <c r="W1046" s="236"/>
      <c r="X1046" s="41"/>
      <c r="Y1046" s="42" t="e">
        <f t="shared" si="3486"/>
        <v>#DIV/0!</v>
      </c>
      <c r="Z1046" s="236"/>
      <c r="AA1046" s="41"/>
      <c r="AB1046" s="42" t="e">
        <f t="shared" si="3487"/>
        <v>#DIV/0!</v>
      </c>
      <c r="AC1046" s="236"/>
      <c r="AD1046" s="41"/>
      <c r="AE1046" s="42" t="e">
        <f t="shared" si="3488"/>
        <v>#DIV/0!</v>
      </c>
      <c r="AF1046" s="236"/>
      <c r="AG1046" s="41"/>
      <c r="AH1046" s="42" t="e">
        <f t="shared" si="3489"/>
        <v>#DIV/0!</v>
      </c>
      <c r="AI1046" s="236"/>
      <c r="AJ1046" s="41"/>
      <c r="AK1046" s="42" t="e">
        <f t="shared" si="3490"/>
        <v>#DIV/0!</v>
      </c>
      <c r="AL1046" s="236"/>
      <c r="AM1046" s="41"/>
      <c r="AN1046" s="42" t="e">
        <f t="shared" si="3491"/>
        <v>#DIV/0!</v>
      </c>
      <c r="AO1046" s="236"/>
      <c r="AP1046" s="41"/>
      <c r="AQ1046" s="42" t="e">
        <f t="shared" si="3492"/>
        <v>#DIV/0!</v>
      </c>
      <c r="AR1046" s="12"/>
      <c r="AS1046" s="37"/>
      <c r="AT1046" s="37"/>
    </row>
    <row r="1047" spans="1:46" customFormat="1" ht="55.5" customHeight="1">
      <c r="A1047" s="283"/>
      <c r="B1047" s="280"/>
      <c r="C1047" s="280"/>
      <c r="D1047" s="110" t="s">
        <v>32</v>
      </c>
      <c r="E1047" s="176">
        <f t="shared" si="3493"/>
        <v>0</v>
      </c>
      <c r="F1047" s="47">
        <f t="shared" si="3494"/>
        <v>0</v>
      </c>
      <c r="G1047" s="48" t="e">
        <f t="shared" si="3480"/>
        <v>#DIV/0!</v>
      </c>
      <c r="H1047" s="235"/>
      <c r="I1047" s="47"/>
      <c r="J1047" s="48" t="e">
        <f t="shared" si="3481"/>
        <v>#DIV/0!</v>
      </c>
      <c r="K1047" s="235"/>
      <c r="L1047" s="47"/>
      <c r="M1047" s="48" t="e">
        <f t="shared" si="3482"/>
        <v>#DIV/0!</v>
      </c>
      <c r="N1047" s="235"/>
      <c r="O1047" s="48"/>
      <c r="P1047" s="42" t="e">
        <f t="shared" si="3483"/>
        <v>#DIV/0!</v>
      </c>
      <c r="Q1047" s="236"/>
      <c r="R1047" s="41"/>
      <c r="S1047" s="42" t="e">
        <f t="shared" si="3484"/>
        <v>#DIV/0!</v>
      </c>
      <c r="T1047" s="236"/>
      <c r="U1047" s="41"/>
      <c r="V1047" s="42" t="e">
        <f t="shared" si="3485"/>
        <v>#DIV/0!</v>
      </c>
      <c r="W1047" s="236"/>
      <c r="X1047" s="41"/>
      <c r="Y1047" s="42" t="e">
        <f t="shared" si="3486"/>
        <v>#DIV/0!</v>
      </c>
      <c r="Z1047" s="236"/>
      <c r="AA1047" s="41"/>
      <c r="AB1047" s="42" t="e">
        <f t="shared" si="3487"/>
        <v>#DIV/0!</v>
      </c>
      <c r="AC1047" s="236"/>
      <c r="AD1047" s="41"/>
      <c r="AE1047" s="42" t="e">
        <f t="shared" si="3488"/>
        <v>#DIV/0!</v>
      </c>
      <c r="AF1047" s="236"/>
      <c r="AG1047" s="41"/>
      <c r="AH1047" s="42" t="e">
        <f t="shared" si="3489"/>
        <v>#DIV/0!</v>
      </c>
      <c r="AI1047" s="236"/>
      <c r="AJ1047" s="41"/>
      <c r="AK1047" s="42" t="e">
        <f t="shared" si="3490"/>
        <v>#DIV/0!</v>
      </c>
      <c r="AL1047" s="236"/>
      <c r="AM1047" s="41"/>
      <c r="AN1047" s="42" t="e">
        <f t="shared" si="3491"/>
        <v>#DIV/0!</v>
      </c>
      <c r="AO1047" s="236"/>
      <c r="AP1047" s="41"/>
      <c r="AQ1047" s="42" t="e">
        <f t="shared" si="3492"/>
        <v>#DIV/0!</v>
      </c>
      <c r="AR1047" s="12"/>
      <c r="AS1047" s="37"/>
      <c r="AT1047" s="37"/>
    </row>
    <row r="1048" spans="1:46" s="208" customFormat="1" ht="28.5" customHeight="1">
      <c r="A1048" s="283" t="s">
        <v>226</v>
      </c>
      <c r="B1048" s="311" t="s">
        <v>308</v>
      </c>
      <c r="C1048" s="278" t="s">
        <v>309</v>
      </c>
      <c r="D1048" s="217" t="s">
        <v>34</v>
      </c>
      <c r="E1048" s="210">
        <f>E1049+E1050+E1051+E1053+E1054</f>
        <v>14563.039999999999</v>
      </c>
      <c r="F1048" s="206">
        <f>F1049+F1050+F1051+F1053+F1054</f>
        <v>6040.6399999999994</v>
      </c>
      <c r="G1048" s="205">
        <f>(F1048/E1048)*100</f>
        <v>41.479251584833939</v>
      </c>
      <c r="H1048" s="234">
        <f>H1049+H1050+H1051+H1053+H1054</f>
        <v>243</v>
      </c>
      <c r="I1048" s="205">
        <f>I1049+I1050+I1051+I1053+I1054</f>
        <v>243</v>
      </c>
      <c r="J1048" s="205">
        <f>(I1048/H1048)*100</f>
        <v>100</v>
      </c>
      <c r="K1048" s="234">
        <f>K1049+K1050+K1051+K1053+K1054</f>
        <v>943.24</v>
      </c>
      <c r="L1048" s="206">
        <f>L1049+L1050+L1051+L1053+L1054</f>
        <v>943.24</v>
      </c>
      <c r="M1048" s="205">
        <f>(L1048/K1048)*100</f>
        <v>100</v>
      </c>
      <c r="N1048" s="234">
        <f>N1049+N1050+N1051+N1053+N1054</f>
        <v>1018.23</v>
      </c>
      <c r="O1048" s="206">
        <f>O1049+O1050+O1051+O1053+O1054</f>
        <v>1011.98</v>
      </c>
      <c r="P1048" s="205">
        <f>(O1048/N1048)*100</f>
        <v>99.386189760663115</v>
      </c>
      <c r="Q1048" s="234">
        <f>Q1049+Q1050+Q1051+Q1053+Q1054</f>
        <v>1082.8</v>
      </c>
      <c r="R1048" s="205">
        <f>R1049+R1050+R1051+R1053+R1054</f>
        <v>1082.8</v>
      </c>
      <c r="S1048" s="205">
        <f>(R1048/Q1048)*100</f>
        <v>100</v>
      </c>
      <c r="T1048" s="234">
        <f>T1049+T1050+T1051+T1053+T1054</f>
        <v>1281.07</v>
      </c>
      <c r="U1048" s="205">
        <f>U1049+U1050+U1051+U1053+U1054</f>
        <v>1281.07</v>
      </c>
      <c r="V1048" s="205">
        <f>(U1048/T1048)*100</f>
        <v>100</v>
      </c>
      <c r="W1048" s="234">
        <f>W1049+W1050+W1051+W1053+W1054</f>
        <v>1478.55</v>
      </c>
      <c r="X1048" s="205">
        <f>X1049+X1050+X1051+X1053+X1054</f>
        <v>1478.55</v>
      </c>
      <c r="Y1048" s="205">
        <f>(X1048/W1048)*100</f>
        <v>100</v>
      </c>
      <c r="Z1048" s="234">
        <f>Z1049+Z1050+Z1051+Z1053+Z1054</f>
        <v>1539.6399999999999</v>
      </c>
      <c r="AA1048" s="205">
        <f>AA1049+AA1050+AA1051+AA1053+AA1054</f>
        <v>0</v>
      </c>
      <c r="AB1048" s="205">
        <f>(AA1048/Z1048)*100</f>
        <v>0</v>
      </c>
      <c r="AC1048" s="234">
        <f>AC1049+AC1050+AC1051+AC1053+AC1054</f>
        <v>1050</v>
      </c>
      <c r="AD1048" s="205">
        <f>AD1049+AD1050+AD1051+AD1053+AD1054</f>
        <v>0</v>
      </c>
      <c r="AE1048" s="205">
        <f>(AD1048/AC1048)*100</f>
        <v>0</v>
      </c>
      <c r="AF1048" s="234">
        <f>AF1049+AF1050+AF1051+AF1053+AF1054</f>
        <v>1238.47</v>
      </c>
      <c r="AG1048" s="205">
        <f>AG1049+AG1050+AG1051+AG1053+AG1054</f>
        <v>0</v>
      </c>
      <c r="AH1048" s="205">
        <f>(AG1048/AF1048)*100</f>
        <v>0</v>
      </c>
      <c r="AI1048" s="234">
        <f>AI1049+AI1050+AI1051+AI1053+AI1054</f>
        <v>1220</v>
      </c>
      <c r="AJ1048" s="205">
        <f>AJ1049+AJ1050+AJ1051+AJ1053+AJ1054</f>
        <v>0</v>
      </c>
      <c r="AK1048" s="205">
        <f>(AJ1048/AI1048)*100</f>
        <v>0</v>
      </c>
      <c r="AL1048" s="234">
        <f>AL1049+AL1050+AL1051+AL1053+AL1054</f>
        <v>1220</v>
      </c>
      <c r="AM1048" s="205">
        <f>AM1049+AM1050+AM1051+AM1053+AM1054</f>
        <v>0</v>
      </c>
      <c r="AN1048" s="205">
        <f>(AM1048/AL1048)*100</f>
        <v>0</v>
      </c>
      <c r="AO1048" s="234">
        <f>AO1049+AO1050+AO1051+AO1053+AO1054</f>
        <v>2248.04</v>
      </c>
      <c r="AP1048" s="205">
        <f>AP1049+AP1050+AP1051+AP1053+AP1054</f>
        <v>0</v>
      </c>
      <c r="AQ1048" s="205">
        <f>(AP1048/AO1048)*100</f>
        <v>0</v>
      </c>
      <c r="AR1048" s="216"/>
    </row>
    <row r="1049" spans="1:46" customFormat="1" ht="30">
      <c r="A1049" s="283"/>
      <c r="B1049" s="312"/>
      <c r="C1049" s="279"/>
      <c r="D1049" s="96" t="s">
        <v>17</v>
      </c>
      <c r="E1049" s="173">
        <f>H1049+K1049+N1049+Q1049+T1049+W1049+Z1049+AC1049+AF1049+AI1049+AL1049+AO1049</f>
        <v>0</v>
      </c>
      <c r="F1049" s="85">
        <f>I1049+L1049+O1049+R1049+U1049+X1049+AA1049+AD1049+AG1049+AJ1049+AM1049+AP1049</f>
        <v>0</v>
      </c>
      <c r="G1049" s="45" t="e">
        <f t="shared" ref="G1049:G1054" si="3495">(F1049/E1049)*100</f>
        <v>#DIV/0!</v>
      </c>
      <c r="H1049" s="234">
        <f>H1056+H1063+H1070</f>
        <v>0</v>
      </c>
      <c r="I1049" s="45">
        <f>I1056+I1063+I1070</f>
        <v>0</v>
      </c>
      <c r="J1049" s="45" t="e">
        <f t="shared" ref="J1049:J1054" si="3496">(I1049/H1049)*100</f>
        <v>#DIV/0!</v>
      </c>
      <c r="K1049" s="234">
        <f>K1056+K1063+K1070</f>
        <v>0</v>
      </c>
      <c r="L1049" s="43">
        <f>L1056+L1063+L1070</f>
        <v>0</v>
      </c>
      <c r="M1049" s="45" t="e">
        <f t="shared" ref="M1049:M1054" si="3497">(L1049/K1049)*100</f>
        <v>#DIV/0!</v>
      </c>
      <c r="N1049" s="234">
        <f>N1056+N1063+N1070</f>
        <v>0</v>
      </c>
      <c r="O1049" s="43">
        <f>O1056+O1063+O1070</f>
        <v>0</v>
      </c>
      <c r="P1049" s="45" t="e">
        <f t="shared" ref="P1049:P1054" si="3498">(O1049/N1049)*100</f>
        <v>#DIV/0!</v>
      </c>
      <c r="Q1049" s="234">
        <f>Q1056+Q1063+Q1070</f>
        <v>0</v>
      </c>
      <c r="R1049" s="45">
        <f>R1056+R1063+R1070</f>
        <v>0</v>
      </c>
      <c r="S1049" s="45" t="e">
        <f t="shared" ref="S1049:S1054" si="3499">(R1049/Q1049)*100</f>
        <v>#DIV/0!</v>
      </c>
      <c r="T1049" s="234">
        <f>T1056+T1063+T1070</f>
        <v>0</v>
      </c>
      <c r="U1049" s="45">
        <f>U1056+U1063+U1070</f>
        <v>0</v>
      </c>
      <c r="V1049" s="45" t="e">
        <f t="shared" ref="V1049:V1054" si="3500">(U1049/T1049)*100</f>
        <v>#DIV/0!</v>
      </c>
      <c r="W1049" s="234">
        <f>W1056+W1063+W1070</f>
        <v>0</v>
      </c>
      <c r="X1049" s="45">
        <f>X1056+X1063+X1070</f>
        <v>0</v>
      </c>
      <c r="Y1049" s="45" t="e">
        <f t="shared" ref="Y1049:Y1054" si="3501">(X1049/W1049)*100</f>
        <v>#DIV/0!</v>
      </c>
      <c r="Z1049" s="234">
        <f>Z1056+Z1063+Z1070</f>
        <v>0</v>
      </c>
      <c r="AA1049" s="45">
        <f>AA1056+AA1063+AA1070</f>
        <v>0</v>
      </c>
      <c r="AB1049" s="45" t="e">
        <f t="shared" ref="AB1049:AB1054" si="3502">(AA1049/Z1049)*100</f>
        <v>#DIV/0!</v>
      </c>
      <c r="AC1049" s="234">
        <f>AC1056+AC1063+AC1070</f>
        <v>0</v>
      </c>
      <c r="AD1049" s="45">
        <f>AD1056+AD1063+AD1070</f>
        <v>0</v>
      </c>
      <c r="AE1049" s="45" t="e">
        <f t="shared" ref="AE1049:AE1054" si="3503">(AD1049/AC1049)*100</f>
        <v>#DIV/0!</v>
      </c>
      <c r="AF1049" s="234">
        <f>AF1056+AF1063+AF1070</f>
        <v>0</v>
      </c>
      <c r="AG1049" s="45">
        <f>AG1056+AG1063+AG1070</f>
        <v>0</v>
      </c>
      <c r="AH1049" s="45" t="e">
        <f t="shared" ref="AH1049:AH1054" si="3504">(AG1049/AF1049)*100</f>
        <v>#DIV/0!</v>
      </c>
      <c r="AI1049" s="234">
        <f>AI1056+AI1063+AI1070</f>
        <v>0</v>
      </c>
      <c r="AJ1049" s="45">
        <f>AJ1056+AJ1063+AJ1070</f>
        <v>0</v>
      </c>
      <c r="AK1049" s="45" t="e">
        <f t="shared" ref="AK1049:AK1054" si="3505">(AJ1049/AI1049)*100</f>
        <v>#DIV/0!</v>
      </c>
      <c r="AL1049" s="234">
        <f>AL1056+AL1063+AL1070</f>
        <v>0</v>
      </c>
      <c r="AM1049" s="45">
        <f>AM1056+AM1063+AM1070</f>
        <v>0</v>
      </c>
      <c r="AN1049" s="45" t="e">
        <f t="shared" ref="AN1049:AN1054" si="3506">(AM1049/AL1049)*100</f>
        <v>#DIV/0!</v>
      </c>
      <c r="AO1049" s="234">
        <f>AO1056+AO1063+AO1070</f>
        <v>0</v>
      </c>
      <c r="AP1049" s="45">
        <f>AP1056+AP1063+AP1070</f>
        <v>0</v>
      </c>
      <c r="AQ1049" s="45" t="e">
        <f t="shared" ref="AQ1049:AQ1054" si="3507">(AP1049/AO1049)*100</f>
        <v>#DIV/0!</v>
      </c>
      <c r="AR1049" s="12"/>
      <c r="AS1049" s="37"/>
      <c r="AT1049" s="37"/>
    </row>
    <row r="1050" spans="1:46" customFormat="1" ht="51" customHeight="1">
      <c r="A1050" s="283"/>
      <c r="B1050" s="312"/>
      <c r="C1050" s="279"/>
      <c r="D1050" s="96" t="s">
        <v>18</v>
      </c>
      <c r="E1050" s="173">
        <f>H1050+K1050+N1050+Q1050+T1050+W1050+Z1050+AC1050+AF1050+AI1050+AL1050+AO1050</f>
        <v>130</v>
      </c>
      <c r="F1050" s="85">
        <f t="shared" ref="F1050:F1054" si="3508">I1050+L1050+O1050+R1050+U1050+X1050+AA1050+AD1050+AG1050+AJ1050+AM1050+AP1050</f>
        <v>57.78</v>
      </c>
      <c r="G1050" s="45">
        <f t="shared" si="3495"/>
        <v>44.446153846153848</v>
      </c>
      <c r="H1050" s="234">
        <f t="shared" ref="H1050:I1054" si="3509">H1057+H1064+H1071</f>
        <v>0</v>
      </c>
      <c r="I1050" s="45">
        <f t="shared" si="3509"/>
        <v>0</v>
      </c>
      <c r="J1050" s="45" t="e">
        <f t="shared" si="3496"/>
        <v>#DIV/0!</v>
      </c>
      <c r="K1050" s="234">
        <f t="shared" ref="K1050:L1050" si="3510">K1057+K1064+K1071</f>
        <v>0</v>
      </c>
      <c r="L1050" s="43">
        <f t="shared" si="3510"/>
        <v>0</v>
      </c>
      <c r="M1050" s="45" t="e">
        <f t="shared" si="3497"/>
        <v>#DIV/0!</v>
      </c>
      <c r="N1050" s="234">
        <f t="shared" ref="N1050:O1050" si="3511">N1057+N1064+N1071</f>
        <v>0</v>
      </c>
      <c r="O1050" s="43">
        <f t="shared" si="3511"/>
        <v>0</v>
      </c>
      <c r="P1050" s="45" t="e">
        <f t="shared" si="3498"/>
        <v>#DIV/0!</v>
      </c>
      <c r="Q1050" s="234">
        <f t="shared" ref="Q1050:R1050" si="3512">Q1057+Q1064+Q1071</f>
        <v>0</v>
      </c>
      <c r="R1050" s="45">
        <f t="shared" si="3512"/>
        <v>0</v>
      </c>
      <c r="S1050" s="45" t="e">
        <f t="shared" si="3499"/>
        <v>#DIV/0!</v>
      </c>
      <c r="T1050" s="234">
        <f t="shared" ref="T1050:U1050" si="3513">T1057+T1064+T1071</f>
        <v>0</v>
      </c>
      <c r="U1050" s="45">
        <f t="shared" si="3513"/>
        <v>0</v>
      </c>
      <c r="V1050" s="45" t="e">
        <f t="shared" si="3500"/>
        <v>#DIV/0!</v>
      </c>
      <c r="W1050" s="234">
        <f t="shared" ref="W1050:X1050" si="3514">W1057+W1064+W1071</f>
        <v>57.78</v>
      </c>
      <c r="X1050" s="45">
        <f t="shared" si="3514"/>
        <v>57.78</v>
      </c>
      <c r="Y1050" s="45">
        <f t="shared" si="3501"/>
        <v>100</v>
      </c>
      <c r="Z1050" s="234">
        <f t="shared" ref="Z1050:AA1050" si="3515">Z1057+Z1064+Z1071</f>
        <v>30</v>
      </c>
      <c r="AA1050" s="45">
        <f t="shared" si="3515"/>
        <v>0</v>
      </c>
      <c r="AB1050" s="45">
        <f t="shared" si="3502"/>
        <v>0</v>
      </c>
      <c r="AC1050" s="234">
        <f t="shared" ref="AC1050:AD1050" si="3516">AC1057+AC1064+AC1071</f>
        <v>30</v>
      </c>
      <c r="AD1050" s="45">
        <f t="shared" si="3516"/>
        <v>0</v>
      </c>
      <c r="AE1050" s="45">
        <f t="shared" si="3503"/>
        <v>0</v>
      </c>
      <c r="AF1050" s="234">
        <f t="shared" ref="AF1050:AG1050" si="3517">AF1057+AF1064+AF1071</f>
        <v>12.219999999999999</v>
      </c>
      <c r="AG1050" s="45">
        <f t="shared" si="3517"/>
        <v>0</v>
      </c>
      <c r="AH1050" s="45">
        <f t="shared" si="3504"/>
        <v>0</v>
      </c>
      <c r="AI1050" s="234">
        <f t="shared" ref="AI1050:AJ1050" si="3518">AI1057+AI1064+AI1071</f>
        <v>0</v>
      </c>
      <c r="AJ1050" s="45">
        <f t="shared" si="3518"/>
        <v>0</v>
      </c>
      <c r="AK1050" s="45" t="e">
        <f t="shared" si="3505"/>
        <v>#DIV/0!</v>
      </c>
      <c r="AL1050" s="234">
        <f t="shared" ref="AL1050:AM1050" si="3519">AL1057+AL1064+AL1071</f>
        <v>0</v>
      </c>
      <c r="AM1050" s="45">
        <f t="shared" si="3519"/>
        <v>0</v>
      </c>
      <c r="AN1050" s="45" t="e">
        <f t="shared" si="3506"/>
        <v>#DIV/0!</v>
      </c>
      <c r="AO1050" s="234">
        <f t="shared" ref="AO1050:AP1050" si="3520">AO1057+AO1064+AO1071</f>
        <v>0</v>
      </c>
      <c r="AP1050" s="45">
        <f t="shared" si="3520"/>
        <v>0</v>
      </c>
      <c r="AQ1050" s="45" t="e">
        <f t="shared" si="3507"/>
        <v>#DIV/0!</v>
      </c>
      <c r="AR1050" s="12"/>
      <c r="AS1050" s="37"/>
      <c r="AT1050" s="37"/>
    </row>
    <row r="1051" spans="1:46" customFormat="1" ht="30" customHeight="1">
      <c r="A1051" s="283"/>
      <c r="B1051" s="312"/>
      <c r="C1051" s="279"/>
      <c r="D1051" s="96" t="s">
        <v>26</v>
      </c>
      <c r="E1051" s="173">
        <f t="shared" ref="E1051:E1054" si="3521">H1051+K1051+N1051+Q1051+T1051+W1051+Z1051+AC1051+AF1051+AI1051+AL1051+AO1051</f>
        <v>14313.039999999999</v>
      </c>
      <c r="F1051" s="43">
        <f t="shared" si="3508"/>
        <v>5975.92</v>
      </c>
      <c r="G1051" s="45">
        <f t="shared" si="3495"/>
        <v>41.751577582400387</v>
      </c>
      <c r="H1051" s="234">
        <f t="shared" si="3509"/>
        <v>243</v>
      </c>
      <c r="I1051" s="45">
        <f t="shared" si="3509"/>
        <v>243</v>
      </c>
      <c r="J1051" s="45">
        <f t="shared" si="3496"/>
        <v>100</v>
      </c>
      <c r="K1051" s="234">
        <f t="shared" ref="K1051:L1051" si="3522">K1058+K1065+K1072</f>
        <v>943.24</v>
      </c>
      <c r="L1051" s="43">
        <f t="shared" si="3522"/>
        <v>943.24</v>
      </c>
      <c r="M1051" s="45">
        <f t="shared" si="3497"/>
        <v>100</v>
      </c>
      <c r="N1051" s="234">
        <f t="shared" ref="N1051:O1051" si="3523">N1058+N1065+N1072</f>
        <v>1016.19</v>
      </c>
      <c r="O1051" s="43">
        <f t="shared" si="3523"/>
        <v>1009.94</v>
      </c>
      <c r="P1051" s="45">
        <f t="shared" si="3498"/>
        <v>99.384957537468381</v>
      </c>
      <c r="Q1051" s="234">
        <f t="shared" ref="Q1051:R1051" si="3524">Q1058+Q1065+Q1072</f>
        <v>1082.8</v>
      </c>
      <c r="R1051" s="45">
        <f t="shared" si="3524"/>
        <v>1082.8</v>
      </c>
      <c r="S1051" s="45">
        <f t="shared" si="3499"/>
        <v>100</v>
      </c>
      <c r="T1051" s="234">
        <f t="shared" ref="T1051:U1051" si="3525">T1058+T1065+T1072</f>
        <v>1281.07</v>
      </c>
      <c r="U1051" s="45">
        <f t="shared" si="3525"/>
        <v>1281.07</v>
      </c>
      <c r="V1051" s="45">
        <f t="shared" si="3500"/>
        <v>100</v>
      </c>
      <c r="W1051" s="234">
        <f t="shared" ref="W1051:X1051" si="3526">W1058+W1065+W1072</f>
        <v>1415.87</v>
      </c>
      <c r="X1051" s="45">
        <f t="shared" si="3526"/>
        <v>1415.87</v>
      </c>
      <c r="Y1051" s="45">
        <f t="shared" si="3501"/>
        <v>100</v>
      </c>
      <c r="Z1051" s="234">
        <f t="shared" ref="Z1051:AA1051" si="3527">Z1058+Z1065+Z1072</f>
        <v>1509.6399999999999</v>
      </c>
      <c r="AA1051" s="45">
        <f t="shared" si="3527"/>
        <v>0</v>
      </c>
      <c r="AB1051" s="45">
        <f t="shared" si="3502"/>
        <v>0</v>
      </c>
      <c r="AC1051" s="234">
        <f t="shared" ref="AC1051:AD1051" si="3528">AC1058+AC1065+AC1072</f>
        <v>1020</v>
      </c>
      <c r="AD1051" s="45">
        <f t="shared" si="3528"/>
        <v>0</v>
      </c>
      <c r="AE1051" s="45">
        <f t="shared" si="3503"/>
        <v>0</v>
      </c>
      <c r="AF1051" s="234">
        <f t="shared" ref="AF1051:AG1051" si="3529">AF1058+AF1065+AF1072</f>
        <v>1226.25</v>
      </c>
      <c r="AG1051" s="45">
        <f t="shared" si="3529"/>
        <v>0</v>
      </c>
      <c r="AH1051" s="45">
        <f t="shared" si="3504"/>
        <v>0</v>
      </c>
      <c r="AI1051" s="234">
        <f t="shared" ref="AI1051:AJ1051" si="3530">AI1058+AI1065+AI1072</f>
        <v>1220</v>
      </c>
      <c r="AJ1051" s="45">
        <f t="shared" si="3530"/>
        <v>0</v>
      </c>
      <c r="AK1051" s="45">
        <f t="shared" si="3505"/>
        <v>0</v>
      </c>
      <c r="AL1051" s="234">
        <f t="shared" ref="AL1051:AM1051" si="3531">AL1058+AL1065+AL1072</f>
        <v>1220</v>
      </c>
      <c r="AM1051" s="45">
        <f t="shared" si="3531"/>
        <v>0</v>
      </c>
      <c r="AN1051" s="45">
        <f t="shared" si="3506"/>
        <v>0</v>
      </c>
      <c r="AO1051" s="234">
        <f t="shared" ref="AO1051:AP1051" si="3532">AO1058+AO1065+AO1072</f>
        <v>2134.98</v>
      </c>
      <c r="AP1051" s="45">
        <f t="shared" si="3532"/>
        <v>0</v>
      </c>
      <c r="AQ1051" s="45">
        <f t="shared" si="3507"/>
        <v>0</v>
      </c>
      <c r="AR1051" s="12"/>
      <c r="AS1051" s="37"/>
      <c r="AT1051" s="37"/>
    </row>
    <row r="1052" spans="1:46" customFormat="1" ht="82.5" customHeight="1">
      <c r="A1052" s="283"/>
      <c r="B1052" s="312"/>
      <c r="C1052" s="279"/>
      <c r="D1052" s="96" t="s">
        <v>154</v>
      </c>
      <c r="E1052" s="173">
        <f t="shared" si="3521"/>
        <v>0</v>
      </c>
      <c r="F1052" s="85">
        <f t="shared" si="3508"/>
        <v>0</v>
      </c>
      <c r="G1052" s="45" t="e">
        <f t="shared" si="3495"/>
        <v>#DIV/0!</v>
      </c>
      <c r="H1052" s="234">
        <f t="shared" si="3509"/>
        <v>0</v>
      </c>
      <c r="I1052" s="45">
        <f t="shared" si="3509"/>
        <v>0</v>
      </c>
      <c r="J1052" s="45" t="e">
        <f t="shared" si="3496"/>
        <v>#DIV/0!</v>
      </c>
      <c r="K1052" s="234">
        <f t="shared" ref="K1052:L1052" si="3533">K1059+K1066+K1073</f>
        <v>0</v>
      </c>
      <c r="L1052" s="43">
        <f t="shared" si="3533"/>
        <v>0</v>
      </c>
      <c r="M1052" s="45" t="e">
        <f t="shared" si="3497"/>
        <v>#DIV/0!</v>
      </c>
      <c r="N1052" s="234">
        <f t="shared" ref="N1052:O1052" si="3534">N1059+N1066+N1073</f>
        <v>0</v>
      </c>
      <c r="O1052" s="43">
        <f t="shared" si="3534"/>
        <v>0</v>
      </c>
      <c r="P1052" s="45" t="e">
        <f t="shared" si="3498"/>
        <v>#DIV/0!</v>
      </c>
      <c r="Q1052" s="234">
        <f t="shared" ref="Q1052:R1052" si="3535">Q1059+Q1066+Q1073</f>
        <v>0</v>
      </c>
      <c r="R1052" s="45">
        <f t="shared" si="3535"/>
        <v>0</v>
      </c>
      <c r="S1052" s="45" t="e">
        <f t="shared" si="3499"/>
        <v>#DIV/0!</v>
      </c>
      <c r="T1052" s="234">
        <f t="shared" ref="T1052:U1052" si="3536">T1059+T1066+T1073</f>
        <v>0</v>
      </c>
      <c r="U1052" s="45">
        <f t="shared" si="3536"/>
        <v>0</v>
      </c>
      <c r="V1052" s="45" t="e">
        <f t="shared" si="3500"/>
        <v>#DIV/0!</v>
      </c>
      <c r="W1052" s="234">
        <f t="shared" ref="W1052:X1052" si="3537">W1059+W1066+W1073</f>
        <v>0</v>
      </c>
      <c r="X1052" s="45">
        <f t="shared" si="3537"/>
        <v>0</v>
      </c>
      <c r="Y1052" s="45" t="e">
        <f t="shared" si="3501"/>
        <v>#DIV/0!</v>
      </c>
      <c r="Z1052" s="234">
        <f t="shared" ref="Z1052:AA1052" si="3538">Z1059+Z1066+Z1073</f>
        <v>0</v>
      </c>
      <c r="AA1052" s="45">
        <f t="shared" si="3538"/>
        <v>0</v>
      </c>
      <c r="AB1052" s="45" t="e">
        <f t="shared" si="3502"/>
        <v>#DIV/0!</v>
      </c>
      <c r="AC1052" s="234">
        <f t="shared" ref="AC1052:AD1052" si="3539">AC1059+AC1066+AC1073</f>
        <v>0</v>
      </c>
      <c r="AD1052" s="45">
        <f t="shared" si="3539"/>
        <v>0</v>
      </c>
      <c r="AE1052" s="45" t="e">
        <f t="shared" si="3503"/>
        <v>#DIV/0!</v>
      </c>
      <c r="AF1052" s="234">
        <f t="shared" ref="AF1052:AG1052" si="3540">AF1059+AF1066+AF1073</f>
        <v>0</v>
      </c>
      <c r="AG1052" s="45">
        <f t="shared" si="3540"/>
        <v>0</v>
      </c>
      <c r="AH1052" s="45" t="e">
        <f t="shared" si="3504"/>
        <v>#DIV/0!</v>
      </c>
      <c r="AI1052" s="234">
        <f t="shared" ref="AI1052:AJ1052" si="3541">AI1059+AI1066+AI1073</f>
        <v>0</v>
      </c>
      <c r="AJ1052" s="45">
        <f t="shared" si="3541"/>
        <v>0</v>
      </c>
      <c r="AK1052" s="45" t="e">
        <f t="shared" si="3505"/>
        <v>#DIV/0!</v>
      </c>
      <c r="AL1052" s="234">
        <f t="shared" ref="AL1052:AM1052" si="3542">AL1059+AL1066+AL1073</f>
        <v>0</v>
      </c>
      <c r="AM1052" s="45">
        <f t="shared" si="3542"/>
        <v>0</v>
      </c>
      <c r="AN1052" s="45" t="e">
        <f t="shared" si="3506"/>
        <v>#DIV/0!</v>
      </c>
      <c r="AO1052" s="234">
        <f t="shared" ref="AO1052:AP1052" si="3543">AO1059+AO1066+AO1073</f>
        <v>0</v>
      </c>
      <c r="AP1052" s="45">
        <f t="shared" si="3543"/>
        <v>0</v>
      </c>
      <c r="AQ1052" s="45" t="e">
        <f t="shared" si="3507"/>
        <v>#DIV/0!</v>
      </c>
      <c r="AR1052" s="12"/>
      <c r="AS1052" s="37"/>
      <c r="AT1052" s="37"/>
    </row>
    <row r="1053" spans="1:46" customFormat="1" ht="32.25" customHeight="1">
      <c r="A1053" s="283"/>
      <c r="B1053" s="312"/>
      <c r="C1053" s="279"/>
      <c r="D1053" s="96" t="s">
        <v>37</v>
      </c>
      <c r="E1053" s="173">
        <f t="shared" si="3521"/>
        <v>0</v>
      </c>
      <c r="F1053" s="85">
        <f t="shared" si="3508"/>
        <v>0</v>
      </c>
      <c r="G1053" s="45" t="e">
        <f t="shared" si="3495"/>
        <v>#DIV/0!</v>
      </c>
      <c r="H1053" s="234">
        <f t="shared" si="3509"/>
        <v>0</v>
      </c>
      <c r="I1053" s="45">
        <f t="shared" si="3509"/>
        <v>0</v>
      </c>
      <c r="J1053" s="45" t="e">
        <f t="shared" si="3496"/>
        <v>#DIV/0!</v>
      </c>
      <c r="K1053" s="234">
        <f t="shared" ref="K1053:L1053" si="3544">K1060+K1067+K1074</f>
        <v>0</v>
      </c>
      <c r="L1053" s="43">
        <f t="shared" si="3544"/>
        <v>0</v>
      </c>
      <c r="M1053" s="45" t="e">
        <f t="shared" si="3497"/>
        <v>#DIV/0!</v>
      </c>
      <c r="N1053" s="234">
        <f t="shared" ref="N1053:O1053" si="3545">N1060+N1067+N1074</f>
        <v>0</v>
      </c>
      <c r="O1053" s="43">
        <f t="shared" si="3545"/>
        <v>0</v>
      </c>
      <c r="P1053" s="45" t="e">
        <f t="shared" si="3498"/>
        <v>#DIV/0!</v>
      </c>
      <c r="Q1053" s="234">
        <f t="shared" ref="Q1053:R1053" si="3546">Q1060+Q1067+Q1074</f>
        <v>0</v>
      </c>
      <c r="R1053" s="45">
        <f t="shared" si="3546"/>
        <v>0</v>
      </c>
      <c r="S1053" s="45" t="e">
        <f t="shared" si="3499"/>
        <v>#DIV/0!</v>
      </c>
      <c r="T1053" s="234">
        <f t="shared" ref="T1053:U1053" si="3547">T1060+T1067+T1074</f>
        <v>0</v>
      </c>
      <c r="U1053" s="45">
        <f t="shared" si="3547"/>
        <v>0</v>
      </c>
      <c r="V1053" s="45" t="e">
        <f t="shared" si="3500"/>
        <v>#DIV/0!</v>
      </c>
      <c r="W1053" s="234">
        <f t="shared" ref="W1053:X1053" si="3548">W1060+W1067+W1074</f>
        <v>0</v>
      </c>
      <c r="X1053" s="45">
        <f t="shared" si="3548"/>
        <v>0</v>
      </c>
      <c r="Y1053" s="45" t="e">
        <f t="shared" si="3501"/>
        <v>#DIV/0!</v>
      </c>
      <c r="Z1053" s="234">
        <f t="shared" ref="Z1053:AA1053" si="3549">Z1060+Z1067+Z1074</f>
        <v>0</v>
      </c>
      <c r="AA1053" s="45">
        <f t="shared" si="3549"/>
        <v>0</v>
      </c>
      <c r="AB1053" s="45" t="e">
        <f t="shared" si="3502"/>
        <v>#DIV/0!</v>
      </c>
      <c r="AC1053" s="234">
        <f t="shared" ref="AC1053:AD1053" si="3550">AC1060+AC1067+AC1074</f>
        <v>0</v>
      </c>
      <c r="AD1053" s="45">
        <f t="shared" si="3550"/>
        <v>0</v>
      </c>
      <c r="AE1053" s="45" t="e">
        <f t="shared" si="3503"/>
        <v>#DIV/0!</v>
      </c>
      <c r="AF1053" s="234">
        <f t="shared" ref="AF1053:AG1053" si="3551">AF1060+AF1067+AF1074</f>
        <v>0</v>
      </c>
      <c r="AG1053" s="45">
        <f t="shared" si="3551"/>
        <v>0</v>
      </c>
      <c r="AH1053" s="45" t="e">
        <f t="shared" si="3504"/>
        <v>#DIV/0!</v>
      </c>
      <c r="AI1053" s="234">
        <f t="shared" ref="AI1053:AJ1053" si="3552">AI1060+AI1067+AI1074</f>
        <v>0</v>
      </c>
      <c r="AJ1053" s="45">
        <f t="shared" si="3552"/>
        <v>0</v>
      </c>
      <c r="AK1053" s="45" t="e">
        <f t="shared" si="3505"/>
        <v>#DIV/0!</v>
      </c>
      <c r="AL1053" s="234">
        <f t="shared" ref="AL1053:AM1053" si="3553">AL1060+AL1067+AL1074</f>
        <v>0</v>
      </c>
      <c r="AM1053" s="45">
        <f t="shared" si="3553"/>
        <v>0</v>
      </c>
      <c r="AN1053" s="45" t="e">
        <f t="shared" si="3506"/>
        <v>#DIV/0!</v>
      </c>
      <c r="AO1053" s="234">
        <f t="shared" ref="AO1053:AP1053" si="3554">AO1060+AO1067+AO1074</f>
        <v>0</v>
      </c>
      <c r="AP1053" s="45">
        <f t="shared" si="3554"/>
        <v>0</v>
      </c>
      <c r="AQ1053" s="45" t="e">
        <f t="shared" si="3507"/>
        <v>#DIV/0!</v>
      </c>
      <c r="AR1053" s="12"/>
      <c r="AS1053" s="37"/>
      <c r="AT1053" s="37"/>
    </row>
    <row r="1054" spans="1:46" customFormat="1" ht="47.25" customHeight="1">
      <c r="A1054" s="283"/>
      <c r="B1054" s="313"/>
      <c r="C1054" s="280"/>
      <c r="D1054" s="96" t="s">
        <v>32</v>
      </c>
      <c r="E1054" s="173">
        <f t="shared" si="3521"/>
        <v>120</v>
      </c>
      <c r="F1054" s="85">
        <f t="shared" si="3508"/>
        <v>6.94</v>
      </c>
      <c r="G1054" s="45">
        <f t="shared" si="3495"/>
        <v>5.7833333333333332</v>
      </c>
      <c r="H1054" s="234">
        <f t="shared" si="3509"/>
        <v>0</v>
      </c>
      <c r="I1054" s="45">
        <f t="shared" si="3509"/>
        <v>0</v>
      </c>
      <c r="J1054" s="45" t="e">
        <f t="shared" si="3496"/>
        <v>#DIV/0!</v>
      </c>
      <c r="K1054" s="234">
        <f t="shared" ref="K1054:L1054" si="3555">K1061+K1068+K1075</f>
        <v>0</v>
      </c>
      <c r="L1054" s="43">
        <f t="shared" si="3555"/>
        <v>0</v>
      </c>
      <c r="M1054" s="45" t="e">
        <f t="shared" si="3497"/>
        <v>#DIV/0!</v>
      </c>
      <c r="N1054" s="234">
        <f t="shared" ref="N1054:O1054" si="3556">N1061+N1068+N1075</f>
        <v>2.04</v>
      </c>
      <c r="O1054" s="43">
        <f t="shared" si="3556"/>
        <v>2.04</v>
      </c>
      <c r="P1054" s="45">
        <f t="shared" si="3498"/>
        <v>100</v>
      </c>
      <c r="Q1054" s="234">
        <f t="shared" ref="Q1054:R1054" si="3557">Q1061+Q1068+Q1075</f>
        <v>0</v>
      </c>
      <c r="R1054" s="45">
        <f t="shared" si="3557"/>
        <v>0</v>
      </c>
      <c r="S1054" s="45" t="e">
        <f t="shared" si="3499"/>
        <v>#DIV/0!</v>
      </c>
      <c r="T1054" s="234">
        <f t="shared" ref="T1054:U1054" si="3558">T1061+T1068+T1075</f>
        <v>0</v>
      </c>
      <c r="U1054" s="45">
        <f t="shared" si="3558"/>
        <v>0</v>
      </c>
      <c r="V1054" s="45" t="e">
        <f t="shared" si="3500"/>
        <v>#DIV/0!</v>
      </c>
      <c r="W1054" s="234">
        <f t="shared" ref="W1054:X1054" si="3559">W1061+W1068+W1075</f>
        <v>4.9000000000000004</v>
      </c>
      <c r="X1054" s="45">
        <f t="shared" si="3559"/>
        <v>4.9000000000000004</v>
      </c>
      <c r="Y1054" s="45">
        <f t="shared" si="3501"/>
        <v>100</v>
      </c>
      <c r="Z1054" s="234">
        <f t="shared" ref="Z1054:AA1054" si="3560">Z1061+Z1068+Z1075</f>
        <v>0</v>
      </c>
      <c r="AA1054" s="45">
        <f t="shared" si="3560"/>
        <v>0</v>
      </c>
      <c r="AB1054" s="45" t="e">
        <f t="shared" si="3502"/>
        <v>#DIV/0!</v>
      </c>
      <c r="AC1054" s="234">
        <f t="shared" ref="AC1054:AD1054" si="3561">AC1061+AC1068+AC1075</f>
        <v>0</v>
      </c>
      <c r="AD1054" s="45">
        <f t="shared" si="3561"/>
        <v>0</v>
      </c>
      <c r="AE1054" s="45" t="e">
        <f t="shared" si="3503"/>
        <v>#DIV/0!</v>
      </c>
      <c r="AF1054" s="234">
        <f t="shared" ref="AF1054:AG1054" si="3562">AF1061+AF1068+AF1075</f>
        <v>0</v>
      </c>
      <c r="AG1054" s="45">
        <f t="shared" si="3562"/>
        <v>0</v>
      </c>
      <c r="AH1054" s="45" t="e">
        <f t="shared" si="3504"/>
        <v>#DIV/0!</v>
      </c>
      <c r="AI1054" s="234">
        <f t="shared" ref="AI1054:AJ1054" si="3563">AI1061+AI1068+AI1075</f>
        <v>0</v>
      </c>
      <c r="AJ1054" s="45">
        <f t="shared" si="3563"/>
        <v>0</v>
      </c>
      <c r="AK1054" s="45" t="e">
        <f t="shared" si="3505"/>
        <v>#DIV/0!</v>
      </c>
      <c r="AL1054" s="234">
        <f t="shared" ref="AL1054:AM1054" si="3564">AL1061+AL1068+AL1075</f>
        <v>0</v>
      </c>
      <c r="AM1054" s="45">
        <f t="shared" si="3564"/>
        <v>0</v>
      </c>
      <c r="AN1054" s="45" t="e">
        <f t="shared" si="3506"/>
        <v>#DIV/0!</v>
      </c>
      <c r="AO1054" s="234">
        <f t="shared" ref="AO1054:AP1054" si="3565">AO1061+AO1068+AO1075</f>
        <v>113.06</v>
      </c>
      <c r="AP1054" s="45">
        <f t="shared" si="3565"/>
        <v>0</v>
      </c>
      <c r="AQ1054" s="45">
        <f t="shared" si="3507"/>
        <v>0</v>
      </c>
      <c r="AR1054" s="12"/>
      <c r="AS1054" s="37"/>
      <c r="AT1054" s="37"/>
    </row>
    <row r="1055" spans="1:46" s="208" customFormat="1" ht="28.5" customHeight="1">
      <c r="A1055" s="302" t="s">
        <v>310</v>
      </c>
      <c r="B1055" s="311" t="s">
        <v>170</v>
      </c>
      <c r="C1055" s="278" t="s">
        <v>212</v>
      </c>
      <c r="D1055" s="217" t="s">
        <v>34</v>
      </c>
      <c r="E1055" s="204">
        <f>E1056+E1057+E1058+E1060+E1061</f>
        <v>12049.369999999999</v>
      </c>
      <c r="F1055" s="205">
        <f>F1056+F1057+F1058+F1060+F1061</f>
        <v>5130.7999999999993</v>
      </c>
      <c r="G1055" s="205">
        <f>(F1055/E1055)*100</f>
        <v>42.581479363651376</v>
      </c>
      <c r="H1055" s="234">
        <f>H1056+H1057+H1058+H1060+H1061</f>
        <v>209.92</v>
      </c>
      <c r="I1055" s="205">
        <f>I1056+I1057+I1058+I1060+I1061</f>
        <v>209.92</v>
      </c>
      <c r="J1055" s="205">
        <f>(I1055/H1055)*100</f>
        <v>100</v>
      </c>
      <c r="K1055" s="234">
        <f>K1056+K1057+K1058+K1060+K1061</f>
        <v>806.05</v>
      </c>
      <c r="L1055" s="206">
        <f>L1056+L1057+L1058+L1060+L1061</f>
        <v>806.05</v>
      </c>
      <c r="M1055" s="205">
        <f>(L1055/K1055)*100</f>
        <v>100</v>
      </c>
      <c r="N1055" s="234">
        <f>N1056+N1057+N1058+N1060+N1061</f>
        <v>775.63</v>
      </c>
      <c r="O1055" s="206">
        <f>O1056+O1057+O1058+O1060+O1061</f>
        <v>775.63</v>
      </c>
      <c r="P1055" s="205">
        <f>(O1055/N1055)*100</f>
        <v>100</v>
      </c>
      <c r="Q1055" s="234">
        <f>Q1056+Q1057+Q1058+Q1060+Q1061</f>
        <v>941.09</v>
      </c>
      <c r="R1055" s="205">
        <f>R1056+R1057+R1058+R1060+R1061</f>
        <v>941.09</v>
      </c>
      <c r="S1055" s="205">
        <f>(R1055/Q1055)*100</f>
        <v>100</v>
      </c>
      <c r="T1055" s="234">
        <f>T1056+T1057+T1058+T1060+T1061</f>
        <v>1073.3</v>
      </c>
      <c r="U1055" s="205">
        <f>U1056+U1057+U1058+U1060+U1061</f>
        <v>1073.3</v>
      </c>
      <c r="V1055" s="205">
        <f>(U1055/T1055)*100</f>
        <v>100</v>
      </c>
      <c r="W1055" s="234">
        <f>W1056+W1057+W1058+W1060+W1061</f>
        <v>1324.81</v>
      </c>
      <c r="X1055" s="205">
        <f>X1056+X1057+X1058+X1060+X1061</f>
        <v>1324.81</v>
      </c>
      <c r="Y1055" s="205">
        <f>(X1055/W1055)*100</f>
        <v>100</v>
      </c>
      <c r="Z1055" s="234">
        <f>Z1056+Z1057+Z1058+Z1060+Z1061</f>
        <v>1230</v>
      </c>
      <c r="AA1055" s="205">
        <f>AA1056+AA1057+AA1058+AA1060+AA1061</f>
        <v>0</v>
      </c>
      <c r="AB1055" s="205">
        <f>(AA1055/Z1055)*100</f>
        <v>0</v>
      </c>
      <c r="AC1055" s="234">
        <f>AC1056+AC1057+AC1058+AC1060+AC1061</f>
        <v>830</v>
      </c>
      <c r="AD1055" s="205">
        <f>AD1056+AD1057+AD1058+AD1060+AD1061</f>
        <v>0</v>
      </c>
      <c r="AE1055" s="205">
        <f>(AD1055/AC1055)*100</f>
        <v>0</v>
      </c>
      <c r="AF1055" s="234">
        <f>AF1056+AF1057+AF1058+AF1060+AF1061</f>
        <v>1012.22</v>
      </c>
      <c r="AG1055" s="205">
        <f>AG1056+AG1057+AG1058+AG1060+AG1061</f>
        <v>0</v>
      </c>
      <c r="AH1055" s="205">
        <f>(AG1055/AF1055)*100</f>
        <v>0</v>
      </c>
      <c r="AI1055" s="234">
        <f>AI1056+AI1057+AI1058+AI1060+AI1061</f>
        <v>1000</v>
      </c>
      <c r="AJ1055" s="205">
        <f>AJ1056+AJ1057+AJ1058+AJ1060+AJ1061</f>
        <v>0</v>
      </c>
      <c r="AK1055" s="205">
        <f>(AJ1055/AI1055)*100</f>
        <v>0</v>
      </c>
      <c r="AL1055" s="234">
        <f>AL1056+AL1057+AL1058+AL1060+AL1061</f>
        <v>1000</v>
      </c>
      <c r="AM1055" s="205">
        <f>AM1056+AM1057+AM1058+AM1060+AM1061</f>
        <v>0</v>
      </c>
      <c r="AN1055" s="205">
        <f>(AM1055/AL1055)*100</f>
        <v>0</v>
      </c>
      <c r="AO1055" s="234">
        <f>AO1056+AO1057+AO1058+AO1060+AO1061</f>
        <v>1846.35</v>
      </c>
      <c r="AP1055" s="205">
        <f>AP1056+AP1057+AP1058+AP1060+AP1061</f>
        <v>0</v>
      </c>
      <c r="AQ1055" s="205">
        <f>(AP1055/AO1055)*100</f>
        <v>0</v>
      </c>
      <c r="AR1055" s="216"/>
    </row>
    <row r="1056" spans="1:46" customFormat="1" ht="30">
      <c r="A1056" s="302"/>
      <c r="B1056" s="312"/>
      <c r="C1056" s="279"/>
      <c r="D1056" s="96" t="s">
        <v>17</v>
      </c>
      <c r="E1056" s="174">
        <f>H1056+K1056+N1056+Q1056+T1056+W1056+Z1056+AC1056+AF1056+AI1056+AL1056+AO1056</f>
        <v>0</v>
      </c>
      <c r="F1056" s="44">
        <f>I1056+L1056+O1056+R1056+U1056+X1056+AA1056+AD1056+AG1056+AJ1056+AM1056+AP1056</f>
        <v>0</v>
      </c>
      <c r="G1056" s="45" t="e">
        <f t="shared" ref="G1056:G1061" si="3566">(F1056/E1056)*100</f>
        <v>#DIV/0!</v>
      </c>
      <c r="H1056" s="234"/>
      <c r="I1056" s="44"/>
      <c r="J1056" s="45" t="e">
        <f t="shared" ref="J1056:J1061" si="3567">(I1056/H1056)*100</f>
        <v>#DIV/0!</v>
      </c>
      <c r="K1056" s="234"/>
      <c r="L1056" s="85"/>
      <c r="M1056" s="45" t="e">
        <f t="shared" ref="M1056:M1061" si="3568">(L1056/K1056)*100</f>
        <v>#DIV/0!</v>
      </c>
      <c r="N1056" s="234"/>
      <c r="O1056" s="43"/>
      <c r="P1056" s="45" t="e">
        <f t="shared" ref="P1056:P1061" si="3569">(O1056/N1056)*100</f>
        <v>#DIV/0!</v>
      </c>
      <c r="Q1056" s="234"/>
      <c r="R1056" s="44"/>
      <c r="S1056" s="45" t="e">
        <f t="shared" ref="S1056:S1061" si="3570">(R1056/Q1056)*100</f>
        <v>#DIV/0!</v>
      </c>
      <c r="T1056" s="234"/>
      <c r="U1056" s="44"/>
      <c r="V1056" s="45" t="e">
        <f t="shared" ref="V1056:V1061" si="3571">(U1056/T1056)*100</f>
        <v>#DIV/0!</v>
      </c>
      <c r="W1056" s="234"/>
      <c r="X1056" s="44"/>
      <c r="Y1056" s="45" t="e">
        <f t="shared" ref="Y1056:Y1061" si="3572">(X1056/W1056)*100</f>
        <v>#DIV/0!</v>
      </c>
      <c r="Z1056" s="234"/>
      <c r="AA1056" s="44"/>
      <c r="AB1056" s="45" t="e">
        <f t="shared" ref="AB1056:AB1061" si="3573">(AA1056/Z1056)*100</f>
        <v>#DIV/0!</v>
      </c>
      <c r="AC1056" s="234"/>
      <c r="AD1056" s="44"/>
      <c r="AE1056" s="45" t="e">
        <f t="shared" ref="AE1056:AE1061" si="3574">(AD1056/AC1056)*100</f>
        <v>#DIV/0!</v>
      </c>
      <c r="AF1056" s="234"/>
      <c r="AG1056" s="44"/>
      <c r="AH1056" s="45" t="e">
        <f t="shared" ref="AH1056:AH1061" si="3575">(AG1056/AF1056)*100</f>
        <v>#DIV/0!</v>
      </c>
      <c r="AI1056" s="234"/>
      <c r="AJ1056" s="44"/>
      <c r="AK1056" s="45" t="e">
        <f t="shared" ref="AK1056:AK1061" si="3576">(AJ1056/AI1056)*100</f>
        <v>#DIV/0!</v>
      </c>
      <c r="AL1056" s="234"/>
      <c r="AM1056" s="44"/>
      <c r="AN1056" s="45" t="e">
        <f t="shared" ref="AN1056:AN1061" si="3577">(AM1056/AL1056)*100</f>
        <v>#DIV/0!</v>
      </c>
      <c r="AO1056" s="234"/>
      <c r="AP1056" s="44"/>
      <c r="AQ1056" s="45" t="e">
        <f t="shared" ref="AQ1056:AQ1061" si="3578">(AP1056/AO1056)*100</f>
        <v>#DIV/0!</v>
      </c>
      <c r="AR1056" s="12"/>
      <c r="AS1056" s="37"/>
      <c r="AT1056" s="37"/>
    </row>
    <row r="1057" spans="1:46" customFormat="1" ht="51" customHeight="1">
      <c r="A1057" s="302"/>
      <c r="B1057" s="312"/>
      <c r="C1057" s="279"/>
      <c r="D1057" s="96" t="s">
        <v>18</v>
      </c>
      <c r="E1057" s="174">
        <f t="shared" ref="E1057:E1061" si="3579">H1057+K1057+N1057+Q1057+T1057+W1057+Z1057+AC1057+AF1057+AI1057+AL1057+AO1057</f>
        <v>130</v>
      </c>
      <c r="F1057" s="44">
        <f t="shared" ref="F1057:F1061" si="3580">I1057+L1057+O1057+R1057+U1057+X1057+AA1057+AD1057+AG1057+AJ1057+AM1057+AP1057</f>
        <v>57.78</v>
      </c>
      <c r="G1057" s="45">
        <f t="shared" si="3566"/>
        <v>44.446153846153848</v>
      </c>
      <c r="H1057" s="234"/>
      <c r="I1057" s="44"/>
      <c r="J1057" s="45" t="e">
        <f t="shared" si="3567"/>
        <v>#DIV/0!</v>
      </c>
      <c r="K1057" s="234"/>
      <c r="L1057" s="85"/>
      <c r="M1057" s="45" t="e">
        <f t="shared" si="3568"/>
        <v>#DIV/0!</v>
      </c>
      <c r="N1057" s="234"/>
      <c r="O1057" s="43"/>
      <c r="P1057" s="45" t="e">
        <f t="shared" si="3569"/>
        <v>#DIV/0!</v>
      </c>
      <c r="Q1057" s="234"/>
      <c r="R1057" s="44"/>
      <c r="S1057" s="45" t="e">
        <f t="shared" si="3570"/>
        <v>#DIV/0!</v>
      </c>
      <c r="T1057" s="234"/>
      <c r="U1057" s="44"/>
      <c r="V1057" s="45" t="e">
        <f t="shared" si="3571"/>
        <v>#DIV/0!</v>
      </c>
      <c r="W1057" s="234">
        <v>57.78</v>
      </c>
      <c r="X1057" s="44">
        <v>57.78</v>
      </c>
      <c r="Y1057" s="45">
        <f t="shared" si="3572"/>
        <v>100</v>
      </c>
      <c r="Z1057" s="234">
        <v>30</v>
      </c>
      <c r="AA1057" s="44"/>
      <c r="AB1057" s="45">
        <f t="shared" si="3573"/>
        <v>0</v>
      </c>
      <c r="AC1057" s="234">
        <v>30</v>
      </c>
      <c r="AD1057" s="44"/>
      <c r="AE1057" s="45">
        <f t="shared" si="3574"/>
        <v>0</v>
      </c>
      <c r="AF1057" s="234">
        <f>30-17.78</f>
        <v>12.219999999999999</v>
      </c>
      <c r="AG1057" s="44"/>
      <c r="AH1057" s="45">
        <f t="shared" si="3575"/>
        <v>0</v>
      </c>
      <c r="AI1057" s="234"/>
      <c r="AJ1057" s="44"/>
      <c r="AK1057" s="45" t="e">
        <f t="shared" si="3576"/>
        <v>#DIV/0!</v>
      </c>
      <c r="AL1057" s="234"/>
      <c r="AM1057" s="44"/>
      <c r="AN1057" s="45" t="e">
        <f t="shared" si="3577"/>
        <v>#DIV/0!</v>
      </c>
      <c r="AO1057" s="234"/>
      <c r="AP1057" s="44"/>
      <c r="AQ1057" s="45" t="e">
        <f t="shared" si="3578"/>
        <v>#DIV/0!</v>
      </c>
      <c r="AR1057" s="12"/>
      <c r="AS1057" s="37"/>
      <c r="AT1057" s="37"/>
    </row>
    <row r="1058" spans="1:46" customFormat="1" ht="30" customHeight="1">
      <c r="A1058" s="302"/>
      <c r="B1058" s="312"/>
      <c r="C1058" s="279"/>
      <c r="D1058" s="96" t="s">
        <v>26</v>
      </c>
      <c r="E1058" s="174">
        <f t="shared" si="3579"/>
        <v>11847.49</v>
      </c>
      <c r="F1058" s="45">
        <f t="shared" si="3580"/>
        <v>5073.0199999999995</v>
      </c>
      <c r="G1058" s="45">
        <f t="shared" si="3566"/>
        <v>42.819365114467281</v>
      </c>
      <c r="H1058" s="234">
        <v>209.92</v>
      </c>
      <c r="I1058" s="44">
        <v>209.92</v>
      </c>
      <c r="J1058" s="45">
        <f t="shared" si="3567"/>
        <v>100</v>
      </c>
      <c r="K1058" s="234">
        <v>806.05</v>
      </c>
      <c r="L1058" s="85">
        <v>806.05</v>
      </c>
      <c r="M1058" s="45">
        <f t="shared" si="3568"/>
        <v>100</v>
      </c>
      <c r="N1058" s="234">
        <v>775.63</v>
      </c>
      <c r="O1058" s="43">
        <v>775.63</v>
      </c>
      <c r="P1058" s="45">
        <f t="shared" si="3569"/>
        <v>100</v>
      </c>
      <c r="Q1058" s="234">
        <v>941.09</v>
      </c>
      <c r="R1058" s="44">
        <v>941.09</v>
      </c>
      <c r="S1058" s="45">
        <f t="shared" si="3570"/>
        <v>100</v>
      </c>
      <c r="T1058" s="234">
        <v>1073.3</v>
      </c>
      <c r="U1058" s="45">
        <v>1073.3</v>
      </c>
      <c r="V1058" s="45">
        <f t="shared" si="3571"/>
        <v>100</v>
      </c>
      <c r="W1058" s="234">
        <v>1267.03</v>
      </c>
      <c r="X1058" s="44">
        <v>1267.03</v>
      </c>
      <c r="Y1058" s="45">
        <f t="shared" si="3572"/>
        <v>100</v>
      </c>
      <c r="Z1058" s="234">
        <v>1200</v>
      </c>
      <c r="AA1058" s="44"/>
      <c r="AB1058" s="45">
        <f t="shared" si="3573"/>
        <v>0</v>
      </c>
      <c r="AC1058" s="234">
        <v>800</v>
      </c>
      <c r="AD1058" s="44"/>
      <c r="AE1058" s="45">
        <f t="shared" si="3574"/>
        <v>0</v>
      </c>
      <c r="AF1058" s="234">
        <v>1000</v>
      </c>
      <c r="AG1058" s="44"/>
      <c r="AH1058" s="45">
        <f t="shared" si="3575"/>
        <v>0</v>
      </c>
      <c r="AI1058" s="234">
        <v>1000</v>
      </c>
      <c r="AJ1058" s="44"/>
      <c r="AK1058" s="45">
        <f t="shared" si="3576"/>
        <v>0</v>
      </c>
      <c r="AL1058" s="234">
        <v>1000</v>
      </c>
      <c r="AM1058" s="44"/>
      <c r="AN1058" s="45">
        <f t="shared" si="3577"/>
        <v>0</v>
      </c>
      <c r="AO1058" s="234">
        <f>1734.12+224.37+58.91-73.3+130-67.03-362.6+130</f>
        <v>1774.4699999999998</v>
      </c>
      <c r="AP1058" s="44"/>
      <c r="AQ1058" s="45">
        <f t="shared" si="3578"/>
        <v>0</v>
      </c>
      <c r="AR1058" s="12"/>
      <c r="AS1058" s="37"/>
      <c r="AT1058" s="37"/>
    </row>
    <row r="1059" spans="1:46" customFormat="1" ht="82.5" customHeight="1">
      <c r="A1059" s="302"/>
      <c r="B1059" s="312"/>
      <c r="C1059" s="279"/>
      <c r="D1059" s="96" t="s">
        <v>154</v>
      </c>
      <c r="E1059" s="174">
        <f t="shared" si="3579"/>
        <v>0</v>
      </c>
      <c r="F1059" s="44">
        <f t="shared" si="3580"/>
        <v>0</v>
      </c>
      <c r="G1059" s="45" t="e">
        <f t="shared" si="3566"/>
        <v>#DIV/0!</v>
      </c>
      <c r="H1059" s="234"/>
      <c r="I1059" s="44"/>
      <c r="J1059" s="45" t="e">
        <f t="shared" si="3567"/>
        <v>#DIV/0!</v>
      </c>
      <c r="K1059" s="234"/>
      <c r="L1059" s="85"/>
      <c r="M1059" s="45" t="e">
        <f t="shared" si="3568"/>
        <v>#DIV/0!</v>
      </c>
      <c r="N1059" s="234"/>
      <c r="O1059" s="43"/>
      <c r="P1059" s="45" t="e">
        <f t="shared" si="3569"/>
        <v>#DIV/0!</v>
      </c>
      <c r="Q1059" s="234"/>
      <c r="R1059" s="44"/>
      <c r="S1059" s="45" t="e">
        <f t="shared" si="3570"/>
        <v>#DIV/0!</v>
      </c>
      <c r="T1059" s="234"/>
      <c r="U1059" s="44"/>
      <c r="V1059" s="45" t="e">
        <f t="shared" si="3571"/>
        <v>#DIV/0!</v>
      </c>
      <c r="W1059" s="234"/>
      <c r="X1059" s="44"/>
      <c r="Y1059" s="45" t="e">
        <f t="shared" si="3572"/>
        <v>#DIV/0!</v>
      </c>
      <c r="Z1059" s="234"/>
      <c r="AA1059" s="44"/>
      <c r="AB1059" s="45" t="e">
        <f t="shared" si="3573"/>
        <v>#DIV/0!</v>
      </c>
      <c r="AC1059" s="234"/>
      <c r="AD1059" s="44"/>
      <c r="AE1059" s="45" t="e">
        <f t="shared" si="3574"/>
        <v>#DIV/0!</v>
      </c>
      <c r="AF1059" s="234"/>
      <c r="AG1059" s="44"/>
      <c r="AH1059" s="45" t="e">
        <f t="shared" si="3575"/>
        <v>#DIV/0!</v>
      </c>
      <c r="AI1059" s="234"/>
      <c r="AJ1059" s="44"/>
      <c r="AK1059" s="45" t="e">
        <f t="shared" si="3576"/>
        <v>#DIV/0!</v>
      </c>
      <c r="AL1059" s="234"/>
      <c r="AM1059" s="44"/>
      <c r="AN1059" s="45" t="e">
        <f t="shared" si="3577"/>
        <v>#DIV/0!</v>
      </c>
      <c r="AO1059" s="234"/>
      <c r="AP1059" s="44"/>
      <c r="AQ1059" s="45" t="e">
        <f t="shared" si="3578"/>
        <v>#DIV/0!</v>
      </c>
      <c r="AR1059" s="12"/>
      <c r="AS1059" s="37"/>
      <c r="AT1059" s="37"/>
    </row>
    <row r="1060" spans="1:46" customFormat="1" ht="32.25" customHeight="1">
      <c r="A1060" s="302"/>
      <c r="B1060" s="312"/>
      <c r="C1060" s="279"/>
      <c r="D1060" s="96" t="s">
        <v>37</v>
      </c>
      <c r="E1060" s="174">
        <f t="shared" si="3579"/>
        <v>0</v>
      </c>
      <c r="F1060" s="44">
        <f t="shared" si="3580"/>
        <v>0</v>
      </c>
      <c r="G1060" s="45" t="e">
        <f t="shared" si="3566"/>
        <v>#DIV/0!</v>
      </c>
      <c r="H1060" s="234"/>
      <c r="I1060" s="44"/>
      <c r="J1060" s="45" t="e">
        <f t="shared" si="3567"/>
        <v>#DIV/0!</v>
      </c>
      <c r="K1060" s="234"/>
      <c r="L1060" s="85"/>
      <c r="M1060" s="45" t="e">
        <f t="shared" si="3568"/>
        <v>#DIV/0!</v>
      </c>
      <c r="N1060" s="234"/>
      <c r="O1060" s="43"/>
      <c r="P1060" s="45" t="e">
        <f t="shared" si="3569"/>
        <v>#DIV/0!</v>
      </c>
      <c r="Q1060" s="234"/>
      <c r="R1060" s="44"/>
      <c r="S1060" s="45" t="e">
        <f t="shared" si="3570"/>
        <v>#DIV/0!</v>
      </c>
      <c r="T1060" s="234"/>
      <c r="U1060" s="44"/>
      <c r="V1060" s="45" t="e">
        <f t="shared" si="3571"/>
        <v>#DIV/0!</v>
      </c>
      <c r="W1060" s="234"/>
      <c r="X1060" s="44"/>
      <c r="Y1060" s="45" t="e">
        <f t="shared" si="3572"/>
        <v>#DIV/0!</v>
      </c>
      <c r="Z1060" s="234"/>
      <c r="AA1060" s="44"/>
      <c r="AB1060" s="45" t="e">
        <f t="shared" si="3573"/>
        <v>#DIV/0!</v>
      </c>
      <c r="AC1060" s="234"/>
      <c r="AD1060" s="44"/>
      <c r="AE1060" s="45" t="e">
        <f t="shared" si="3574"/>
        <v>#DIV/0!</v>
      </c>
      <c r="AF1060" s="234"/>
      <c r="AG1060" s="44"/>
      <c r="AH1060" s="45" t="e">
        <f t="shared" si="3575"/>
        <v>#DIV/0!</v>
      </c>
      <c r="AI1060" s="234"/>
      <c r="AJ1060" s="44"/>
      <c r="AK1060" s="45" t="e">
        <f t="shared" si="3576"/>
        <v>#DIV/0!</v>
      </c>
      <c r="AL1060" s="234"/>
      <c r="AM1060" s="44"/>
      <c r="AN1060" s="45" t="e">
        <f t="shared" si="3577"/>
        <v>#DIV/0!</v>
      </c>
      <c r="AO1060" s="234"/>
      <c r="AP1060" s="44"/>
      <c r="AQ1060" s="45" t="e">
        <f t="shared" si="3578"/>
        <v>#DIV/0!</v>
      </c>
      <c r="AR1060" s="12"/>
      <c r="AS1060" s="37"/>
      <c r="AT1060" s="37"/>
    </row>
    <row r="1061" spans="1:46" customFormat="1" ht="47.25" customHeight="1">
      <c r="A1061" s="302"/>
      <c r="B1061" s="313"/>
      <c r="C1061" s="280"/>
      <c r="D1061" s="96" t="s">
        <v>32</v>
      </c>
      <c r="E1061" s="174">
        <f t="shared" si="3579"/>
        <v>71.88</v>
      </c>
      <c r="F1061" s="44">
        <f t="shared" si="3580"/>
        <v>0</v>
      </c>
      <c r="G1061" s="45">
        <f t="shared" si="3566"/>
        <v>0</v>
      </c>
      <c r="H1061" s="234"/>
      <c r="I1061" s="44"/>
      <c r="J1061" s="45" t="e">
        <f t="shared" si="3567"/>
        <v>#DIV/0!</v>
      </c>
      <c r="K1061" s="234"/>
      <c r="L1061" s="85"/>
      <c r="M1061" s="45" t="e">
        <f t="shared" si="3568"/>
        <v>#DIV/0!</v>
      </c>
      <c r="N1061" s="234"/>
      <c r="O1061" s="43"/>
      <c r="P1061" s="45" t="e">
        <f t="shared" si="3569"/>
        <v>#DIV/0!</v>
      </c>
      <c r="Q1061" s="234"/>
      <c r="R1061" s="44"/>
      <c r="S1061" s="45" t="e">
        <f t="shared" si="3570"/>
        <v>#DIV/0!</v>
      </c>
      <c r="T1061" s="234"/>
      <c r="U1061" s="44"/>
      <c r="V1061" s="45" t="e">
        <f t="shared" si="3571"/>
        <v>#DIV/0!</v>
      </c>
      <c r="W1061" s="234"/>
      <c r="X1061" s="44"/>
      <c r="Y1061" s="45" t="e">
        <f t="shared" si="3572"/>
        <v>#DIV/0!</v>
      </c>
      <c r="Z1061" s="234"/>
      <c r="AA1061" s="44"/>
      <c r="AB1061" s="45" t="e">
        <f t="shared" si="3573"/>
        <v>#DIV/0!</v>
      </c>
      <c r="AC1061" s="234"/>
      <c r="AD1061" s="44"/>
      <c r="AE1061" s="45" t="e">
        <f t="shared" si="3574"/>
        <v>#DIV/0!</v>
      </c>
      <c r="AF1061" s="234"/>
      <c r="AG1061" s="44"/>
      <c r="AH1061" s="45" t="e">
        <f t="shared" si="3575"/>
        <v>#DIV/0!</v>
      </c>
      <c r="AI1061" s="234"/>
      <c r="AJ1061" s="44"/>
      <c r="AK1061" s="45" t="e">
        <f t="shared" si="3576"/>
        <v>#DIV/0!</v>
      </c>
      <c r="AL1061" s="234"/>
      <c r="AM1061" s="44"/>
      <c r="AN1061" s="45" t="e">
        <f t="shared" si="3577"/>
        <v>#DIV/0!</v>
      </c>
      <c r="AO1061" s="234">
        <v>71.88</v>
      </c>
      <c r="AP1061" s="44"/>
      <c r="AQ1061" s="45">
        <f t="shared" si="3578"/>
        <v>0</v>
      </c>
      <c r="AR1061" s="12"/>
      <c r="AS1061" s="37"/>
      <c r="AT1061" s="37"/>
    </row>
    <row r="1062" spans="1:46" s="208" customFormat="1" ht="27.75" customHeight="1">
      <c r="A1062" s="302" t="s">
        <v>311</v>
      </c>
      <c r="B1062" s="275" t="s">
        <v>171</v>
      </c>
      <c r="C1062" s="278" t="s">
        <v>212</v>
      </c>
      <c r="D1062" s="217" t="s">
        <v>34</v>
      </c>
      <c r="E1062" s="210">
        <f>E1063+E1064+E1065+E1067+E1068</f>
        <v>68.12</v>
      </c>
      <c r="F1062" s="206">
        <f>F1063+F1064+F1065+F1067+F1068</f>
        <v>7.2100000000000009</v>
      </c>
      <c r="G1062" s="206">
        <f>(F1062/E1062)*100</f>
        <v>10.584263065179096</v>
      </c>
      <c r="H1062" s="234">
        <f>H1063+H1064+H1065+H1067+H1068</f>
        <v>0</v>
      </c>
      <c r="I1062" s="205">
        <f>I1063+I1064+I1065+I1067+I1068</f>
        <v>0</v>
      </c>
      <c r="J1062" s="205" t="e">
        <f>(I1062/H1062)*100</f>
        <v>#DIV/0!</v>
      </c>
      <c r="K1062" s="234">
        <f>K1063+K1064+K1065+K1067+K1068</f>
        <v>0</v>
      </c>
      <c r="L1062" s="206">
        <f>L1063+L1064+L1065+L1067+L1068</f>
        <v>0</v>
      </c>
      <c r="M1062" s="205" t="e">
        <f>(L1062/K1062)*100</f>
        <v>#DIV/0!</v>
      </c>
      <c r="N1062" s="234">
        <f>N1063+N1064+N1065+N1067+N1068</f>
        <v>8.2899999999999991</v>
      </c>
      <c r="O1062" s="206">
        <f>O1063+O1064+O1065+O1067+O1068</f>
        <v>2.04</v>
      </c>
      <c r="P1062" s="205">
        <f>(O1062/N1062)*100</f>
        <v>24.607961399276242</v>
      </c>
      <c r="Q1062" s="234">
        <f>Q1063+Q1064+Q1065+Q1067+Q1068</f>
        <v>0</v>
      </c>
      <c r="R1062" s="205">
        <f>R1063+R1064+R1065+R1067+R1068</f>
        <v>0</v>
      </c>
      <c r="S1062" s="205" t="e">
        <f>(R1062/Q1062)*100</f>
        <v>#DIV/0!</v>
      </c>
      <c r="T1062" s="234">
        <f>T1063+T1064+T1065+T1067+T1068</f>
        <v>0.27</v>
      </c>
      <c r="U1062" s="205">
        <f>U1063+U1064+U1065+U1067+U1068</f>
        <v>0.27</v>
      </c>
      <c r="V1062" s="205">
        <f>(U1062/T1062)*100</f>
        <v>100</v>
      </c>
      <c r="W1062" s="234">
        <f>W1063+W1064+W1065+W1067+W1068</f>
        <v>4.9000000000000004</v>
      </c>
      <c r="X1062" s="205">
        <f>X1063+X1064+X1065+X1067+X1068</f>
        <v>4.9000000000000004</v>
      </c>
      <c r="Y1062" s="205">
        <f>(X1062/W1062)*100</f>
        <v>100</v>
      </c>
      <c r="Z1062" s="234">
        <f>Z1063+Z1064+Z1065+Z1067+Z1068</f>
        <v>5.98</v>
      </c>
      <c r="AA1062" s="205">
        <f>AA1063+AA1064+AA1065+AA1067+AA1068</f>
        <v>0</v>
      </c>
      <c r="AB1062" s="205">
        <f>(AA1062/Z1062)*100</f>
        <v>0</v>
      </c>
      <c r="AC1062" s="234">
        <f>AC1063+AC1064+AC1065+AC1067+AC1068</f>
        <v>0</v>
      </c>
      <c r="AD1062" s="205">
        <f>AD1063+AD1064+AD1065+AD1067+AD1068</f>
        <v>0</v>
      </c>
      <c r="AE1062" s="205" t="e">
        <f>(AD1062/AC1062)*100</f>
        <v>#DIV/0!</v>
      </c>
      <c r="AF1062" s="234">
        <f>AF1063+AF1064+AF1065+AF1067+AF1068</f>
        <v>6.25</v>
      </c>
      <c r="AG1062" s="205">
        <f>AG1063+AG1064+AG1065+AG1067+AG1068</f>
        <v>0</v>
      </c>
      <c r="AH1062" s="205">
        <f>(AG1062/AF1062)*100</f>
        <v>0</v>
      </c>
      <c r="AI1062" s="234">
        <f>AI1063+AI1064+AI1065+AI1067+AI1068</f>
        <v>0</v>
      </c>
      <c r="AJ1062" s="205">
        <f>AJ1063+AJ1064+AJ1065+AJ1067+AJ1068</f>
        <v>0</v>
      </c>
      <c r="AK1062" s="205" t="e">
        <f>(AJ1062/AI1062)*100</f>
        <v>#DIV/0!</v>
      </c>
      <c r="AL1062" s="234">
        <f>AL1063+AL1064+AL1065+AL1067+AL1068</f>
        <v>0</v>
      </c>
      <c r="AM1062" s="205">
        <f>AM1063+AM1064+AM1065+AM1067+AM1068</f>
        <v>0</v>
      </c>
      <c r="AN1062" s="205" t="e">
        <f>(AM1062/AL1062)*100</f>
        <v>#DIV/0!</v>
      </c>
      <c r="AO1062" s="234">
        <f>AO1063+AO1064+AO1065+AO1067+AO1068</f>
        <v>42.43</v>
      </c>
      <c r="AP1062" s="205">
        <f>AP1063+AP1064+AP1065+AP1067+AP1068</f>
        <v>0</v>
      </c>
      <c r="AQ1062" s="205">
        <f>(AP1062/AO1062)*100</f>
        <v>0</v>
      </c>
      <c r="AR1062" s="216"/>
    </row>
    <row r="1063" spans="1:46" customFormat="1" ht="30">
      <c r="A1063" s="302"/>
      <c r="B1063" s="276"/>
      <c r="C1063" s="279"/>
      <c r="D1063" s="38" t="s">
        <v>17</v>
      </c>
      <c r="E1063" s="174">
        <f>H1063+K1063+N1063+Q1063+T1063+W1063+Z1063+AC1063+AF1063+AI1063+AL1063+AO1063</f>
        <v>0</v>
      </c>
      <c r="F1063" s="44">
        <f>I1063+L1063+O1063+R1063+U1063+X1063+AA1063+AD1063+AG1063+AJ1063+AM1063+AP1063</f>
        <v>0</v>
      </c>
      <c r="G1063" s="45" t="e">
        <f t="shared" ref="G1063:G1068" si="3581">(F1063/E1063)*100</f>
        <v>#DIV/0!</v>
      </c>
      <c r="H1063" s="234"/>
      <c r="I1063" s="44"/>
      <c r="J1063" s="45" t="e">
        <f t="shared" ref="J1063:J1068" si="3582">(I1063/H1063)*100</f>
        <v>#DIV/0!</v>
      </c>
      <c r="K1063" s="234"/>
      <c r="L1063" s="85"/>
      <c r="M1063" s="45" t="e">
        <f t="shared" ref="M1063:M1068" si="3583">(L1063/K1063)*100</f>
        <v>#DIV/0!</v>
      </c>
      <c r="N1063" s="234"/>
      <c r="O1063" s="43"/>
      <c r="P1063" s="45" t="e">
        <f t="shared" ref="P1063:P1068" si="3584">(O1063/N1063)*100</f>
        <v>#DIV/0!</v>
      </c>
      <c r="Q1063" s="234"/>
      <c r="R1063" s="44"/>
      <c r="S1063" s="45" t="e">
        <f t="shared" ref="S1063:S1068" si="3585">(R1063/Q1063)*100</f>
        <v>#DIV/0!</v>
      </c>
      <c r="T1063" s="234"/>
      <c r="U1063" s="44"/>
      <c r="V1063" s="45" t="e">
        <f t="shared" ref="V1063:V1068" si="3586">(U1063/T1063)*100</f>
        <v>#DIV/0!</v>
      </c>
      <c r="W1063" s="234"/>
      <c r="X1063" s="44"/>
      <c r="Y1063" s="45" t="e">
        <f t="shared" ref="Y1063:Y1068" si="3587">(X1063/W1063)*100</f>
        <v>#DIV/0!</v>
      </c>
      <c r="Z1063" s="234"/>
      <c r="AA1063" s="44"/>
      <c r="AB1063" s="45" t="e">
        <f t="shared" ref="AB1063:AB1068" si="3588">(AA1063/Z1063)*100</f>
        <v>#DIV/0!</v>
      </c>
      <c r="AC1063" s="234"/>
      <c r="AD1063" s="44"/>
      <c r="AE1063" s="45" t="e">
        <f t="shared" ref="AE1063:AE1068" si="3589">(AD1063/AC1063)*100</f>
        <v>#DIV/0!</v>
      </c>
      <c r="AF1063" s="234"/>
      <c r="AG1063" s="44"/>
      <c r="AH1063" s="45" t="e">
        <f t="shared" ref="AH1063:AH1068" si="3590">(AG1063/AF1063)*100</f>
        <v>#DIV/0!</v>
      </c>
      <c r="AI1063" s="234"/>
      <c r="AJ1063" s="44"/>
      <c r="AK1063" s="45" t="e">
        <f t="shared" ref="AK1063:AK1068" si="3591">(AJ1063/AI1063)*100</f>
        <v>#DIV/0!</v>
      </c>
      <c r="AL1063" s="234"/>
      <c r="AM1063" s="44"/>
      <c r="AN1063" s="45" t="e">
        <f t="shared" ref="AN1063:AN1068" si="3592">(AM1063/AL1063)*100</f>
        <v>#DIV/0!</v>
      </c>
      <c r="AO1063" s="234"/>
      <c r="AP1063" s="44"/>
      <c r="AQ1063" s="45" t="e">
        <f t="shared" ref="AQ1063:AQ1068" si="3593">(AP1063/AO1063)*100</f>
        <v>#DIV/0!</v>
      </c>
      <c r="AR1063" s="12"/>
      <c r="AS1063" s="37"/>
      <c r="AT1063" s="37"/>
    </row>
    <row r="1064" spans="1:46" customFormat="1" ht="51" customHeight="1">
      <c r="A1064" s="302"/>
      <c r="B1064" s="276"/>
      <c r="C1064" s="279"/>
      <c r="D1064" s="38" t="s">
        <v>18</v>
      </c>
      <c r="E1064" s="174">
        <f t="shared" ref="E1064:E1068" si="3594">H1064+K1064+N1064+Q1064+T1064+W1064+Z1064+AC1064+AF1064+AI1064+AL1064+AO1064</f>
        <v>0</v>
      </c>
      <c r="F1064" s="44">
        <f t="shared" ref="F1064:F1068" si="3595">I1064+L1064+O1064+R1064+U1064+X1064+AA1064+AD1064+AG1064+AJ1064+AM1064+AP1064</f>
        <v>0</v>
      </c>
      <c r="G1064" s="45" t="e">
        <f t="shared" si="3581"/>
        <v>#DIV/0!</v>
      </c>
      <c r="H1064" s="234"/>
      <c r="I1064" s="44"/>
      <c r="J1064" s="45" t="e">
        <f t="shared" si="3582"/>
        <v>#DIV/0!</v>
      </c>
      <c r="K1064" s="234"/>
      <c r="L1064" s="85"/>
      <c r="M1064" s="45" t="e">
        <f t="shared" si="3583"/>
        <v>#DIV/0!</v>
      </c>
      <c r="N1064" s="234"/>
      <c r="O1064" s="43"/>
      <c r="P1064" s="45" t="e">
        <f t="shared" si="3584"/>
        <v>#DIV/0!</v>
      </c>
      <c r="Q1064" s="234"/>
      <c r="R1064" s="44"/>
      <c r="S1064" s="45" t="e">
        <f t="shared" si="3585"/>
        <v>#DIV/0!</v>
      </c>
      <c r="T1064" s="234"/>
      <c r="U1064" s="44"/>
      <c r="V1064" s="45" t="e">
        <f t="shared" si="3586"/>
        <v>#DIV/0!</v>
      </c>
      <c r="W1064" s="234"/>
      <c r="X1064" s="44"/>
      <c r="Y1064" s="45" t="e">
        <f t="shared" si="3587"/>
        <v>#DIV/0!</v>
      </c>
      <c r="Z1064" s="234"/>
      <c r="AA1064" s="44"/>
      <c r="AB1064" s="45" t="e">
        <f t="shared" si="3588"/>
        <v>#DIV/0!</v>
      </c>
      <c r="AC1064" s="234"/>
      <c r="AD1064" s="44"/>
      <c r="AE1064" s="45" t="e">
        <f t="shared" si="3589"/>
        <v>#DIV/0!</v>
      </c>
      <c r="AF1064" s="234"/>
      <c r="AG1064" s="44"/>
      <c r="AH1064" s="45" t="e">
        <f t="shared" si="3590"/>
        <v>#DIV/0!</v>
      </c>
      <c r="AI1064" s="234"/>
      <c r="AJ1064" s="44"/>
      <c r="AK1064" s="45" t="e">
        <f t="shared" si="3591"/>
        <v>#DIV/0!</v>
      </c>
      <c r="AL1064" s="234"/>
      <c r="AM1064" s="44"/>
      <c r="AN1064" s="45" t="e">
        <f t="shared" si="3592"/>
        <v>#DIV/0!</v>
      </c>
      <c r="AO1064" s="234"/>
      <c r="AP1064" s="44"/>
      <c r="AQ1064" s="45" t="e">
        <f t="shared" si="3593"/>
        <v>#DIV/0!</v>
      </c>
      <c r="AR1064" s="12"/>
      <c r="AS1064" s="37"/>
      <c r="AT1064" s="37"/>
    </row>
    <row r="1065" spans="1:46" customFormat="1" ht="30" customHeight="1">
      <c r="A1065" s="302"/>
      <c r="B1065" s="276"/>
      <c r="C1065" s="279"/>
      <c r="D1065" s="38" t="s">
        <v>26</v>
      </c>
      <c r="E1065" s="174">
        <f t="shared" si="3594"/>
        <v>25</v>
      </c>
      <c r="F1065" s="45">
        <f t="shared" si="3595"/>
        <v>0.27</v>
      </c>
      <c r="G1065" s="45">
        <f t="shared" si="3581"/>
        <v>1.08</v>
      </c>
      <c r="H1065" s="234">
        <v>0</v>
      </c>
      <c r="I1065" s="44"/>
      <c r="J1065" s="45" t="e">
        <f t="shared" si="3582"/>
        <v>#DIV/0!</v>
      </c>
      <c r="K1065" s="234">
        <v>0</v>
      </c>
      <c r="L1065" s="85"/>
      <c r="M1065" s="45" t="e">
        <f t="shared" si="3583"/>
        <v>#DIV/0!</v>
      </c>
      <c r="N1065" s="234">
        <v>6.25</v>
      </c>
      <c r="O1065" s="43"/>
      <c r="P1065" s="45">
        <f t="shared" si="3584"/>
        <v>0</v>
      </c>
      <c r="Q1065" s="234">
        <v>0</v>
      </c>
      <c r="R1065" s="44"/>
      <c r="S1065" s="45" t="e">
        <f t="shared" si="3585"/>
        <v>#DIV/0!</v>
      </c>
      <c r="T1065" s="234">
        <v>0.27</v>
      </c>
      <c r="U1065" s="45">
        <v>0.27</v>
      </c>
      <c r="V1065" s="45">
        <f t="shared" si="3586"/>
        <v>100</v>
      </c>
      <c r="W1065" s="234">
        <v>0</v>
      </c>
      <c r="X1065" s="44"/>
      <c r="Y1065" s="45" t="e">
        <f t="shared" si="3587"/>
        <v>#DIV/0!</v>
      </c>
      <c r="Z1065" s="234">
        <v>5.98</v>
      </c>
      <c r="AA1065" s="44"/>
      <c r="AB1065" s="45">
        <f t="shared" si="3588"/>
        <v>0</v>
      </c>
      <c r="AC1065" s="234">
        <v>0</v>
      </c>
      <c r="AD1065" s="44"/>
      <c r="AE1065" s="45" t="e">
        <f t="shared" si="3589"/>
        <v>#DIV/0!</v>
      </c>
      <c r="AF1065" s="234">
        <v>6.25</v>
      </c>
      <c r="AG1065" s="44"/>
      <c r="AH1065" s="45">
        <f t="shared" si="3590"/>
        <v>0</v>
      </c>
      <c r="AI1065" s="234">
        <v>0</v>
      </c>
      <c r="AJ1065" s="44"/>
      <c r="AK1065" s="45" t="e">
        <f t="shared" si="3591"/>
        <v>#DIV/0!</v>
      </c>
      <c r="AL1065" s="234">
        <v>0</v>
      </c>
      <c r="AM1065" s="44"/>
      <c r="AN1065" s="45" t="e">
        <f t="shared" si="3592"/>
        <v>#DIV/0!</v>
      </c>
      <c r="AO1065" s="234">
        <v>6.25</v>
      </c>
      <c r="AP1065" s="44"/>
      <c r="AQ1065" s="45">
        <f t="shared" si="3593"/>
        <v>0</v>
      </c>
      <c r="AR1065" s="12"/>
      <c r="AS1065" s="37"/>
      <c r="AT1065" s="37"/>
    </row>
    <row r="1066" spans="1:46" customFormat="1" ht="82.5" customHeight="1">
      <c r="A1066" s="302"/>
      <c r="B1066" s="276"/>
      <c r="C1066" s="279"/>
      <c r="D1066" s="38" t="s">
        <v>154</v>
      </c>
      <c r="E1066" s="174">
        <f t="shared" si="3594"/>
        <v>0</v>
      </c>
      <c r="F1066" s="44">
        <f t="shared" si="3595"/>
        <v>0</v>
      </c>
      <c r="G1066" s="45" t="e">
        <f t="shared" si="3581"/>
        <v>#DIV/0!</v>
      </c>
      <c r="H1066" s="234"/>
      <c r="I1066" s="44"/>
      <c r="J1066" s="45" t="e">
        <f t="shared" si="3582"/>
        <v>#DIV/0!</v>
      </c>
      <c r="K1066" s="234"/>
      <c r="L1066" s="85"/>
      <c r="M1066" s="45" t="e">
        <f t="shared" si="3583"/>
        <v>#DIV/0!</v>
      </c>
      <c r="N1066" s="234"/>
      <c r="O1066" s="43"/>
      <c r="P1066" s="45" t="e">
        <f t="shared" si="3584"/>
        <v>#DIV/0!</v>
      </c>
      <c r="Q1066" s="234"/>
      <c r="R1066" s="44"/>
      <c r="S1066" s="45" t="e">
        <f t="shared" si="3585"/>
        <v>#DIV/0!</v>
      </c>
      <c r="T1066" s="234"/>
      <c r="U1066" s="44"/>
      <c r="V1066" s="45" t="e">
        <f t="shared" si="3586"/>
        <v>#DIV/0!</v>
      </c>
      <c r="W1066" s="234"/>
      <c r="X1066" s="44"/>
      <c r="Y1066" s="45" t="e">
        <f t="shared" si="3587"/>
        <v>#DIV/0!</v>
      </c>
      <c r="Z1066" s="234"/>
      <c r="AA1066" s="44"/>
      <c r="AB1066" s="45" t="e">
        <f t="shared" si="3588"/>
        <v>#DIV/0!</v>
      </c>
      <c r="AC1066" s="234"/>
      <c r="AD1066" s="44"/>
      <c r="AE1066" s="45" t="e">
        <f t="shared" si="3589"/>
        <v>#DIV/0!</v>
      </c>
      <c r="AF1066" s="234"/>
      <c r="AG1066" s="44"/>
      <c r="AH1066" s="45" t="e">
        <f t="shared" si="3590"/>
        <v>#DIV/0!</v>
      </c>
      <c r="AI1066" s="234"/>
      <c r="AJ1066" s="44"/>
      <c r="AK1066" s="45" t="e">
        <f t="shared" si="3591"/>
        <v>#DIV/0!</v>
      </c>
      <c r="AL1066" s="234"/>
      <c r="AM1066" s="44"/>
      <c r="AN1066" s="45" t="e">
        <f t="shared" si="3592"/>
        <v>#DIV/0!</v>
      </c>
      <c r="AO1066" s="234"/>
      <c r="AP1066" s="44"/>
      <c r="AQ1066" s="45" t="e">
        <f t="shared" si="3593"/>
        <v>#DIV/0!</v>
      </c>
      <c r="AR1066" s="12"/>
      <c r="AS1066" s="37"/>
      <c r="AT1066" s="37"/>
    </row>
    <row r="1067" spans="1:46" customFormat="1" ht="32.25" customHeight="1">
      <c r="A1067" s="302"/>
      <c r="B1067" s="276"/>
      <c r="C1067" s="279"/>
      <c r="D1067" s="38" t="s">
        <v>37</v>
      </c>
      <c r="E1067" s="174">
        <f t="shared" si="3594"/>
        <v>0</v>
      </c>
      <c r="F1067" s="44">
        <f t="shared" si="3595"/>
        <v>0</v>
      </c>
      <c r="G1067" s="45" t="e">
        <f t="shared" si="3581"/>
        <v>#DIV/0!</v>
      </c>
      <c r="H1067" s="234"/>
      <c r="I1067" s="44"/>
      <c r="J1067" s="45" t="e">
        <f t="shared" si="3582"/>
        <v>#DIV/0!</v>
      </c>
      <c r="K1067" s="234"/>
      <c r="L1067" s="85"/>
      <c r="M1067" s="45" t="e">
        <f t="shared" si="3583"/>
        <v>#DIV/0!</v>
      </c>
      <c r="N1067" s="234"/>
      <c r="O1067" s="43"/>
      <c r="P1067" s="45" t="e">
        <f t="shared" si="3584"/>
        <v>#DIV/0!</v>
      </c>
      <c r="Q1067" s="234"/>
      <c r="R1067" s="44"/>
      <c r="S1067" s="45" t="e">
        <f t="shared" si="3585"/>
        <v>#DIV/0!</v>
      </c>
      <c r="T1067" s="234"/>
      <c r="U1067" s="44"/>
      <c r="V1067" s="45" t="e">
        <f t="shared" si="3586"/>
        <v>#DIV/0!</v>
      </c>
      <c r="W1067" s="234"/>
      <c r="X1067" s="44"/>
      <c r="Y1067" s="45" t="e">
        <f t="shared" si="3587"/>
        <v>#DIV/0!</v>
      </c>
      <c r="Z1067" s="234"/>
      <c r="AA1067" s="44"/>
      <c r="AB1067" s="45" t="e">
        <f t="shared" si="3588"/>
        <v>#DIV/0!</v>
      </c>
      <c r="AC1067" s="234"/>
      <c r="AD1067" s="44"/>
      <c r="AE1067" s="45" t="e">
        <f t="shared" si="3589"/>
        <v>#DIV/0!</v>
      </c>
      <c r="AF1067" s="234"/>
      <c r="AG1067" s="44"/>
      <c r="AH1067" s="45" t="e">
        <f t="shared" si="3590"/>
        <v>#DIV/0!</v>
      </c>
      <c r="AI1067" s="234"/>
      <c r="AJ1067" s="44"/>
      <c r="AK1067" s="45" t="e">
        <f t="shared" si="3591"/>
        <v>#DIV/0!</v>
      </c>
      <c r="AL1067" s="234"/>
      <c r="AM1067" s="44"/>
      <c r="AN1067" s="45" t="e">
        <f t="shared" si="3592"/>
        <v>#DIV/0!</v>
      </c>
      <c r="AO1067" s="234"/>
      <c r="AP1067" s="44"/>
      <c r="AQ1067" s="45" t="e">
        <f t="shared" si="3593"/>
        <v>#DIV/0!</v>
      </c>
      <c r="AR1067" s="12"/>
      <c r="AS1067" s="37"/>
      <c r="AT1067" s="37"/>
    </row>
    <row r="1068" spans="1:46" customFormat="1" ht="52.5" customHeight="1">
      <c r="A1068" s="302"/>
      <c r="B1068" s="277"/>
      <c r="C1068" s="280"/>
      <c r="D1068" s="38" t="s">
        <v>32</v>
      </c>
      <c r="E1068" s="174">
        <f t="shared" si="3594"/>
        <v>43.12</v>
      </c>
      <c r="F1068" s="44">
        <f t="shared" si="3595"/>
        <v>6.94</v>
      </c>
      <c r="G1068" s="45">
        <f t="shared" si="3581"/>
        <v>16.094619666048242</v>
      </c>
      <c r="H1068" s="234"/>
      <c r="I1068" s="44"/>
      <c r="J1068" s="45" t="e">
        <f t="shared" si="3582"/>
        <v>#DIV/0!</v>
      </c>
      <c r="K1068" s="234"/>
      <c r="L1068" s="85"/>
      <c r="M1068" s="45" t="e">
        <f t="shared" si="3583"/>
        <v>#DIV/0!</v>
      </c>
      <c r="N1068" s="234">
        <v>2.04</v>
      </c>
      <c r="O1068" s="43">
        <v>2.04</v>
      </c>
      <c r="P1068" s="45">
        <f t="shared" si="3584"/>
        <v>100</v>
      </c>
      <c r="Q1068" s="234"/>
      <c r="R1068" s="44"/>
      <c r="S1068" s="45" t="e">
        <f t="shared" si="3585"/>
        <v>#DIV/0!</v>
      </c>
      <c r="T1068" s="234"/>
      <c r="U1068" s="44"/>
      <c r="V1068" s="45" t="e">
        <f t="shared" si="3586"/>
        <v>#DIV/0!</v>
      </c>
      <c r="W1068" s="234">
        <v>4.9000000000000004</v>
      </c>
      <c r="X1068" s="44">
        <v>4.9000000000000004</v>
      </c>
      <c r="Y1068" s="45">
        <f t="shared" si="3587"/>
        <v>100</v>
      </c>
      <c r="Z1068" s="234"/>
      <c r="AA1068" s="44"/>
      <c r="AB1068" s="45" t="e">
        <f t="shared" si="3588"/>
        <v>#DIV/0!</v>
      </c>
      <c r="AC1068" s="234"/>
      <c r="AD1068" s="44"/>
      <c r="AE1068" s="45" t="e">
        <f t="shared" si="3589"/>
        <v>#DIV/0!</v>
      </c>
      <c r="AF1068" s="234"/>
      <c r="AG1068" s="44"/>
      <c r="AH1068" s="45" t="e">
        <f t="shared" si="3590"/>
        <v>#DIV/0!</v>
      </c>
      <c r="AI1068" s="234"/>
      <c r="AJ1068" s="44"/>
      <c r="AK1068" s="45" t="e">
        <f t="shared" si="3591"/>
        <v>#DIV/0!</v>
      </c>
      <c r="AL1068" s="234"/>
      <c r="AM1068" s="44"/>
      <c r="AN1068" s="45" t="e">
        <f t="shared" si="3592"/>
        <v>#DIV/0!</v>
      </c>
      <c r="AO1068" s="234">
        <f>43.12-2.04-4.9</f>
        <v>36.18</v>
      </c>
      <c r="AP1068" s="44"/>
      <c r="AQ1068" s="45">
        <f t="shared" si="3593"/>
        <v>0</v>
      </c>
      <c r="AR1068" s="12"/>
      <c r="AS1068" s="37"/>
      <c r="AT1068" s="37"/>
    </row>
    <row r="1069" spans="1:46" s="208" customFormat="1" ht="26.25" customHeight="1">
      <c r="A1069" s="302" t="s">
        <v>312</v>
      </c>
      <c r="B1069" s="311" t="s">
        <v>172</v>
      </c>
      <c r="C1069" s="278" t="s">
        <v>212</v>
      </c>
      <c r="D1069" s="217" t="s">
        <v>34</v>
      </c>
      <c r="E1069" s="204">
        <f>E1070+E1071+E1072+E1074+E1075</f>
        <v>2445.5500000000002</v>
      </c>
      <c r="F1069" s="205">
        <f>F1070+F1071+F1072+F1074+F1075</f>
        <v>902.63</v>
      </c>
      <c r="G1069" s="205">
        <f>(F1069/E1069)*100</f>
        <v>36.909079757109851</v>
      </c>
      <c r="H1069" s="234">
        <f>H1070+H1071+H1072+H1074+H1075</f>
        <v>33.08</v>
      </c>
      <c r="I1069" s="205">
        <f>I1070+I1071+I1072+I1074+I1075</f>
        <v>33.08</v>
      </c>
      <c r="J1069" s="205">
        <f>(I1069/H1069)*100</f>
        <v>100</v>
      </c>
      <c r="K1069" s="234">
        <f>K1070+K1071+K1072+K1074+K1075</f>
        <v>137.19</v>
      </c>
      <c r="L1069" s="206">
        <f>L1070+L1071+L1072+L1074+L1075</f>
        <v>137.19</v>
      </c>
      <c r="M1069" s="205">
        <f>(L1069/K1069)*100</f>
        <v>100</v>
      </c>
      <c r="N1069" s="234">
        <f>N1070+N1071+N1072+N1074+N1075</f>
        <v>234.31</v>
      </c>
      <c r="O1069" s="206">
        <f>O1070+O1071+O1072+O1074+O1075</f>
        <v>234.31</v>
      </c>
      <c r="P1069" s="205">
        <f>(O1069/N1069)*100</f>
        <v>100</v>
      </c>
      <c r="Q1069" s="234">
        <f>Q1070+Q1071+Q1072+Q1074+Q1075</f>
        <v>141.71</v>
      </c>
      <c r="R1069" s="205">
        <f>R1070+R1071+R1072+R1074+R1075</f>
        <v>141.71</v>
      </c>
      <c r="S1069" s="205">
        <f>(R1069/Q1069)*100</f>
        <v>100</v>
      </c>
      <c r="T1069" s="234">
        <f>T1070+T1071+T1072+T1074+T1075</f>
        <v>207.5</v>
      </c>
      <c r="U1069" s="205">
        <f>U1070+U1071+U1072+U1074+U1075</f>
        <v>207.5</v>
      </c>
      <c r="V1069" s="205">
        <f>(U1069/T1069)*100</f>
        <v>100</v>
      </c>
      <c r="W1069" s="234">
        <f>W1070+W1071+W1072+W1074+W1075</f>
        <v>148.84</v>
      </c>
      <c r="X1069" s="205">
        <f>X1070+X1071+X1072+X1074+X1075</f>
        <v>148.84</v>
      </c>
      <c r="Y1069" s="205">
        <f>(X1069/W1069)*100</f>
        <v>100</v>
      </c>
      <c r="Z1069" s="234">
        <f>Z1070+Z1071+Z1072+Z1074+Z1075</f>
        <v>303.65999999999997</v>
      </c>
      <c r="AA1069" s="205">
        <f>AA1070+AA1071+AA1072+AA1074+AA1075</f>
        <v>0</v>
      </c>
      <c r="AB1069" s="205">
        <f>(AA1069/Z1069)*100</f>
        <v>0</v>
      </c>
      <c r="AC1069" s="234">
        <f>AC1070+AC1071+AC1072+AC1074+AC1075</f>
        <v>220</v>
      </c>
      <c r="AD1069" s="205">
        <f>AD1070+AD1071+AD1072+AD1074+AD1075</f>
        <v>0</v>
      </c>
      <c r="AE1069" s="205">
        <f>(AD1069/AC1069)*100</f>
        <v>0</v>
      </c>
      <c r="AF1069" s="234">
        <f>AF1070+AF1071+AF1072+AF1074+AF1075</f>
        <v>220</v>
      </c>
      <c r="AG1069" s="205">
        <f>AG1070+AG1071+AG1072+AG1074+AG1075</f>
        <v>0</v>
      </c>
      <c r="AH1069" s="205">
        <f>(AG1069/AF1069)*100</f>
        <v>0</v>
      </c>
      <c r="AI1069" s="234">
        <f>AI1070+AI1071+AI1072+AI1074+AI1075</f>
        <v>220</v>
      </c>
      <c r="AJ1069" s="205">
        <f>AJ1070+AJ1071+AJ1072+AJ1074+AJ1075</f>
        <v>0</v>
      </c>
      <c r="AK1069" s="205">
        <f>(AJ1069/AI1069)*100</f>
        <v>0</v>
      </c>
      <c r="AL1069" s="234">
        <f>AL1070+AL1071+AL1072+AL1074+AL1075</f>
        <v>220</v>
      </c>
      <c r="AM1069" s="205">
        <f>AM1070+AM1071+AM1072+AM1074+AM1075</f>
        <v>0</v>
      </c>
      <c r="AN1069" s="205">
        <f>(AM1069/AL1069)*100</f>
        <v>0</v>
      </c>
      <c r="AO1069" s="234">
        <f>AO1070+AO1071+AO1072+AO1074+AO1075</f>
        <v>359.26000000000005</v>
      </c>
      <c r="AP1069" s="205">
        <f>AP1070+AP1071+AP1072+AP1074+AP1075</f>
        <v>0</v>
      </c>
      <c r="AQ1069" s="205">
        <f>(AP1069/AO1069)*100</f>
        <v>0</v>
      </c>
      <c r="AR1069" s="216"/>
    </row>
    <row r="1070" spans="1:46" customFormat="1" ht="30">
      <c r="A1070" s="302"/>
      <c r="B1070" s="312"/>
      <c r="C1070" s="279"/>
      <c r="D1070" s="96" t="s">
        <v>17</v>
      </c>
      <c r="E1070" s="174">
        <f>H1070+K1070+N1070+Q1070+T1070+W1070+Z1070+AC1070+AF1070+AI1070+AL1070+AO1070</f>
        <v>0</v>
      </c>
      <c r="F1070" s="44">
        <f>I1070+L1070+O1070+R1070+U1070+X1070+AA1070+AD1070+AG1070+AJ1070+AM1070+AP1070</f>
        <v>0</v>
      </c>
      <c r="G1070" s="45" t="e">
        <f t="shared" ref="G1070:G1075" si="3596">(F1070/E1070)*100</f>
        <v>#DIV/0!</v>
      </c>
      <c r="H1070" s="234"/>
      <c r="I1070" s="44"/>
      <c r="J1070" s="45" t="e">
        <f t="shared" ref="J1070:J1075" si="3597">(I1070/H1070)*100</f>
        <v>#DIV/0!</v>
      </c>
      <c r="K1070" s="234"/>
      <c r="L1070" s="85"/>
      <c r="M1070" s="45" t="e">
        <f t="shared" ref="M1070:M1075" si="3598">(L1070/K1070)*100</f>
        <v>#DIV/0!</v>
      </c>
      <c r="N1070" s="234"/>
      <c r="O1070" s="43"/>
      <c r="P1070" s="45" t="e">
        <f t="shared" ref="P1070:P1075" si="3599">(O1070/N1070)*100</f>
        <v>#DIV/0!</v>
      </c>
      <c r="Q1070" s="234"/>
      <c r="R1070" s="44"/>
      <c r="S1070" s="45" t="e">
        <f t="shared" ref="S1070:S1075" si="3600">(R1070/Q1070)*100</f>
        <v>#DIV/0!</v>
      </c>
      <c r="T1070" s="234"/>
      <c r="U1070" s="44"/>
      <c r="V1070" s="45" t="e">
        <f t="shared" ref="V1070:V1075" si="3601">(U1070/T1070)*100</f>
        <v>#DIV/0!</v>
      </c>
      <c r="W1070" s="234"/>
      <c r="X1070" s="44"/>
      <c r="Y1070" s="45" t="e">
        <f t="shared" ref="Y1070:Y1075" si="3602">(X1070/W1070)*100</f>
        <v>#DIV/0!</v>
      </c>
      <c r="Z1070" s="234"/>
      <c r="AA1070" s="44"/>
      <c r="AB1070" s="45" t="e">
        <f t="shared" ref="AB1070:AB1075" si="3603">(AA1070/Z1070)*100</f>
        <v>#DIV/0!</v>
      </c>
      <c r="AC1070" s="234"/>
      <c r="AD1070" s="44"/>
      <c r="AE1070" s="45" t="e">
        <f t="shared" ref="AE1070:AE1075" si="3604">(AD1070/AC1070)*100</f>
        <v>#DIV/0!</v>
      </c>
      <c r="AF1070" s="234"/>
      <c r="AG1070" s="44"/>
      <c r="AH1070" s="45" t="e">
        <f t="shared" ref="AH1070:AH1075" si="3605">(AG1070/AF1070)*100</f>
        <v>#DIV/0!</v>
      </c>
      <c r="AI1070" s="234"/>
      <c r="AJ1070" s="44"/>
      <c r="AK1070" s="45" t="e">
        <f t="shared" ref="AK1070:AK1075" si="3606">(AJ1070/AI1070)*100</f>
        <v>#DIV/0!</v>
      </c>
      <c r="AL1070" s="234"/>
      <c r="AM1070" s="44"/>
      <c r="AN1070" s="45" t="e">
        <f t="shared" ref="AN1070:AN1075" si="3607">(AM1070/AL1070)*100</f>
        <v>#DIV/0!</v>
      </c>
      <c r="AO1070" s="234"/>
      <c r="AP1070" s="44"/>
      <c r="AQ1070" s="45" t="e">
        <f t="shared" ref="AQ1070:AQ1075" si="3608">(AP1070/AO1070)*100</f>
        <v>#DIV/0!</v>
      </c>
      <c r="AR1070" s="12"/>
      <c r="AS1070" s="37"/>
      <c r="AT1070" s="37"/>
    </row>
    <row r="1071" spans="1:46" customFormat="1" ht="51" customHeight="1">
      <c r="A1071" s="302"/>
      <c r="B1071" s="312"/>
      <c r="C1071" s="279"/>
      <c r="D1071" s="96" t="s">
        <v>18</v>
      </c>
      <c r="E1071" s="174">
        <f t="shared" ref="E1071:E1075" si="3609">H1071+K1071+N1071+Q1071+T1071+W1071+Z1071+AC1071+AF1071+AI1071+AL1071+AO1071</f>
        <v>0</v>
      </c>
      <c r="F1071" s="44">
        <f t="shared" ref="F1071:F1075" si="3610">I1071+L1071+O1071+R1071+U1071+X1071+AA1071+AD1071+AG1071+AJ1071+AM1071+AP1071</f>
        <v>0</v>
      </c>
      <c r="G1071" s="45" t="e">
        <f t="shared" si="3596"/>
        <v>#DIV/0!</v>
      </c>
      <c r="H1071" s="234"/>
      <c r="I1071" s="44"/>
      <c r="J1071" s="45" t="e">
        <f t="shared" si="3597"/>
        <v>#DIV/0!</v>
      </c>
      <c r="K1071" s="234"/>
      <c r="L1071" s="85"/>
      <c r="M1071" s="45" t="e">
        <f t="shared" si="3598"/>
        <v>#DIV/0!</v>
      </c>
      <c r="N1071" s="234"/>
      <c r="O1071" s="43"/>
      <c r="P1071" s="45" t="e">
        <f t="shared" si="3599"/>
        <v>#DIV/0!</v>
      </c>
      <c r="Q1071" s="234"/>
      <c r="R1071" s="44"/>
      <c r="S1071" s="45" t="e">
        <f t="shared" si="3600"/>
        <v>#DIV/0!</v>
      </c>
      <c r="T1071" s="234"/>
      <c r="U1071" s="44"/>
      <c r="V1071" s="45" t="e">
        <f t="shared" si="3601"/>
        <v>#DIV/0!</v>
      </c>
      <c r="W1071" s="234"/>
      <c r="X1071" s="44"/>
      <c r="Y1071" s="45" t="e">
        <f t="shared" si="3602"/>
        <v>#DIV/0!</v>
      </c>
      <c r="Z1071" s="234"/>
      <c r="AA1071" s="44"/>
      <c r="AB1071" s="45" t="e">
        <f t="shared" si="3603"/>
        <v>#DIV/0!</v>
      </c>
      <c r="AC1071" s="234"/>
      <c r="AD1071" s="44"/>
      <c r="AE1071" s="45" t="e">
        <f t="shared" si="3604"/>
        <v>#DIV/0!</v>
      </c>
      <c r="AF1071" s="234"/>
      <c r="AG1071" s="44"/>
      <c r="AH1071" s="45" t="e">
        <f t="shared" si="3605"/>
        <v>#DIV/0!</v>
      </c>
      <c r="AI1071" s="234"/>
      <c r="AJ1071" s="44"/>
      <c r="AK1071" s="45" t="e">
        <f t="shared" si="3606"/>
        <v>#DIV/0!</v>
      </c>
      <c r="AL1071" s="234"/>
      <c r="AM1071" s="44"/>
      <c r="AN1071" s="45" t="e">
        <f t="shared" si="3607"/>
        <v>#DIV/0!</v>
      </c>
      <c r="AO1071" s="234"/>
      <c r="AP1071" s="44"/>
      <c r="AQ1071" s="45" t="e">
        <f t="shared" si="3608"/>
        <v>#DIV/0!</v>
      </c>
      <c r="AR1071" s="12"/>
      <c r="AS1071" s="37"/>
      <c r="AT1071" s="37"/>
    </row>
    <row r="1072" spans="1:46" customFormat="1" ht="30" customHeight="1">
      <c r="A1072" s="302"/>
      <c r="B1072" s="312"/>
      <c r="C1072" s="279"/>
      <c r="D1072" s="96" t="s">
        <v>26</v>
      </c>
      <c r="E1072" s="174">
        <f t="shared" si="3609"/>
        <v>2440.5500000000002</v>
      </c>
      <c r="F1072" s="45">
        <f t="shared" si="3610"/>
        <v>902.63</v>
      </c>
      <c r="G1072" s="45">
        <f t="shared" si="3596"/>
        <v>36.984696072606582</v>
      </c>
      <c r="H1072" s="234">
        <v>33.08</v>
      </c>
      <c r="I1072" s="44">
        <v>33.08</v>
      </c>
      <c r="J1072" s="45">
        <f t="shared" si="3597"/>
        <v>100</v>
      </c>
      <c r="K1072" s="234">
        <v>137.19</v>
      </c>
      <c r="L1072" s="85">
        <v>137.19</v>
      </c>
      <c r="M1072" s="45">
        <f t="shared" si="3598"/>
        <v>100</v>
      </c>
      <c r="N1072" s="234">
        <v>234.31</v>
      </c>
      <c r="O1072" s="43">
        <v>234.31</v>
      </c>
      <c r="P1072" s="45">
        <f t="shared" si="3599"/>
        <v>100</v>
      </c>
      <c r="Q1072" s="234">
        <v>141.71</v>
      </c>
      <c r="R1072" s="44">
        <v>141.71</v>
      </c>
      <c r="S1072" s="45">
        <f t="shared" si="3600"/>
        <v>100</v>
      </c>
      <c r="T1072" s="234">
        <v>207.5</v>
      </c>
      <c r="U1072" s="45">
        <v>207.5</v>
      </c>
      <c r="V1072" s="45">
        <f t="shared" si="3601"/>
        <v>100</v>
      </c>
      <c r="W1072" s="234">
        <v>148.84</v>
      </c>
      <c r="X1072" s="44">
        <v>148.84</v>
      </c>
      <c r="Y1072" s="45">
        <f t="shared" si="3602"/>
        <v>100</v>
      </c>
      <c r="Z1072" s="234">
        <f>220+12.5+71.16</f>
        <v>303.65999999999997</v>
      </c>
      <c r="AA1072" s="44"/>
      <c r="AB1072" s="45">
        <f t="shared" si="3603"/>
        <v>0</v>
      </c>
      <c r="AC1072" s="234">
        <v>220</v>
      </c>
      <c r="AD1072" s="44"/>
      <c r="AE1072" s="45">
        <f t="shared" si="3604"/>
        <v>0</v>
      </c>
      <c r="AF1072" s="234">
        <v>220</v>
      </c>
      <c r="AG1072" s="44"/>
      <c r="AH1072" s="45">
        <f t="shared" si="3605"/>
        <v>0</v>
      </c>
      <c r="AI1072" s="234">
        <v>220</v>
      </c>
      <c r="AJ1072" s="44"/>
      <c r="AK1072" s="45">
        <f t="shared" si="3606"/>
        <v>0</v>
      </c>
      <c r="AL1072" s="234">
        <v>220</v>
      </c>
      <c r="AM1072" s="44"/>
      <c r="AN1072" s="45">
        <f t="shared" si="3607"/>
        <v>0</v>
      </c>
      <c r="AO1072" s="234">
        <f>289.93-14.31+0.25+78.29+0.1</f>
        <v>354.26000000000005</v>
      </c>
      <c r="AP1072" s="44"/>
      <c r="AQ1072" s="45">
        <f t="shared" si="3608"/>
        <v>0</v>
      </c>
      <c r="AR1072" s="12"/>
      <c r="AS1072" s="37"/>
      <c r="AT1072" s="37"/>
    </row>
    <row r="1073" spans="1:46" customFormat="1" ht="82.5" customHeight="1">
      <c r="A1073" s="302"/>
      <c r="B1073" s="312"/>
      <c r="C1073" s="279"/>
      <c r="D1073" s="96" t="s">
        <v>154</v>
      </c>
      <c r="E1073" s="174">
        <f t="shared" si="3609"/>
        <v>0</v>
      </c>
      <c r="F1073" s="45">
        <f t="shared" si="3610"/>
        <v>0</v>
      </c>
      <c r="G1073" s="45" t="e">
        <f t="shared" si="3596"/>
        <v>#DIV/0!</v>
      </c>
      <c r="H1073" s="234"/>
      <c r="I1073" s="44"/>
      <c r="J1073" s="45" t="e">
        <f t="shared" si="3597"/>
        <v>#DIV/0!</v>
      </c>
      <c r="K1073" s="234"/>
      <c r="L1073" s="85"/>
      <c r="M1073" s="45" t="e">
        <f t="shared" si="3598"/>
        <v>#DIV/0!</v>
      </c>
      <c r="N1073" s="234"/>
      <c r="O1073" s="43"/>
      <c r="P1073" s="45" t="e">
        <f t="shared" si="3599"/>
        <v>#DIV/0!</v>
      </c>
      <c r="Q1073" s="234"/>
      <c r="R1073" s="44"/>
      <c r="S1073" s="45" t="e">
        <f t="shared" si="3600"/>
        <v>#DIV/0!</v>
      </c>
      <c r="T1073" s="234"/>
      <c r="U1073" s="45"/>
      <c r="V1073" s="45" t="e">
        <f t="shared" si="3601"/>
        <v>#DIV/0!</v>
      </c>
      <c r="W1073" s="234"/>
      <c r="X1073" s="44"/>
      <c r="Y1073" s="45" t="e">
        <f t="shared" si="3602"/>
        <v>#DIV/0!</v>
      </c>
      <c r="Z1073" s="234"/>
      <c r="AA1073" s="44"/>
      <c r="AB1073" s="45" t="e">
        <f t="shared" si="3603"/>
        <v>#DIV/0!</v>
      </c>
      <c r="AC1073" s="234"/>
      <c r="AD1073" s="44"/>
      <c r="AE1073" s="45" t="e">
        <f t="shared" si="3604"/>
        <v>#DIV/0!</v>
      </c>
      <c r="AF1073" s="234"/>
      <c r="AG1073" s="44"/>
      <c r="AH1073" s="45" t="e">
        <f t="shared" si="3605"/>
        <v>#DIV/0!</v>
      </c>
      <c r="AI1073" s="234"/>
      <c r="AJ1073" s="44"/>
      <c r="AK1073" s="45" t="e">
        <f t="shared" si="3606"/>
        <v>#DIV/0!</v>
      </c>
      <c r="AL1073" s="234"/>
      <c r="AM1073" s="44"/>
      <c r="AN1073" s="45" t="e">
        <f t="shared" si="3607"/>
        <v>#DIV/0!</v>
      </c>
      <c r="AO1073" s="234"/>
      <c r="AP1073" s="44"/>
      <c r="AQ1073" s="45" t="e">
        <f t="shared" si="3608"/>
        <v>#DIV/0!</v>
      </c>
      <c r="AR1073" s="12"/>
      <c r="AS1073" s="37"/>
      <c r="AT1073" s="37"/>
    </row>
    <row r="1074" spans="1:46" customFormat="1" ht="32.25" customHeight="1">
      <c r="A1074" s="302"/>
      <c r="B1074" s="312"/>
      <c r="C1074" s="279"/>
      <c r="D1074" s="96" t="s">
        <v>37</v>
      </c>
      <c r="E1074" s="174">
        <f t="shared" si="3609"/>
        <v>0</v>
      </c>
      <c r="F1074" s="45">
        <f t="shared" si="3610"/>
        <v>0</v>
      </c>
      <c r="G1074" s="45" t="e">
        <f t="shared" si="3596"/>
        <v>#DIV/0!</v>
      </c>
      <c r="H1074" s="234"/>
      <c r="I1074" s="44"/>
      <c r="J1074" s="45" t="e">
        <f t="shared" si="3597"/>
        <v>#DIV/0!</v>
      </c>
      <c r="K1074" s="234"/>
      <c r="L1074" s="85"/>
      <c r="M1074" s="45" t="e">
        <f t="shared" si="3598"/>
        <v>#DIV/0!</v>
      </c>
      <c r="N1074" s="234"/>
      <c r="O1074" s="43"/>
      <c r="P1074" s="45" t="e">
        <f t="shared" si="3599"/>
        <v>#DIV/0!</v>
      </c>
      <c r="Q1074" s="234"/>
      <c r="R1074" s="44"/>
      <c r="S1074" s="45" t="e">
        <f t="shared" si="3600"/>
        <v>#DIV/0!</v>
      </c>
      <c r="T1074" s="234"/>
      <c r="U1074" s="45"/>
      <c r="V1074" s="45" t="e">
        <f t="shared" si="3601"/>
        <v>#DIV/0!</v>
      </c>
      <c r="W1074" s="234"/>
      <c r="X1074" s="44"/>
      <c r="Y1074" s="45" t="e">
        <f t="shared" si="3602"/>
        <v>#DIV/0!</v>
      </c>
      <c r="Z1074" s="234"/>
      <c r="AA1074" s="44"/>
      <c r="AB1074" s="45" t="e">
        <f t="shared" si="3603"/>
        <v>#DIV/0!</v>
      </c>
      <c r="AC1074" s="234"/>
      <c r="AD1074" s="44"/>
      <c r="AE1074" s="45" t="e">
        <f t="shared" si="3604"/>
        <v>#DIV/0!</v>
      </c>
      <c r="AF1074" s="234"/>
      <c r="AG1074" s="44"/>
      <c r="AH1074" s="45" t="e">
        <f t="shared" si="3605"/>
        <v>#DIV/0!</v>
      </c>
      <c r="AI1074" s="234"/>
      <c r="AJ1074" s="44"/>
      <c r="AK1074" s="45" t="e">
        <f t="shared" si="3606"/>
        <v>#DIV/0!</v>
      </c>
      <c r="AL1074" s="234"/>
      <c r="AM1074" s="44"/>
      <c r="AN1074" s="45" t="e">
        <f t="shared" si="3607"/>
        <v>#DIV/0!</v>
      </c>
      <c r="AO1074" s="234"/>
      <c r="AP1074" s="44"/>
      <c r="AQ1074" s="45" t="e">
        <f t="shared" si="3608"/>
        <v>#DIV/0!</v>
      </c>
      <c r="AR1074" s="12"/>
      <c r="AS1074" s="37"/>
      <c r="AT1074" s="37"/>
    </row>
    <row r="1075" spans="1:46" customFormat="1" ht="43.5" customHeight="1">
      <c r="A1075" s="302"/>
      <c r="B1075" s="313"/>
      <c r="C1075" s="280"/>
      <c r="D1075" s="96" t="s">
        <v>32</v>
      </c>
      <c r="E1075" s="174">
        <f t="shared" si="3609"/>
        <v>5</v>
      </c>
      <c r="F1075" s="45">
        <f t="shared" si="3610"/>
        <v>0</v>
      </c>
      <c r="G1075" s="45">
        <f t="shared" si="3596"/>
        <v>0</v>
      </c>
      <c r="H1075" s="234"/>
      <c r="I1075" s="44"/>
      <c r="J1075" s="45" t="e">
        <f t="shared" si="3597"/>
        <v>#DIV/0!</v>
      </c>
      <c r="K1075" s="234"/>
      <c r="L1075" s="85"/>
      <c r="M1075" s="45" t="e">
        <f t="shared" si="3598"/>
        <v>#DIV/0!</v>
      </c>
      <c r="N1075" s="234"/>
      <c r="O1075" s="43"/>
      <c r="P1075" s="45" t="e">
        <f t="shared" si="3599"/>
        <v>#DIV/0!</v>
      </c>
      <c r="Q1075" s="234"/>
      <c r="R1075" s="44"/>
      <c r="S1075" s="45" t="e">
        <f t="shared" si="3600"/>
        <v>#DIV/0!</v>
      </c>
      <c r="T1075" s="234"/>
      <c r="U1075" s="45"/>
      <c r="V1075" s="45" t="e">
        <f t="shared" si="3601"/>
        <v>#DIV/0!</v>
      </c>
      <c r="W1075" s="234"/>
      <c r="X1075" s="44"/>
      <c r="Y1075" s="45" t="e">
        <f t="shared" si="3602"/>
        <v>#DIV/0!</v>
      </c>
      <c r="Z1075" s="234"/>
      <c r="AA1075" s="44"/>
      <c r="AB1075" s="45" t="e">
        <f t="shared" si="3603"/>
        <v>#DIV/0!</v>
      </c>
      <c r="AC1075" s="234"/>
      <c r="AD1075" s="44"/>
      <c r="AE1075" s="45" t="e">
        <f t="shared" si="3604"/>
        <v>#DIV/0!</v>
      </c>
      <c r="AF1075" s="234"/>
      <c r="AG1075" s="44"/>
      <c r="AH1075" s="45" t="e">
        <f t="shared" si="3605"/>
        <v>#DIV/0!</v>
      </c>
      <c r="AI1075" s="234"/>
      <c r="AJ1075" s="44"/>
      <c r="AK1075" s="45" t="e">
        <f t="shared" si="3606"/>
        <v>#DIV/0!</v>
      </c>
      <c r="AL1075" s="234"/>
      <c r="AM1075" s="44"/>
      <c r="AN1075" s="45" t="e">
        <f t="shared" si="3607"/>
        <v>#DIV/0!</v>
      </c>
      <c r="AO1075" s="234">
        <v>5</v>
      </c>
      <c r="AP1075" s="44"/>
      <c r="AQ1075" s="45">
        <f t="shared" si="3608"/>
        <v>0</v>
      </c>
      <c r="AR1075" s="12"/>
      <c r="AS1075" s="37"/>
      <c r="AT1075" s="37"/>
    </row>
    <row r="1076" spans="1:46" s="208" customFormat="1" ht="33" customHeight="1">
      <c r="A1076" s="283" t="s">
        <v>227</v>
      </c>
      <c r="B1076" s="275" t="s">
        <v>173</v>
      </c>
      <c r="C1076" s="341" t="s">
        <v>212</v>
      </c>
      <c r="D1076" s="217" t="s">
        <v>34</v>
      </c>
      <c r="E1076" s="210">
        <f>E1077+E1078+E1079+E1081+E1082</f>
        <v>12.5</v>
      </c>
      <c r="F1076" s="206">
        <f>F1077+F1078+F1079+F1081+F1082</f>
        <v>0</v>
      </c>
      <c r="G1076" s="206">
        <f>(F1076/E1076)*100</f>
        <v>0</v>
      </c>
      <c r="H1076" s="233">
        <f>H1077+H1078+H1079+H1081+H1082</f>
        <v>0</v>
      </c>
      <c r="I1076" s="205">
        <f>I1077+I1078+I1079+I1081+I1082</f>
        <v>0</v>
      </c>
      <c r="J1076" s="205" t="e">
        <f>(I1076/H1076)*100</f>
        <v>#DIV/0!</v>
      </c>
      <c r="K1076" s="234">
        <f>K1077+K1078+K1079+K1081+K1082</f>
        <v>0</v>
      </c>
      <c r="L1076" s="206">
        <f>L1077+L1078+L1079+L1081+L1082</f>
        <v>0</v>
      </c>
      <c r="M1076" s="205" t="e">
        <f>(L1076/K1076)*100</f>
        <v>#DIV/0!</v>
      </c>
      <c r="N1076" s="234">
        <f>N1077+N1078+N1079+N1081+N1082</f>
        <v>0</v>
      </c>
      <c r="O1076" s="206">
        <f>O1077+O1078+O1079+O1081+O1082</f>
        <v>0</v>
      </c>
      <c r="P1076" s="205" t="e">
        <f>(O1076/N1076)*100</f>
        <v>#DIV/0!</v>
      </c>
      <c r="Q1076" s="234">
        <f>Q1077+Q1078+Q1079+Q1081+Q1082</f>
        <v>0</v>
      </c>
      <c r="R1076" s="205">
        <f>R1077+R1078+R1079+R1081+R1082</f>
        <v>0</v>
      </c>
      <c r="S1076" s="205" t="e">
        <f>(R1076/Q1076)*100</f>
        <v>#DIV/0!</v>
      </c>
      <c r="T1076" s="234">
        <f>T1077+T1078+T1079+T1081+T1082</f>
        <v>0</v>
      </c>
      <c r="U1076" s="205">
        <f>U1077+U1078+U1079+U1081+U1082</f>
        <v>0</v>
      </c>
      <c r="V1076" s="205" t="e">
        <f>(U1076/T1076)*100</f>
        <v>#DIV/0!</v>
      </c>
      <c r="W1076" s="234">
        <f>W1077+W1078+W1079+W1081+W1082</f>
        <v>0</v>
      </c>
      <c r="X1076" s="205">
        <f>X1077+X1078+X1079+X1081+X1082</f>
        <v>0</v>
      </c>
      <c r="Y1076" s="205" t="e">
        <f>(X1076/W1076)*100</f>
        <v>#DIV/0!</v>
      </c>
      <c r="Z1076" s="234">
        <f>Z1077+Z1078+Z1079+Z1081+Z1082</f>
        <v>0</v>
      </c>
      <c r="AA1076" s="205">
        <f>AA1077+AA1078+AA1079+AA1081+AA1082</f>
        <v>0</v>
      </c>
      <c r="AB1076" s="205" t="e">
        <f>(AA1076/Z1076)*100</f>
        <v>#DIV/0!</v>
      </c>
      <c r="AC1076" s="234">
        <f>AC1077+AC1078+AC1079+AC1081+AC1082</f>
        <v>0</v>
      </c>
      <c r="AD1076" s="205">
        <f>AD1077+AD1078+AD1079+AD1081+AD1082</f>
        <v>0</v>
      </c>
      <c r="AE1076" s="205" t="e">
        <f>(AD1076/AC1076)*100</f>
        <v>#DIV/0!</v>
      </c>
      <c r="AF1076" s="234">
        <f>AF1077+AF1078+AF1079+AF1081+AF1082</f>
        <v>12.5</v>
      </c>
      <c r="AG1076" s="205">
        <f>AG1077+AG1078+AG1079+AG1081+AG1082</f>
        <v>0</v>
      </c>
      <c r="AH1076" s="205">
        <f>(AG1076/AF1076)*100</f>
        <v>0</v>
      </c>
      <c r="AI1076" s="234">
        <f>AI1077+AI1078+AI1079+AI1081+AI1082</f>
        <v>0</v>
      </c>
      <c r="AJ1076" s="205">
        <f>AJ1077+AJ1078+AJ1079+AJ1081+AJ1082</f>
        <v>0</v>
      </c>
      <c r="AK1076" s="205" t="e">
        <f>(AJ1076/AI1076)*100</f>
        <v>#DIV/0!</v>
      </c>
      <c r="AL1076" s="234">
        <f>AL1077+AL1078+AL1079+AL1081+AL1082</f>
        <v>0</v>
      </c>
      <c r="AM1076" s="205">
        <f>AM1077+AM1078+AM1079+AM1081+AM1082</f>
        <v>0</v>
      </c>
      <c r="AN1076" s="205" t="e">
        <f>(AM1076/AL1076)*100</f>
        <v>#DIV/0!</v>
      </c>
      <c r="AO1076" s="234">
        <f>AO1077+AO1078+AO1079+AO1081+AO1082</f>
        <v>0</v>
      </c>
      <c r="AP1076" s="205">
        <f>AP1077+AP1078+AP1079+AP1081+AP1082</f>
        <v>0</v>
      </c>
      <c r="AQ1076" s="205" t="e">
        <f>(AP1076/AO1076)*100</f>
        <v>#DIV/0!</v>
      </c>
      <c r="AR1076" s="216"/>
    </row>
    <row r="1077" spans="1:46" customFormat="1" ht="30">
      <c r="A1077" s="283"/>
      <c r="B1077" s="276"/>
      <c r="C1077" s="342"/>
      <c r="D1077" s="110" t="s">
        <v>17</v>
      </c>
      <c r="E1077" s="176">
        <f>H1077+K1077+N1077+Q1077+T1077+W1077+Z1077+AC1077+AF1077+AI1077+AL1077+AO1077</f>
        <v>0</v>
      </c>
      <c r="F1077" s="47">
        <f>I1077+L1077+O1077+R1077+U1077+X1077+AA1077+AD1077+AG1077+AJ1077+AM1077+AP1077</f>
        <v>0</v>
      </c>
      <c r="G1077" s="48" t="e">
        <f t="shared" ref="G1077:G1082" si="3611">(F1077/E1077)*100</f>
        <v>#DIV/0!</v>
      </c>
      <c r="H1077" s="235"/>
      <c r="I1077" s="41"/>
      <c r="J1077" s="42" t="e">
        <f t="shared" ref="J1077:J1082" si="3612">(I1077/H1077)*100</f>
        <v>#DIV/0!</v>
      </c>
      <c r="K1077" s="236"/>
      <c r="L1077" s="47"/>
      <c r="M1077" s="42" t="e">
        <f t="shared" ref="M1077:M1082" si="3613">(L1077/K1077)*100</f>
        <v>#DIV/0!</v>
      </c>
      <c r="N1077" s="236"/>
      <c r="O1077" s="48"/>
      <c r="P1077" s="42" t="e">
        <f t="shared" ref="P1077:P1082" si="3614">(O1077/N1077)*100</f>
        <v>#DIV/0!</v>
      </c>
      <c r="Q1077" s="236"/>
      <c r="R1077" s="41"/>
      <c r="S1077" s="42" t="e">
        <f t="shared" ref="S1077:S1082" si="3615">(R1077/Q1077)*100</f>
        <v>#DIV/0!</v>
      </c>
      <c r="T1077" s="236"/>
      <c r="U1077" s="41"/>
      <c r="V1077" s="42" t="e">
        <f t="shared" ref="V1077:V1082" si="3616">(U1077/T1077)*100</f>
        <v>#DIV/0!</v>
      </c>
      <c r="W1077" s="236"/>
      <c r="X1077" s="41"/>
      <c r="Y1077" s="42" t="e">
        <f t="shared" ref="Y1077:Y1082" si="3617">(X1077/W1077)*100</f>
        <v>#DIV/0!</v>
      </c>
      <c r="Z1077" s="236"/>
      <c r="AA1077" s="41"/>
      <c r="AB1077" s="42" t="e">
        <f t="shared" ref="AB1077:AB1082" si="3618">(AA1077/Z1077)*100</f>
        <v>#DIV/0!</v>
      </c>
      <c r="AC1077" s="236"/>
      <c r="AD1077" s="41"/>
      <c r="AE1077" s="42" t="e">
        <f t="shared" ref="AE1077:AE1082" si="3619">(AD1077/AC1077)*100</f>
        <v>#DIV/0!</v>
      </c>
      <c r="AF1077" s="236"/>
      <c r="AG1077" s="41"/>
      <c r="AH1077" s="42" t="e">
        <f t="shared" ref="AH1077:AH1082" si="3620">(AG1077/AF1077)*100</f>
        <v>#DIV/0!</v>
      </c>
      <c r="AI1077" s="236"/>
      <c r="AJ1077" s="41"/>
      <c r="AK1077" s="42" t="e">
        <f t="shared" ref="AK1077:AK1082" si="3621">(AJ1077/AI1077)*100</f>
        <v>#DIV/0!</v>
      </c>
      <c r="AL1077" s="236"/>
      <c r="AM1077" s="41"/>
      <c r="AN1077" s="42" t="e">
        <f t="shared" ref="AN1077:AN1082" si="3622">(AM1077/AL1077)*100</f>
        <v>#DIV/0!</v>
      </c>
      <c r="AO1077" s="236"/>
      <c r="AP1077" s="41"/>
      <c r="AQ1077" s="42" t="e">
        <f t="shared" ref="AQ1077:AQ1082" si="3623">(AP1077/AO1077)*100</f>
        <v>#DIV/0!</v>
      </c>
      <c r="AR1077" s="12"/>
      <c r="AS1077" s="37"/>
      <c r="AT1077" s="37"/>
    </row>
    <row r="1078" spans="1:46" customFormat="1" ht="52.5" customHeight="1">
      <c r="A1078" s="283"/>
      <c r="B1078" s="276"/>
      <c r="C1078" s="342"/>
      <c r="D1078" s="110" t="s">
        <v>18</v>
      </c>
      <c r="E1078" s="176">
        <f t="shared" ref="E1078:E1082" si="3624">H1078+K1078+N1078+Q1078+T1078+W1078+Z1078+AC1078+AF1078+AI1078+AL1078+AO1078</f>
        <v>0</v>
      </c>
      <c r="F1078" s="47">
        <f t="shared" ref="F1078:F1082" si="3625">I1078+L1078+O1078+R1078+U1078+X1078+AA1078+AD1078+AG1078+AJ1078+AM1078+AP1078</f>
        <v>0</v>
      </c>
      <c r="G1078" s="48" t="e">
        <f t="shared" si="3611"/>
        <v>#DIV/0!</v>
      </c>
      <c r="H1078" s="235"/>
      <c r="I1078" s="41"/>
      <c r="J1078" s="42" t="e">
        <f t="shared" si="3612"/>
        <v>#DIV/0!</v>
      </c>
      <c r="K1078" s="236"/>
      <c r="L1078" s="47"/>
      <c r="M1078" s="42" t="e">
        <f t="shared" si="3613"/>
        <v>#DIV/0!</v>
      </c>
      <c r="N1078" s="236"/>
      <c r="O1078" s="48"/>
      <c r="P1078" s="42" t="e">
        <f t="shared" si="3614"/>
        <v>#DIV/0!</v>
      </c>
      <c r="Q1078" s="236"/>
      <c r="R1078" s="41"/>
      <c r="S1078" s="42" t="e">
        <f t="shared" si="3615"/>
        <v>#DIV/0!</v>
      </c>
      <c r="T1078" s="236"/>
      <c r="U1078" s="41"/>
      <c r="V1078" s="42" t="e">
        <f t="shared" si="3616"/>
        <v>#DIV/0!</v>
      </c>
      <c r="W1078" s="236"/>
      <c r="X1078" s="41"/>
      <c r="Y1078" s="42" t="e">
        <f t="shared" si="3617"/>
        <v>#DIV/0!</v>
      </c>
      <c r="Z1078" s="236"/>
      <c r="AA1078" s="41"/>
      <c r="AB1078" s="42" t="e">
        <f t="shared" si="3618"/>
        <v>#DIV/0!</v>
      </c>
      <c r="AC1078" s="236"/>
      <c r="AD1078" s="41"/>
      <c r="AE1078" s="42" t="e">
        <f t="shared" si="3619"/>
        <v>#DIV/0!</v>
      </c>
      <c r="AF1078" s="236"/>
      <c r="AG1078" s="41"/>
      <c r="AH1078" s="42" t="e">
        <f t="shared" si="3620"/>
        <v>#DIV/0!</v>
      </c>
      <c r="AI1078" s="236"/>
      <c r="AJ1078" s="41"/>
      <c r="AK1078" s="42" t="e">
        <f t="shared" si="3621"/>
        <v>#DIV/0!</v>
      </c>
      <c r="AL1078" s="236"/>
      <c r="AM1078" s="41"/>
      <c r="AN1078" s="42" t="e">
        <f t="shared" si="3622"/>
        <v>#DIV/0!</v>
      </c>
      <c r="AO1078" s="236"/>
      <c r="AP1078" s="41"/>
      <c r="AQ1078" s="42" t="e">
        <f t="shared" si="3623"/>
        <v>#DIV/0!</v>
      </c>
      <c r="AR1078" s="12"/>
      <c r="AS1078" s="37"/>
      <c r="AT1078" s="37"/>
    </row>
    <row r="1079" spans="1:46" customFormat="1" ht="27" customHeight="1">
      <c r="A1079" s="283"/>
      <c r="B1079" s="276"/>
      <c r="C1079" s="342"/>
      <c r="D1079" s="110" t="s">
        <v>26</v>
      </c>
      <c r="E1079" s="176">
        <f t="shared" si="3624"/>
        <v>12.5</v>
      </c>
      <c r="F1079" s="47">
        <f t="shared" si="3625"/>
        <v>0</v>
      </c>
      <c r="G1079" s="48">
        <f t="shared" si="3611"/>
        <v>0</v>
      </c>
      <c r="H1079" s="235"/>
      <c r="I1079" s="41"/>
      <c r="J1079" s="42" t="e">
        <f t="shared" si="3612"/>
        <v>#DIV/0!</v>
      </c>
      <c r="K1079" s="236"/>
      <c r="L1079" s="47"/>
      <c r="M1079" s="42" t="e">
        <f t="shared" si="3613"/>
        <v>#DIV/0!</v>
      </c>
      <c r="N1079" s="236"/>
      <c r="O1079" s="48"/>
      <c r="P1079" s="42" t="e">
        <f t="shared" si="3614"/>
        <v>#DIV/0!</v>
      </c>
      <c r="Q1079" s="236"/>
      <c r="R1079" s="41"/>
      <c r="S1079" s="42" t="e">
        <f t="shared" si="3615"/>
        <v>#DIV/0!</v>
      </c>
      <c r="T1079" s="236"/>
      <c r="U1079" s="41"/>
      <c r="V1079" s="42" t="e">
        <f t="shared" si="3616"/>
        <v>#DIV/0!</v>
      </c>
      <c r="W1079" s="236"/>
      <c r="X1079" s="41"/>
      <c r="Y1079" s="42" t="e">
        <f t="shared" si="3617"/>
        <v>#DIV/0!</v>
      </c>
      <c r="Z1079" s="236"/>
      <c r="AA1079" s="41"/>
      <c r="AB1079" s="42" t="e">
        <f t="shared" si="3618"/>
        <v>#DIV/0!</v>
      </c>
      <c r="AC1079" s="236"/>
      <c r="AD1079" s="41"/>
      <c r="AE1079" s="42" t="e">
        <f t="shared" si="3619"/>
        <v>#DIV/0!</v>
      </c>
      <c r="AF1079" s="236">
        <v>12.5</v>
      </c>
      <c r="AG1079" s="41"/>
      <c r="AH1079" s="42">
        <f t="shared" si="3620"/>
        <v>0</v>
      </c>
      <c r="AI1079" s="236"/>
      <c r="AJ1079" s="41"/>
      <c r="AK1079" s="42" t="e">
        <f t="shared" si="3621"/>
        <v>#DIV/0!</v>
      </c>
      <c r="AL1079" s="236"/>
      <c r="AM1079" s="41"/>
      <c r="AN1079" s="42" t="e">
        <f t="shared" si="3622"/>
        <v>#DIV/0!</v>
      </c>
      <c r="AO1079" s="236"/>
      <c r="AP1079" s="41"/>
      <c r="AQ1079" s="42" t="e">
        <f t="shared" si="3623"/>
        <v>#DIV/0!</v>
      </c>
      <c r="AR1079" s="12"/>
      <c r="AS1079" s="37"/>
      <c r="AT1079" s="37"/>
    </row>
    <row r="1080" spans="1:46" customFormat="1" ht="84.75" customHeight="1">
      <c r="A1080" s="283"/>
      <c r="B1080" s="276"/>
      <c r="C1080" s="342"/>
      <c r="D1080" s="110" t="s">
        <v>154</v>
      </c>
      <c r="E1080" s="176">
        <f t="shared" si="3624"/>
        <v>0</v>
      </c>
      <c r="F1080" s="47">
        <f t="shared" si="3625"/>
        <v>0</v>
      </c>
      <c r="G1080" s="48" t="e">
        <f t="shared" si="3611"/>
        <v>#DIV/0!</v>
      </c>
      <c r="H1080" s="235"/>
      <c r="I1080" s="41"/>
      <c r="J1080" s="42" t="e">
        <f t="shared" si="3612"/>
        <v>#DIV/0!</v>
      </c>
      <c r="K1080" s="236"/>
      <c r="L1080" s="47"/>
      <c r="M1080" s="42" t="e">
        <f t="shared" si="3613"/>
        <v>#DIV/0!</v>
      </c>
      <c r="N1080" s="236"/>
      <c r="O1080" s="48"/>
      <c r="P1080" s="42" t="e">
        <f t="shared" si="3614"/>
        <v>#DIV/0!</v>
      </c>
      <c r="Q1080" s="236"/>
      <c r="R1080" s="41"/>
      <c r="S1080" s="42" t="e">
        <f t="shared" si="3615"/>
        <v>#DIV/0!</v>
      </c>
      <c r="T1080" s="236"/>
      <c r="U1080" s="41"/>
      <c r="V1080" s="42" t="e">
        <f t="shared" si="3616"/>
        <v>#DIV/0!</v>
      </c>
      <c r="W1080" s="236"/>
      <c r="X1080" s="41"/>
      <c r="Y1080" s="42" t="e">
        <f t="shared" si="3617"/>
        <v>#DIV/0!</v>
      </c>
      <c r="Z1080" s="236"/>
      <c r="AA1080" s="41"/>
      <c r="AB1080" s="42" t="e">
        <f t="shared" si="3618"/>
        <v>#DIV/0!</v>
      </c>
      <c r="AC1080" s="236"/>
      <c r="AD1080" s="41"/>
      <c r="AE1080" s="42" t="e">
        <f t="shared" si="3619"/>
        <v>#DIV/0!</v>
      </c>
      <c r="AF1080" s="236"/>
      <c r="AG1080" s="41"/>
      <c r="AH1080" s="42" t="e">
        <f t="shared" si="3620"/>
        <v>#DIV/0!</v>
      </c>
      <c r="AI1080" s="236"/>
      <c r="AJ1080" s="41"/>
      <c r="AK1080" s="42" t="e">
        <f t="shared" si="3621"/>
        <v>#DIV/0!</v>
      </c>
      <c r="AL1080" s="236"/>
      <c r="AM1080" s="41"/>
      <c r="AN1080" s="42" t="e">
        <f t="shared" si="3622"/>
        <v>#DIV/0!</v>
      </c>
      <c r="AO1080" s="236"/>
      <c r="AP1080" s="41"/>
      <c r="AQ1080" s="42" t="e">
        <f t="shared" si="3623"/>
        <v>#DIV/0!</v>
      </c>
      <c r="AR1080" s="12"/>
      <c r="AS1080" s="37"/>
      <c r="AT1080" s="37"/>
    </row>
    <row r="1081" spans="1:46" customFormat="1" ht="30" customHeight="1">
      <c r="A1081" s="283"/>
      <c r="B1081" s="276"/>
      <c r="C1081" s="342"/>
      <c r="D1081" s="110" t="s">
        <v>37</v>
      </c>
      <c r="E1081" s="176">
        <f t="shared" si="3624"/>
        <v>0</v>
      </c>
      <c r="F1081" s="47">
        <f t="shared" si="3625"/>
        <v>0</v>
      </c>
      <c r="G1081" s="48" t="e">
        <f t="shared" si="3611"/>
        <v>#DIV/0!</v>
      </c>
      <c r="H1081" s="235"/>
      <c r="I1081" s="41"/>
      <c r="J1081" s="42" t="e">
        <f t="shared" si="3612"/>
        <v>#DIV/0!</v>
      </c>
      <c r="K1081" s="236"/>
      <c r="L1081" s="47"/>
      <c r="M1081" s="42" t="e">
        <f t="shared" si="3613"/>
        <v>#DIV/0!</v>
      </c>
      <c r="N1081" s="236"/>
      <c r="O1081" s="48"/>
      <c r="P1081" s="42" t="e">
        <f t="shared" si="3614"/>
        <v>#DIV/0!</v>
      </c>
      <c r="Q1081" s="236"/>
      <c r="R1081" s="41"/>
      <c r="S1081" s="42" t="e">
        <f t="shared" si="3615"/>
        <v>#DIV/0!</v>
      </c>
      <c r="T1081" s="236"/>
      <c r="U1081" s="41"/>
      <c r="V1081" s="42" t="e">
        <f t="shared" si="3616"/>
        <v>#DIV/0!</v>
      </c>
      <c r="W1081" s="236"/>
      <c r="X1081" s="41"/>
      <c r="Y1081" s="42" t="e">
        <f t="shared" si="3617"/>
        <v>#DIV/0!</v>
      </c>
      <c r="Z1081" s="236"/>
      <c r="AA1081" s="41"/>
      <c r="AB1081" s="42" t="e">
        <f t="shared" si="3618"/>
        <v>#DIV/0!</v>
      </c>
      <c r="AC1081" s="236"/>
      <c r="AD1081" s="41"/>
      <c r="AE1081" s="42" t="e">
        <f t="shared" si="3619"/>
        <v>#DIV/0!</v>
      </c>
      <c r="AF1081" s="236"/>
      <c r="AG1081" s="41"/>
      <c r="AH1081" s="42" t="e">
        <f t="shared" si="3620"/>
        <v>#DIV/0!</v>
      </c>
      <c r="AI1081" s="236"/>
      <c r="AJ1081" s="41"/>
      <c r="AK1081" s="42" t="e">
        <f t="shared" si="3621"/>
        <v>#DIV/0!</v>
      </c>
      <c r="AL1081" s="236"/>
      <c r="AM1081" s="41"/>
      <c r="AN1081" s="42" t="e">
        <f t="shared" si="3622"/>
        <v>#DIV/0!</v>
      </c>
      <c r="AO1081" s="236"/>
      <c r="AP1081" s="41"/>
      <c r="AQ1081" s="42" t="e">
        <f t="shared" si="3623"/>
        <v>#DIV/0!</v>
      </c>
      <c r="AR1081" s="12"/>
      <c r="AS1081" s="37"/>
      <c r="AT1081" s="37"/>
    </row>
    <row r="1082" spans="1:46" customFormat="1" ht="54" customHeight="1">
      <c r="A1082" s="283"/>
      <c r="B1082" s="277"/>
      <c r="C1082" s="343"/>
      <c r="D1082" s="110" t="s">
        <v>32</v>
      </c>
      <c r="E1082" s="176">
        <f t="shared" si="3624"/>
        <v>0</v>
      </c>
      <c r="F1082" s="47">
        <f t="shared" si="3625"/>
        <v>0</v>
      </c>
      <c r="G1082" s="48" t="e">
        <f t="shared" si="3611"/>
        <v>#DIV/0!</v>
      </c>
      <c r="H1082" s="235"/>
      <c r="I1082" s="41"/>
      <c r="J1082" s="42" t="e">
        <f t="shared" si="3612"/>
        <v>#DIV/0!</v>
      </c>
      <c r="K1082" s="236"/>
      <c r="L1082" s="47"/>
      <c r="M1082" s="42" t="e">
        <f t="shared" si="3613"/>
        <v>#DIV/0!</v>
      </c>
      <c r="N1082" s="236"/>
      <c r="O1082" s="48"/>
      <c r="P1082" s="42" t="e">
        <f t="shared" si="3614"/>
        <v>#DIV/0!</v>
      </c>
      <c r="Q1082" s="236"/>
      <c r="R1082" s="41"/>
      <c r="S1082" s="42" t="e">
        <f t="shared" si="3615"/>
        <v>#DIV/0!</v>
      </c>
      <c r="T1082" s="236"/>
      <c r="U1082" s="41"/>
      <c r="V1082" s="42" t="e">
        <f t="shared" si="3616"/>
        <v>#DIV/0!</v>
      </c>
      <c r="W1082" s="236"/>
      <c r="X1082" s="41"/>
      <c r="Y1082" s="42" t="e">
        <f t="shared" si="3617"/>
        <v>#DIV/0!</v>
      </c>
      <c r="Z1082" s="236"/>
      <c r="AA1082" s="41"/>
      <c r="AB1082" s="42" t="e">
        <f t="shared" si="3618"/>
        <v>#DIV/0!</v>
      </c>
      <c r="AC1082" s="236"/>
      <c r="AD1082" s="41"/>
      <c r="AE1082" s="42" t="e">
        <f t="shared" si="3619"/>
        <v>#DIV/0!</v>
      </c>
      <c r="AF1082" s="236"/>
      <c r="AG1082" s="41"/>
      <c r="AH1082" s="42" t="e">
        <f t="shared" si="3620"/>
        <v>#DIV/0!</v>
      </c>
      <c r="AI1082" s="236"/>
      <c r="AJ1082" s="41"/>
      <c r="AK1082" s="42" t="e">
        <f t="shared" si="3621"/>
        <v>#DIV/0!</v>
      </c>
      <c r="AL1082" s="236"/>
      <c r="AM1082" s="41"/>
      <c r="AN1082" s="42" t="e">
        <f t="shared" si="3622"/>
        <v>#DIV/0!</v>
      </c>
      <c r="AO1082" s="236"/>
      <c r="AP1082" s="41"/>
      <c r="AQ1082" s="42" t="e">
        <f t="shared" si="3623"/>
        <v>#DIV/0!</v>
      </c>
      <c r="AR1082" s="12"/>
      <c r="AS1082" s="37"/>
      <c r="AT1082" s="37"/>
    </row>
    <row r="1083" spans="1:46" s="208" customFormat="1" ht="21" customHeight="1">
      <c r="A1083" s="335" t="s">
        <v>284</v>
      </c>
      <c r="B1083" s="375"/>
      <c r="C1083" s="376"/>
      <c r="D1083" s="217" t="s">
        <v>34</v>
      </c>
      <c r="E1083" s="204">
        <f>E1084+E1085+E1086+E1088+E1089</f>
        <v>18907.54</v>
      </c>
      <c r="F1083" s="205">
        <f>F1084+F1085+F1086+F1088+F1089</f>
        <v>6544.6799999999994</v>
      </c>
      <c r="G1083" s="205">
        <f>(F1083/E1083)*100</f>
        <v>34.614127485648574</v>
      </c>
      <c r="H1083" s="234">
        <f>H1084+H1085+H1086+H1088+H1089</f>
        <v>243</v>
      </c>
      <c r="I1083" s="205">
        <f>I1084+I1085+I1086+I1088+I1089</f>
        <v>243</v>
      </c>
      <c r="J1083" s="205">
        <f>(I1083/H1083)*100</f>
        <v>100</v>
      </c>
      <c r="K1083" s="234">
        <f>K1084+K1085+K1086+K1088+K1089</f>
        <v>943.24</v>
      </c>
      <c r="L1083" s="206">
        <f>L1084+L1085+L1086+L1088+L1089</f>
        <v>943.24</v>
      </c>
      <c r="M1083" s="205">
        <f>(L1083/K1083)*100</f>
        <v>100</v>
      </c>
      <c r="N1083" s="234">
        <f>N1084+N1085+N1086+N1088+N1089</f>
        <v>1018.23</v>
      </c>
      <c r="O1083" s="206">
        <f>O1084+O1085+O1086+O1088+O1089</f>
        <v>1011.98</v>
      </c>
      <c r="P1083" s="205">
        <f>(O1083/N1083)*100</f>
        <v>99.386189760663115</v>
      </c>
      <c r="Q1083" s="234">
        <f>Q1084+Q1085+Q1086+Q1088+Q1089</f>
        <v>1082.8</v>
      </c>
      <c r="R1083" s="205">
        <f>R1084+R1085+R1086+R1088+R1089</f>
        <v>1082.8</v>
      </c>
      <c r="S1083" s="205">
        <f>(R1083/Q1083)*100</f>
        <v>100</v>
      </c>
      <c r="T1083" s="234">
        <f>T1084+T1085+T1086+T1088+T1089</f>
        <v>1281.07</v>
      </c>
      <c r="U1083" s="205">
        <f>U1084+U1085+U1086+U1088+U1089</f>
        <v>1281.07</v>
      </c>
      <c r="V1083" s="205">
        <f>(U1083/T1083)*100</f>
        <v>100</v>
      </c>
      <c r="W1083" s="234">
        <f>W1084+W1085+W1086+W1088+W1089</f>
        <v>2232.5899999999997</v>
      </c>
      <c r="X1083" s="205">
        <f>X1084+X1085+X1086+X1088+X1089</f>
        <v>1982.59</v>
      </c>
      <c r="Y1083" s="205">
        <f>(X1083/W1083)*100</f>
        <v>88.802243134655285</v>
      </c>
      <c r="Z1083" s="234">
        <f>Z1084+Z1085+Z1086+Z1088+Z1089</f>
        <v>3599.84</v>
      </c>
      <c r="AA1083" s="205">
        <f>AA1084+AA1085+AA1086+AA1088+AA1089</f>
        <v>0</v>
      </c>
      <c r="AB1083" s="205">
        <f>(AA1083/Z1083)*100</f>
        <v>0</v>
      </c>
      <c r="AC1083" s="234">
        <f>AC1084+AC1085+AC1086+AC1088+AC1089</f>
        <v>1700</v>
      </c>
      <c r="AD1083" s="205">
        <f>AD1084+AD1085+AD1086+AD1088+AD1089</f>
        <v>0</v>
      </c>
      <c r="AE1083" s="205">
        <f>(AD1083/AC1083)*100</f>
        <v>0</v>
      </c>
      <c r="AF1083" s="234">
        <f>AF1084+AF1085+AF1086+AF1088+AF1089</f>
        <v>1900.97</v>
      </c>
      <c r="AG1083" s="205">
        <f>AG1084+AG1085+AG1086+AG1088+AG1089</f>
        <v>0</v>
      </c>
      <c r="AH1083" s="205">
        <f>(AG1083/AF1083)*100</f>
        <v>0</v>
      </c>
      <c r="AI1083" s="234">
        <f>AI1084+AI1085+AI1086+AI1088+AI1089</f>
        <v>1437.76</v>
      </c>
      <c r="AJ1083" s="205">
        <f>AJ1084+AJ1085+AJ1086+AJ1088+AJ1089</f>
        <v>0</v>
      </c>
      <c r="AK1083" s="205">
        <f>(AJ1083/AI1083)*100</f>
        <v>0</v>
      </c>
      <c r="AL1083" s="234">
        <f>AL1084+AL1085+AL1086+AL1088+AL1089</f>
        <v>1220</v>
      </c>
      <c r="AM1083" s="205">
        <f>AM1084+AM1085+AM1086+AM1088+AM1089</f>
        <v>0</v>
      </c>
      <c r="AN1083" s="205">
        <f>(AM1083/AL1083)*100</f>
        <v>0</v>
      </c>
      <c r="AO1083" s="234">
        <f>AO1084+AO1085+AO1086+AO1088+AO1089</f>
        <v>2248.04</v>
      </c>
      <c r="AP1083" s="205">
        <f>AP1084+AP1085+AP1086+AP1088+AP1089</f>
        <v>0</v>
      </c>
      <c r="AQ1083" s="205">
        <f>(AP1083/AO1083)*100</f>
        <v>0</v>
      </c>
      <c r="AR1083" s="216"/>
    </row>
    <row r="1084" spans="1:46" customFormat="1" ht="30">
      <c r="A1084" s="377"/>
      <c r="B1084" s="378"/>
      <c r="C1084" s="379"/>
      <c r="D1084" s="39" t="s">
        <v>17</v>
      </c>
      <c r="E1084" s="174">
        <f>H1084+K1084+N1084+Q1084+T1084+W1084+Z1084+AC1084+AF1084+AI1084+AL1084+AO1084</f>
        <v>0</v>
      </c>
      <c r="F1084" s="44">
        <f>I1084+L1084+O1084+R1084+U1084+X1084+AA1084+AD1084+AG1084+AJ1084+AM1084+AP1084</f>
        <v>0</v>
      </c>
      <c r="G1084" s="45" t="e">
        <f t="shared" ref="G1084:G1096" si="3626">(F1084/E1084)*100</f>
        <v>#DIV/0!</v>
      </c>
      <c r="H1084" s="234">
        <f t="shared" ref="H1084:I1089" si="3627">H1000</f>
        <v>0</v>
      </c>
      <c r="I1084" s="45">
        <f t="shared" si="3627"/>
        <v>0</v>
      </c>
      <c r="J1084" s="45" t="e">
        <f t="shared" ref="J1084:J1089" si="3628">(I1084/H1084)*100</f>
        <v>#DIV/0!</v>
      </c>
      <c r="K1084" s="234">
        <f t="shared" ref="K1084:L1089" si="3629">K1000</f>
        <v>0</v>
      </c>
      <c r="L1084" s="43">
        <f t="shared" si="3629"/>
        <v>0</v>
      </c>
      <c r="M1084" s="45" t="e">
        <f t="shared" ref="M1084:M1089" si="3630">(L1084/K1084)*100</f>
        <v>#DIV/0!</v>
      </c>
      <c r="N1084" s="234">
        <f t="shared" ref="N1084:O1089" si="3631">N1000</f>
        <v>0</v>
      </c>
      <c r="O1084" s="43">
        <f t="shared" si="3631"/>
        <v>0</v>
      </c>
      <c r="P1084" s="45" t="e">
        <f t="shared" ref="P1084:P1089" si="3632">(O1084/N1084)*100</f>
        <v>#DIV/0!</v>
      </c>
      <c r="Q1084" s="234">
        <f t="shared" ref="Q1084:R1089" si="3633">Q1000</f>
        <v>0</v>
      </c>
      <c r="R1084" s="45">
        <f t="shared" si="3633"/>
        <v>0</v>
      </c>
      <c r="S1084" s="45" t="e">
        <f t="shared" ref="S1084:S1089" si="3634">(R1084/Q1084)*100</f>
        <v>#DIV/0!</v>
      </c>
      <c r="T1084" s="234">
        <f t="shared" ref="T1084:U1089" si="3635">T1000</f>
        <v>0</v>
      </c>
      <c r="U1084" s="45">
        <f t="shared" si="3635"/>
        <v>0</v>
      </c>
      <c r="V1084" s="45" t="e">
        <f t="shared" ref="V1084:V1089" si="3636">(U1084/T1084)*100</f>
        <v>#DIV/0!</v>
      </c>
      <c r="W1084" s="234">
        <f t="shared" ref="W1084:X1089" si="3637">W1000</f>
        <v>0</v>
      </c>
      <c r="X1084" s="45">
        <f t="shared" si="3637"/>
        <v>0</v>
      </c>
      <c r="Y1084" s="45" t="e">
        <f t="shared" ref="Y1084:Y1089" si="3638">(X1084/W1084)*100</f>
        <v>#DIV/0!</v>
      </c>
      <c r="Z1084" s="234">
        <f t="shared" ref="Z1084:AA1089" si="3639">Z1000</f>
        <v>0</v>
      </c>
      <c r="AA1084" s="45">
        <f t="shared" si="3639"/>
        <v>0</v>
      </c>
      <c r="AB1084" s="45" t="e">
        <f t="shared" ref="AB1084:AB1089" si="3640">(AA1084/Z1084)*100</f>
        <v>#DIV/0!</v>
      </c>
      <c r="AC1084" s="234">
        <f t="shared" ref="AC1084:AD1089" si="3641">AC1000</f>
        <v>0</v>
      </c>
      <c r="AD1084" s="45">
        <f t="shared" si="3641"/>
        <v>0</v>
      </c>
      <c r="AE1084" s="45" t="e">
        <f t="shared" ref="AE1084:AE1089" si="3642">(AD1084/AC1084)*100</f>
        <v>#DIV/0!</v>
      </c>
      <c r="AF1084" s="234">
        <f t="shared" ref="AF1084:AG1089" si="3643">AF1000</f>
        <v>0</v>
      </c>
      <c r="AG1084" s="45">
        <f t="shared" si="3643"/>
        <v>0</v>
      </c>
      <c r="AH1084" s="45" t="e">
        <f t="shared" ref="AH1084:AH1089" si="3644">(AG1084/AF1084)*100</f>
        <v>#DIV/0!</v>
      </c>
      <c r="AI1084" s="234">
        <f t="shared" ref="AI1084:AJ1089" si="3645">AI1000</f>
        <v>0</v>
      </c>
      <c r="AJ1084" s="45">
        <f t="shared" si="3645"/>
        <v>0</v>
      </c>
      <c r="AK1084" s="45" t="e">
        <f t="shared" ref="AK1084:AK1089" si="3646">(AJ1084/AI1084)*100</f>
        <v>#DIV/0!</v>
      </c>
      <c r="AL1084" s="234">
        <f t="shared" ref="AL1084:AM1089" si="3647">AL1000</f>
        <v>0</v>
      </c>
      <c r="AM1084" s="45">
        <f t="shared" si="3647"/>
        <v>0</v>
      </c>
      <c r="AN1084" s="45" t="e">
        <f t="shared" ref="AN1084:AN1089" si="3648">(AM1084/AL1084)*100</f>
        <v>#DIV/0!</v>
      </c>
      <c r="AO1084" s="234">
        <f t="shared" ref="AO1084:AP1089" si="3649">AO1000</f>
        <v>0</v>
      </c>
      <c r="AP1084" s="45">
        <f t="shared" si="3649"/>
        <v>0</v>
      </c>
      <c r="AQ1084" s="45" t="e">
        <f t="shared" ref="AQ1084:AQ1089" si="3650">(AP1084/AO1084)*100</f>
        <v>#DIV/0!</v>
      </c>
      <c r="AR1084" s="12"/>
      <c r="AS1084" s="37"/>
      <c r="AT1084" s="37"/>
    </row>
    <row r="1085" spans="1:46" customFormat="1" ht="45" customHeight="1">
      <c r="A1085" s="377"/>
      <c r="B1085" s="378"/>
      <c r="C1085" s="379"/>
      <c r="D1085" s="39" t="s">
        <v>18</v>
      </c>
      <c r="E1085" s="256">
        <f t="shared" ref="E1085:E1089" si="3651">H1085+K1085+N1085+Q1085+T1085+W1085+Z1085+AC1085+AF1085+AI1085+AL1085+AO1085</f>
        <v>662</v>
      </c>
      <c r="F1085" s="44">
        <f t="shared" ref="F1085" si="3652">I1085+L1085+O1085+R1085+U1085+X1085+AA1085+AD1085+AG1085+AJ1085+AM1085+AP1085</f>
        <v>57.78</v>
      </c>
      <c r="G1085" s="45">
        <f t="shared" si="3626"/>
        <v>8.7280966767371595</v>
      </c>
      <c r="H1085" s="234">
        <f t="shared" si="3627"/>
        <v>0</v>
      </c>
      <c r="I1085" s="45">
        <f t="shared" si="3627"/>
        <v>0</v>
      </c>
      <c r="J1085" s="45" t="e">
        <f t="shared" si="3628"/>
        <v>#DIV/0!</v>
      </c>
      <c r="K1085" s="234">
        <f t="shared" si="3629"/>
        <v>0</v>
      </c>
      <c r="L1085" s="43">
        <f t="shared" si="3629"/>
        <v>0</v>
      </c>
      <c r="M1085" s="45" t="e">
        <f t="shared" si="3630"/>
        <v>#DIV/0!</v>
      </c>
      <c r="N1085" s="234">
        <f t="shared" si="3631"/>
        <v>0</v>
      </c>
      <c r="O1085" s="43">
        <f t="shared" si="3631"/>
        <v>0</v>
      </c>
      <c r="P1085" s="45" t="e">
        <f t="shared" si="3632"/>
        <v>#DIV/0!</v>
      </c>
      <c r="Q1085" s="234">
        <f t="shared" si="3633"/>
        <v>0</v>
      </c>
      <c r="R1085" s="45">
        <f t="shared" si="3633"/>
        <v>0</v>
      </c>
      <c r="S1085" s="45" t="e">
        <f t="shared" si="3634"/>
        <v>#DIV/0!</v>
      </c>
      <c r="T1085" s="234">
        <f t="shared" si="3635"/>
        <v>0</v>
      </c>
      <c r="U1085" s="45">
        <f t="shared" si="3635"/>
        <v>0</v>
      </c>
      <c r="V1085" s="45" t="e">
        <f t="shared" si="3636"/>
        <v>#DIV/0!</v>
      </c>
      <c r="W1085" s="234">
        <f t="shared" si="3637"/>
        <v>307.77999999999997</v>
      </c>
      <c r="X1085" s="45">
        <f t="shared" si="3637"/>
        <v>57.78</v>
      </c>
      <c r="Y1085" s="45">
        <f t="shared" si="3638"/>
        <v>18.773149652349083</v>
      </c>
      <c r="Z1085" s="234">
        <f t="shared" si="3639"/>
        <v>312</v>
      </c>
      <c r="AA1085" s="45">
        <f t="shared" si="3639"/>
        <v>0</v>
      </c>
      <c r="AB1085" s="45">
        <f t="shared" si="3640"/>
        <v>0</v>
      </c>
      <c r="AC1085" s="234">
        <f t="shared" si="3641"/>
        <v>30</v>
      </c>
      <c r="AD1085" s="45">
        <f t="shared" si="3641"/>
        <v>0</v>
      </c>
      <c r="AE1085" s="45">
        <f t="shared" si="3642"/>
        <v>0</v>
      </c>
      <c r="AF1085" s="234">
        <f t="shared" si="3643"/>
        <v>12.219999999999999</v>
      </c>
      <c r="AG1085" s="45">
        <f t="shared" si="3643"/>
        <v>0</v>
      </c>
      <c r="AH1085" s="45">
        <f t="shared" si="3644"/>
        <v>0</v>
      </c>
      <c r="AI1085" s="234">
        <f t="shared" si="3645"/>
        <v>0</v>
      </c>
      <c r="AJ1085" s="45">
        <f t="shared" si="3645"/>
        <v>0</v>
      </c>
      <c r="AK1085" s="45" t="e">
        <f t="shared" si="3646"/>
        <v>#DIV/0!</v>
      </c>
      <c r="AL1085" s="234">
        <f t="shared" si="3647"/>
        <v>0</v>
      </c>
      <c r="AM1085" s="45">
        <f t="shared" si="3647"/>
        <v>0</v>
      </c>
      <c r="AN1085" s="45" t="e">
        <f t="shared" si="3648"/>
        <v>#DIV/0!</v>
      </c>
      <c r="AO1085" s="234">
        <f t="shared" si="3649"/>
        <v>0</v>
      </c>
      <c r="AP1085" s="45">
        <f t="shared" si="3649"/>
        <v>0</v>
      </c>
      <c r="AQ1085" s="45" t="e">
        <f t="shared" si="3650"/>
        <v>#DIV/0!</v>
      </c>
      <c r="AR1085" s="12"/>
      <c r="AS1085" s="37"/>
      <c r="AT1085" s="37"/>
    </row>
    <row r="1086" spans="1:46" customFormat="1" ht="30" customHeight="1">
      <c r="A1086" s="377"/>
      <c r="B1086" s="378"/>
      <c r="C1086" s="379"/>
      <c r="D1086" s="46" t="s">
        <v>26</v>
      </c>
      <c r="E1086" s="256">
        <f t="shared" si="3651"/>
        <v>18125.54</v>
      </c>
      <c r="F1086" s="44">
        <f>I1086+L1086+O1086+R1086+U1086+X1086+AA1086+AD1086+AG1086+AJ1086+AM1086+AP1086</f>
        <v>6479.96</v>
      </c>
      <c r="G1086" s="45">
        <f t="shared" si="3626"/>
        <v>35.750438331768322</v>
      </c>
      <c r="H1086" s="234">
        <f t="shared" si="3627"/>
        <v>243</v>
      </c>
      <c r="I1086" s="45">
        <f t="shared" si="3627"/>
        <v>243</v>
      </c>
      <c r="J1086" s="45">
        <f t="shared" si="3628"/>
        <v>100</v>
      </c>
      <c r="K1086" s="234">
        <f t="shared" si="3629"/>
        <v>943.24</v>
      </c>
      <c r="L1086" s="43">
        <f t="shared" si="3629"/>
        <v>943.24</v>
      </c>
      <c r="M1086" s="45">
        <f t="shared" si="3630"/>
        <v>100</v>
      </c>
      <c r="N1086" s="234">
        <f t="shared" si="3631"/>
        <v>1016.19</v>
      </c>
      <c r="O1086" s="43">
        <f t="shared" si="3631"/>
        <v>1009.94</v>
      </c>
      <c r="P1086" s="45">
        <f t="shared" si="3632"/>
        <v>99.384957537468381</v>
      </c>
      <c r="Q1086" s="234">
        <f t="shared" si="3633"/>
        <v>1082.8</v>
      </c>
      <c r="R1086" s="45">
        <f t="shared" si="3633"/>
        <v>1082.8</v>
      </c>
      <c r="S1086" s="45">
        <f t="shared" si="3634"/>
        <v>100</v>
      </c>
      <c r="T1086" s="234">
        <f t="shared" si="3635"/>
        <v>1281.07</v>
      </c>
      <c r="U1086" s="45">
        <f t="shared" si="3635"/>
        <v>1281.07</v>
      </c>
      <c r="V1086" s="45">
        <f t="shared" si="3636"/>
        <v>100</v>
      </c>
      <c r="W1086" s="234">
        <f t="shared" si="3637"/>
        <v>1919.9099999999999</v>
      </c>
      <c r="X1086" s="45">
        <f t="shared" si="3637"/>
        <v>1919.9099999999999</v>
      </c>
      <c r="Y1086" s="45">
        <f t="shared" si="3638"/>
        <v>100</v>
      </c>
      <c r="Z1086" s="234">
        <f t="shared" si="3639"/>
        <v>3287.84</v>
      </c>
      <c r="AA1086" s="45">
        <f t="shared" si="3639"/>
        <v>0</v>
      </c>
      <c r="AB1086" s="45">
        <f t="shared" si="3640"/>
        <v>0</v>
      </c>
      <c r="AC1086" s="234">
        <f t="shared" si="3641"/>
        <v>1670</v>
      </c>
      <c r="AD1086" s="45">
        <f t="shared" si="3641"/>
        <v>0</v>
      </c>
      <c r="AE1086" s="45">
        <f t="shared" si="3642"/>
        <v>0</v>
      </c>
      <c r="AF1086" s="234">
        <f t="shared" si="3643"/>
        <v>1888.75</v>
      </c>
      <c r="AG1086" s="45">
        <f t="shared" si="3643"/>
        <v>0</v>
      </c>
      <c r="AH1086" s="45">
        <f t="shared" si="3644"/>
        <v>0</v>
      </c>
      <c r="AI1086" s="234">
        <f t="shared" si="3645"/>
        <v>1437.76</v>
      </c>
      <c r="AJ1086" s="45">
        <f t="shared" si="3645"/>
        <v>0</v>
      </c>
      <c r="AK1086" s="45">
        <f t="shared" si="3646"/>
        <v>0</v>
      </c>
      <c r="AL1086" s="234">
        <f t="shared" si="3647"/>
        <v>1220</v>
      </c>
      <c r="AM1086" s="45">
        <f t="shared" si="3647"/>
        <v>0</v>
      </c>
      <c r="AN1086" s="45">
        <f t="shared" si="3648"/>
        <v>0</v>
      </c>
      <c r="AO1086" s="234">
        <f t="shared" si="3649"/>
        <v>2134.98</v>
      </c>
      <c r="AP1086" s="45">
        <f t="shared" si="3649"/>
        <v>0</v>
      </c>
      <c r="AQ1086" s="45">
        <f t="shared" si="3650"/>
        <v>0</v>
      </c>
      <c r="AR1086" s="12"/>
      <c r="AS1086" s="37"/>
      <c r="AT1086" s="37"/>
    </row>
    <row r="1087" spans="1:46" customFormat="1" ht="78.75" customHeight="1">
      <c r="A1087" s="377"/>
      <c r="B1087" s="378"/>
      <c r="C1087" s="379"/>
      <c r="D1087" s="38" t="s">
        <v>154</v>
      </c>
      <c r="E1087" s="174">
        <f t="shared" si="3651"/>
        <v>0</v>
      </c>
      <c r="F1087" s="44">
        <f t="shared" ref="F1087:F1089" si="3653">I1087+L1087+O1087+R1087+U1087+X1087+AA1087+AD1087+AG1087+AJ1087+AM1087+AP1087</f>
        <v>0</v>
      </c>
      <c r="G1087" s="45" t="e">
        <f t="shared" si="3626"/>
        <v>#DIV/0!</v>
      </c>
      <c r="H1087" s="234">
        <f t="shared" si="3627"/>
        <v>0</v>
      </c>
      <c r="I1087" s="45">
        <f t="shared" si="3627"/>
        <v>0</v>
      </c>
      <c r="J1087" s="45" t="e">
        <f t="shared" si="3628"/>
        <v>#DIV/0!</v>
      </c>
      <c r="K1087" s="234">
        <f t="shared" si="3629"/>
        <v>0</v>
      </c>
      <c r="L1087" s="43">
        <f t="shared" si="3629"/>
        <v>0</v>
      </c>
      <c r="M1087" s="45" t="e">
        <f t="shared" si="3630"/>
        <v>#DIV/0!</v>
      </c>
      <c r="N1087" s="234">
        <f t="shared" si="3631"/>
        <v>0</v>
      </c>
      <c r="O1087" s="43">
        <f t="shared" si="3631"/>
        <v>0</v>
      </c>
      <c r="P1087" s="45" t="e">
        <f t="shared" si="3632"/>
        <v>#DIV/0!</v>
      </c>
      <c r="Q1087" s="234">
        <f t="shared" si="3633"/>
        <v>0</v>
      </c>
      <c r="R1087" s="45">
        <f t="shared" si="3633"/>
        <v>0</v>
      </c>
      <c r="S1087" s="45" t="e">
        <f t="shared" si="3634"/>
        <v>#DIV/0!</v>
      </c>
      <c r="T1087" s="234">
        <f t="shared" si="3635"/>
        <v>0</v>
      </c>
      <c r="U1087" s="45">
        <f t="shared" si="3635"/>
        <v>0</v>
      </c>
      <c r="V1087" s="45" t="e">
        <f t="shared" si="3636"/>
        <v>#DIV/0!</v>
      </c>
      <c r="W1087" s="234">
        <f t="shared" si="3637"/>
        <v>0</v>
      </c>
      <c r="X1087" s="45">
        <f t="shared" si="3637"/>
        <v>0</v>
      </c>
      <c r="Y1087" s="45" t="e">
        <f t="shared" si="3638"/>
        <v>#DIV/0!</v>
      </c>
      <c r="Z1087" s="234">
        <f t="shared" si="3639"/>
        <v>0</v>
      </c>
      <c r="AA1087" s="45">
        <f t="shared" si="3639"/>
        <v>0</v>
      </c>
      <c r="AB1087" s="45" t="e">
        <f t="shared" si="3640"/>
        <v>#DIV/0!</v>
      </c>
      <c r="AC1087" s="234">
        <f t="shared" si="3641"/>
        <v>0</v>
      </c>
      <c r="AD1087" s="45">
        <f t="shared" si="3641"/>
        <v>0</v>
      </c>
      <c r="AE1087" s="45" t="e">
        <f t="shared" si="3642"/>
        <v>#DIV/0!</v>
      </c>
      <c r="AF1087" s="234">
        <f t="shared" si="3643"/>
        <v>0</v>
      </c>
      <c r="AG1087" s="45">
        <f t="shared" si="3643"/>
        <v>0</v>
      </c>
      <c r="AH1087" s="45" t="e">
        <f t="shared" si="3644"/>
        <v>#DIV/0!</v>
      </c>
      <c r="AI1087" s="234">
        <f t="shared" si="3645"/>
        <v>0</v>
      </c>
      <c r="AJ1087" s="45">
        <f t="shared" si="3645"/>
        <v>0</v>
      </c>
      <c r="AK1087" s="45" t="e">
        <f t="shared" si="3646"/>
        <v>#DIV/0!</v>
      </c>
      <c r="AL1087" s="234">
        <f t="shared" si="3647"/>
        <v>0</v>
      </c>
      <c r="AM1087" s="45">
        <f t="shared" si="3647"/>
        <v>0</v>
      </c>
      <c r="AN1087" s="45" t="e">
        <f t="shared" si="3648"/>
        <v>#DIV/0!</v>
      </c>
      <c r="AO1087" s="234">
        <f t="shared" si="3649"/>
        <v>0</v>
      </c>
      <c r="AP1087" s="45">
        <f t="shared" si="3649"/>
        <v>0</v>
      </c>
      <c r="AQ1087" s="45" t="e">
        <f t="shared" si="3650"/>
        <v>#DIV/0!</v>
      </c>
      <c r="AR1087" s="12"/>
      <c r="AS1087" s="37"/>
      <c r="AT1087" s="37"/>
    </row>
    <row r="1088" spans="1:46" customFormat="1" ht="32.25" customHeight="1">
      <c r="A1088" s="377"/>
      <c r="B1088" s="378"/>
      <c r="C1088" s="379"/>
      <c r="D1088" s="39" t="s">
        <v>37</v>
      </c>
      <c r="E1088" s="174">
        <f t="shared" si="3651"/>
        <v>0</v>
      </c>
      <c r="F1088" s="44">
        <f t="shared" si="3653"/>
        <v>0</v>
      </c>
      <c r="G1088" s="45" t="e">
        <f t="shared" si="3626"/>
        <v>#DIV/0!</v>
      </c>
      <c r="H1088" s="234">
        <f t="shared" si="3627"/>
        <v>0</v>
      </c>
      <c r="I1088" s="45">
        <f t="shared" si="3627"/>
        <v>0</v>
      </c>
      <c r="J1088" s="45" t="e">
        <f t="shared" si="3628"/>
        <v>#DIV/0!</v>
      </c>
      <c r="K1088" s="234">
        <f t="shared" si="3629"/>
        <v>0</v>
      </c>
      <c r="L1088" s="43">
        <f t="shared" si="3629"/>
        <v>0</v>
      </c>
      <c r="M1088" s="45" t="e">
        <f t="shared" si="3630"/>
        <v>#DIV/0!</v>
      </c>
      <c r="N1088" s="234">
        <f t="shared" si="3631"/>
        <v>0</v>
      </c>
      <c r="O1088" s="43">
        <f t="shared" si="3631"/>
        <v>0</v>
      </c>
      <c r="P1088" s="45" t="e">
        <f t="shared" si="3632"/>
        <v>#DIV/0!</v>
      </c>
      <c r="Q1088" s="234">
        <f t="shared" si="3633"/>
        <v>0</v>
      </c>
      <c r="R1088" s="45">
        <f t="shared" si="3633"/>
        <v>0</v>
      </c>
      <c r="S1088" s="45" t="e">
        <f t="shared" si="3634"/>
        <v>#DIV/0!</v>
      </c>
      <c r="T1088" s="234">
        <f t="shared" si="3635"/>
        <v>0</v>
      </c>
      <c r="U1088" s="45">
        <f t="shared" si="3635"/>
        <v>0</v>
      </c>
      <c r="V1088" s="45" t="e">
        <f t="shared" si="3636"/>
        <v>#DIV/0!</v>
      </c>
      <c r="W1088" s="234">
        <f t="shared" si="3637"/>
        <v>0</v>
      </c>
      <c r="X1088" s="45">
        <f t="shared" si="3637"/>
        <v>0</v>
      </c>
      <c r="Y1088" s="45" t="e">
        <f t="shared" si="3638"/>
        <v>#DIV/0!</v>
      </c>
      <c r="Z1088" s="234">
        <f t="shared" si="3639"/>
        <v>0</v>
      </c>
      <c r="AA1088" s="45">
        <f t="shared" si="3639"/>
        <v>0</v>
      </c>
      <c r="AB1088" s="45" t="e">
        <f t="shared" si="3640"/>
        <v>#DIV/0!</v>
      </c>
      <c r="AC1088" s="234">
        <f t="shared" si="3641"/>
        <v>0</v>
      </c>
      <c r="AD1088" s="45">
        <f t="shared" si="3641"/>
        <v>0</v>
      </c>
      <c r="AE1088" s="45" t="e">
        <f t="shared" si="3642"/>
        <v>#DIV/0!</v>
      </c>
      <c r="AF1088" s="234">
        <f t="shared" si="3643"/>
        <v>0</v>
      </c>
      <c r="AG1088" s="45">
        <f t="shared" si="3643"/>
        <v>0</v>
      </c>
      <c r="AH1088" s="45" t="e">
        <f t="shared" si="3644"/>
        <v>#DIV/0!</v>
      </c>
      <c r="AI1088" s="234">
        <f t="shared" si="3645"/>
        <v>0</v>
      </c>
      <c r="AJ1088" s="45">
        <f t="shared" si="3645"/>
        <v>0</v>
      </c>
      <c r="AK1088" s="45" t="e">
        <f t="shared" si="3646"/>
        <v>#DIV/0!</v>
      </c>
      <c r="AL1088" s="234">
        <f t="shared" si="3647"/>
        <v>0</v>
      </c>
      <c r="AM1088" s="45">
        <f t="shared" si="3647"/>
        <v>0</v>
      </c>
      <c r="AN1088" s="45" t="e">
        <f t="shared" si="3648"/>
        <v>#DIV/0!</v>
      </c>
      <c r="AO1088" s="234">
        <f t="shared" si="3649"/>
        <v>0</v>
      </c>
      <c r="AP1088" s="45">
        <f t="shared" si="3649"/>
        <v>0</v>
      </c>
      <c r="AQ1088" s="45" t="e">
        <f t="shared" si="3650"/>
        <v>#DIV/0!</v>
      </c>
      <c r="AR1088" s="12"/>
      <c r="AS1088" s="37"/>
      <c r="AT1088" s="37"/>
    </row>
    <row r="1089" spans="1:46" customFormat="1" ht="49.5" customHeight="1">
      <c r="A1089" s="380"/>
      <c r="B1089" s="381"/>
      <c r="C1089" s="382"/>
      <c r="D1089" s="39" t="s">
        <v>32</v>
      </c>
      <c r="E1089" s="174">
        <f t="shared" si="3651"/>
        <v>120</v>
      </c>
      <c r="F1089" s="44">
        <f t="shared" si="3653"/>
        <v>6.94</v>
      </c>
      <c r="G1089" s="45">
        <f t="shared" si="3626"/>
        <v>5.7833333333333332</v>
      </c>
      <c r="H1089" s="234">
        <f t="shared" si="3627"/>
        <v>0</v>
      </c>
      <c r="I1089" s="45">
        <f t="shared" si="3627"/>
        <v>0</v>
      </c>
      <c r="J1089" s="45" t="e">
        <f t="shared" si="3628"/>
        <v>#DIV/0!</v>
      </c>
      <c r="K1089" s="234">
        <f t="shared" si="3629"/>
        <v>0</v>
      </c>
      <c r="L1089" s="43">
        <f t="shared" si="3629"/>
        <v>0</v>
      </c>
      <c r="M1089" s="45" t="e">
        <f t="shared" si="3630"/>
        <v>#DIV/0!</v>
      </c>
      <c r="N1089" s="234">
        <f t="shared" si="3631"/>
        <v>2.04</v>
      </c>
      <c r="O1089" s="43">
        <f t="shared" si="3631"/>
        <v>2.04</v>
      </c>
      <c r="P1089" s="45">
        <f t="shared" si="3632"/>
        <v>100</v>
      </c>
      <c r="Q1089" s="234">
        <f t="shared" si="3633"/>
        <v>0</v>
      </c>
      <c r="R1089" s="45">
        <f t="shared" si="3633"/>
        <v>0</v>
      </c>
      <c r="S1089" s="45" t="e">
        <f t="shared" si="3634"/>
        <v>#DIV/0!</v>
      </c>
      <c r="T1089" s="234">
        <f t="shared" si="3635"/>
        <v>0</v>
      </c>
      <c r="U1089" s="45">
        <f t="shared" si="3635"/>
        <v>0</v>
      </c>
      <c r="V1089" s="45" t="e">
        <f t="shared" si="3636"/>
        <v>#DIV/0!</v>
      </c>
      <c r="W1089" s="234">
        <f t="shared" si="3637"/>
        <v>4.9000000000000004</v>
      </c>
      <c r="X1089" s="45">
        <f t="shared" si="3637"/>
        <v>4.9000000000000004</v>
      </c>
      <c r="Y1089" s="45">
        <f t="shared" si="3638"/>
        <v>100</v>
      </c>
      <c r="Z1089" s="234">
        <f t="shared" si="3639"/>
        <v>0</v>
      </c>
      <c r="AA1089" s="45">
        <f t="shared" si="3639"/>
        <v>0</v>
      </c>
      <c r="AB1089" s="45" t="e">
        <f t="shared" si="3640"/>
        <v>#DIV/0!</v>
      </c>
      <c r="AC1089" s="234">
        <f t="shared" si="3641"/>
        <v>0</v>
      </c>
      <c r="AD1089" s="45">
        <f t="shared" si="3641"/>
        <v>0</v>
      </c>
      <c r="AE1089" s="45" t="e">
        <f t="shared" si="3642"/>
        <v>#DIV/0!</v>
      </c>
      <c r="AF1089" s="234">
        <f t="shared" si="3643"/>
        <v>0</v>
      </c>
      <c r="AG1089" s="45">
        <f t="shared" si="3643"/>
        <v>0</v>
      </c>
      <c r="AH1089" s="45" t="e">
        <f t="shared" si="3644"/>
        <v>#DIV/0!</v>
      </c>
      <c r="AI1089" s="234">
        <f t="shared" si="3645"/>
        <v>0</v>
      </c>
      <c r="AJ1089" s="45">
        <f t="shared" si="3645"/>
        <v>0</v>
      </c>
      <c r="AK1089" s="45" t="e">
        <f t="shared" si="3646"/>
        <v>#DIV/0!</v>
      </c>
      <c r="AL1089" s="234">
        <f t="shared" si="3647"/>
        <v>0</v>
      </c>
      <c r="AM1089" s="45">
        <f t="shared" si="3647"/>
        <v>0</v>
      </c>
      <c r="AN1089" s="45" t="e">
        <f t="shared" si="3648"/>
        <v>#DIV/0!</v>
      </c>
      <c r="AO1089" s="234">
        <f t="shared" si="3649"/>
        <v>113.06</v>
      </c>
      <c r="AP1089" s="45">
        <f t="shared" si="3649"/>
        <v>0</v>
      </c>
      <c r="AQ1089" s="45">
        <f t="shared" si="3650"/>
        <v>0</v>
      </c>
      <c r="AR1089" s="12"/>
      <c r="AS1089" s="37"/>
      <c r="AT1089" s="37"/>
    </row>
    <row r="1090" spans="1:46" s="208" customFormat="1" ht="39" customHeight="1">
      <c r="A1090" s="369" t="s">
        <v>169</v>
      </c>
      <c r="B1090" s="370"/>
      <c r="C1090" s="282" t="s">
        <v>213</v>
      </c>
      <c r="D1090" s="225" t="s">
        <v>34</v>
      </c>
      <c r="E1090" s="204">
        <f>E1091+E1092+E1093+E1095+E1096</f>
        <v>18907.54</v>
      </c>
      <c r="F1090" s="205">
        <f>F1091+F1092+F1093+F1095+F1096</f>
        <v>6544.6799999999994</v>
      </c>
      <c r="G1090" s="205">
        <f>(F1090/E1090)*100</f>
        <v>34.614127485648574</v>
      </c>
      <c r="H1090" s="234">
        <f>H1091+H1092+H1093+H1095+H1096</f>
        <v>243</v>
      </c>
      <c r="I1090" s="205">
        <f>I1091+I1092+I1093+I1095+I1096</f>
        <v>243</v>
      </c>
      <c r="J1090" s="205">
        <f>(I1090/H1090)*100</f>
        <v>100</v>
      </c>
      <c r="K1090" s="234">
        <f>K1091+K1092+K1093+K1095+K1096</f>
        <v>943.24</v>
      </c>
      <c r="L1090" s="206">
        <f>L1091+L1092+L1093+L1095+L1096</f>
        <v>943.24</v>
      </c>
      <c r="M1090" s="205">
        <f>(L1090/K1090)*100</f>
        <v>100</v>
      </c>
      <c r="N1090" s="234">
        <f>N1091+N1092+N1093+N1095+N1096</f>
        <v>1018.23</v>
      </c>
      <c r="O1090" s="206">
        <f>O1091+O1092+O1093+O1095+O1096</f>
        <v>1011.98</v>
      </c>
      <c r="P1090" s="205">
        <f>(O1090/N1090)*100</f>
        <v>99.386189760663115</v>
      </c>
      <c r="Q1090" s="234">
        <f>Q1091+Q1092+Q1093+Q1095+Q1096</f>
        <v>1082.8</v>
      </c>
      <c r="R1090" s="205">
        <f>R1091+R1092+R1093+R1095+R1096</f>
        <v>1082.8</v>
      </c>
      <c r="S1090" s="205">
        <f>(R1090/Q1090)*100</f>
        <v>100</v>
      </c>
      <c r="T1090" s="234">
        <f>T1091+T1092+T1093+T1095+T1096</f>
        <v>1281.07</v>
      </c>
      <c r="U1090" s="205">
        <f>U1091+U1092+U1093+U1095+U1096</f>
        <v>1281.07</v>
      </c>
      <c r="V1090" s="205">
        <f>(U1090/T1090)*100</f>
        <v>100</v>
      </c>
      <c r="W1090" s="234">
        <f>W1091+W1092+W1093+W1095+W1096</f>
        <v>2232.5899999999997</v>
      </c>
      <c r="X1090" s="205">
        <f>X1091+X1092+X1093+X1095+X1096</f>
        <v>1982.59</v>
      </c>
      <c r="Y1090" s="205">
        <f>(X1090/W1090)*100</f>
        <v>88.802243134655285</v>
      </c>
      <c r="Z1090" s="234">
        <f>Z1091+Z1092+Z1093+Z1095+Z1096</f>
        <v>3599.84</v>
      </c>
      <c r="AA1090" s="205">
        <f>AA1091+AA1092+AA1093+AA1095+AA1096</f>
        <v>0</v>
      </c>
      <c r="AB1090" s="205">
        <f>(AA1090/Z1090)*100</f>
        <v>0</v>
      </c>
      <c r="AC1090" s="234">
        <f>AC1091+AC1092+AC1093+AC1095+AC1096</f>
        <v>1700</v>
      </c>
      <c r="AD1090" s="205">
        <f>AD1091+AD1092+AD1093+AD1095+AD1096</f>
        <v>0</v>
      </c>
      <c r="AE1090" s="205">
        <f>(AD1090/AC1090)*100</f>
        <v>0</v>
      </c>
      <c r="AF1090" s="234">
        <f>AF1091+AF1092+AF1093+AF1095+AF1096</f>
        <v>1900.97</v>
      </c>
      <c r="AG1090" s="205">
        <f>AG1091+AG1092+AG1093+AG1095+AG1096</f>
        <v>0</v>
      </c>
      <c r="AH1090" s="205">
        <f>(AG1090/AF1090)*100</f>
        <v>0</v>
      </c>
      <c r="AI1090" s="234">
        <f>AI1091+AI1092+AI1093+AI1095+AI1096</f>
        <v>1437.76</v>
      </c>
      <c r="AJ1090" s="205">
        <f>AJ1091+AJ1092+AJ1093+AJ1095+AJ1096</f>
        <v>0</v>
      </c>
      <c r="AK1090" s="205">
        <f>(AJ1090/AI1090)*100</f>
        <v>0</v>
      </c>
      <c r="AL1090" s="234">
        <f>AL1091+AL1092+AL1093+AL1095+AL1096</f>
        <v>1220</v>
      </c>
      <c r="AM1090" s="205">
        <f>AM1091+AM1092+AM1093+AM1095+AM1096</f>
        <v>0</v>
      </c>
      <c r="AN1090" s="205">
        <f>(AM1090/AL1090)*100</f>
        <v>0</v>
      </c>
      <c r="AO1090" s="234">
        <f>AO1091+AO1092+AO1093+AO1095+AO1096</f>
        <v>2248.04</v>
      </c>
      <c r="AP1090" s="205">
        <f>AP1091+AP1092+AP1093+AP1095+AP1096</f>
        <v>0</v>
      </c>
      <c r="AQ1090" s="205">
        <f>(AP1090/AO1090)*100</f>
        <v>0</v>
      </c>
      <c r="AR1090" s="216"/>
    </row>
    <row r="1091" spans="1:46" customFormat="1" ht="41.25" customHeight="1">
      <c r="A1091" s="371"/>
      <c r="B1091" s="372"/>
      <c r="C1091" s="282"/>
      <c r="D1091" s="14" t="s">
        <v>17</v>
      </c>
      <c r="E1091" s="174">
        <f>H1091+K1091+N1091+Q1091+T1091+W1091+Z1091+AC1091+AF1091+AI1091+AL1091+AO1091</f>
        <v>0</v>
      </c>
      <c r="F1091" s="44">
        <f>I1091+L1091+O1091+R1091+U1091+X1091+AA1091+AD1091+AG1091+AJ1091+AM1091+AP1091</f>
        <v>0</v>
      </c>
      <c r="G1091" s="45" t="e">
        <f t="shared" si="3626"/>
        <v>#DIV/0!</v>
      </c>
      <c r="H1091" s="238">
        <f>H1084</f>
        <v>0</v>
      </c>
      <c r="I1091" s="21">
        <f>I1084</f>
        <v>0</v>
      </c>
      <c r="J1091" s="45" t="e">
        <f t="shared" ref="J1091:J1096" si="3654">(I1091/H1091)*100</f>
        <v>#DIV/0!</v>
      </c>
      <c r="K1091" s="238">
        <f>K1084</f>
        <v>0</v>
      </c>
      <c r="L1091" s="24">
        <f>L1084</f>
        <v>0</v>
      </c>
      <c r="M1091" s="45" t="e">
        <f t="shared" ref="M1091:M1096" si="3655">(L1091/K1091)*100</f>
        <v>#DIV/0!</v>
      </c>
      <c r="N1091" s="238">
        <f>N1084</f>
        <v>0</v>
      </c>
      <c r="O1091" s="24">
        <f>O1084</f>
        <v>0</v>
      </c>
      <c r="P1091" s="45" t="e">
        <f t="shared" ref="P1091:P1096" si="3656">(O1091/N1091)*100</f>
        <v>#DIV/0!</v>
      </c>
      <c r="Q1091" s="238">
        <f>Q1084</f>
        <v>0</v>
      </c>
      <c r="R1091" s="21">
        <f>R1084</f>
        <v>0</v>
      </c>
      <c r="S1091" s="45" t="e">
        <f t="shared" ref="S1091:S1096" si="3657">(R1091/Q1091)*100</f>
        <v>#DIV/0!</v>
      </c>
      <c r="T1091" s="238">
        <f>T1084</f>
        <v>0</v>
      </c>
      <c r="U1091" s="21">
        <f>U1084</f>
        <v>0</v>
      </c>
      <c r="V1091" s="45" t="e">
        <f t="shared" ref="V1091:V1096" si="3658">(U1091/T1091)*100</f>
        <v>#DIV/0!</v>
      </c>
      <c r="W1091" s="238">
        <f>W1084</f>
        <v>0</v>
      </c>
      <c r="X1091" s="21">
        <f>X1084</f>
        <v>0</v>
      </c>
      <c r="Y1091" s="45" t="e">
        <f t="shared" ref="Y1091:Y1096" si="3659">(X1091/W1091)*100</f>
        <v>#DIV/0!</v>
      </c>
      <c r="Z1091" s="238">
        <f>Z1084</f>
        <v>0</v>
      </c>
      <c r="AA1091" s="21">
        <f>AA1084</f>
        <v>0</v>
      </c>
      <c r="AB1091" s="45" t="e">
        <f t="shared" ref="AB1091:AB1096" si="3660">(AA1091/Z1091)*100</f>
        <v>#DIV/0!</v>
      </c>
      <c r="AC1091" s="238">
        <f>AC1084</f>
        <v>0</v>
      </c>
      <c r="AD1091" s="21">
        <f>AD1084</f>
        <v>0</v>
      </c>
      <c r="AE1091" s="45" t="e">
        <f t="shared" ref="AE1091:AE1096" si="3661">(AD1091/AC1091)*100</f>
        <v>#DIV/0!</v>
      </c>
      <c r="AF1091" s="238">
        <f>AF1084</f>
        <v>0</v>
      </c>
      <c r="AG1091" s="21">
        <f>AG1084</f>
        <v>0</v>
      </c>
      <c r="AH1091" s="45" t="e">
        <f t="shared" ref="AH1091:AH1096" si="3662">(AG1091/AF1091)*100</f>
        <v>#DIV/0!</v>
      </c>
      <c r="AI1091" s="238">
        <f>AI1084</f>
        <v>0</v>
      </c>
      <c r="AJ1091" s="21">
        <f>AJ1084</f>
        <v>0</v>
      </c>
      <c r="AK1091" s="45" t="e">
        <f t="shared" ref="AK1091:AK1096" si="3663">(AJ1091/AI1091)*100</f>
        <v>#DIV/0!</v>
      </c>
      <c r="AL1091" s="238">
        <f>AL1084</f>
        <v>0</v>
      </c>
      <c r="AM1091" s="21">
        <f>AM1084</f>
        <v>0</v>
      </c>
      <c r="AN1091" s="45" t="e">
        <f t="shared" ref="AN1091:AN1096" si="3664">(AM1091/AL1091)*100</f>
        <v>#DIV/0!</v>
      </c>
      <c r="AO1091" s="238">
        <f>AO1084</f>
        <v>0</v>
      </c>
      <c r="AP1091" s="21">
        <f>AP1084</f>
        <v>0</v>
      </c>
      <c r="AQ1091" s="45" t="e">
        <f t="shared" ref="AQ1091:AQ1096" si="3665">(AP1091/AO1091)*100</f>
        <v>#DIV/0!</v>
      </c>
      <c r="AR1091" s="12"/>
      <c r="AS1091" s="37"/>
      <c r="AT1091" s="37"/>
    </row>
    <row r="1092" spans="1:46" customFormat="1" ht="51" customHeight="1">
      <c r="A1092" s="371"/>
      <c r="B1092" s="372"/>
      <c r="C1092" s="282"/>
      <c r="D1092" s="14" t="s">
        <v>18</v>
      </c>
      <c r="E1092" s="256">
        <f t="shared" ref="E1092:E1096" si="3666">H1092+K1092+N1092+Q1092+T1092+W1092+Z1092+AC1092+AF1092+AI1092+AL1092+AO1092</f>
        <v>662</v>
      </c>
      <c r="F1092" s="44">
        <f t="shared" ref="F1092" si="3667">I1092+L1092+O1092+R1092+U1092+X1092+AA1092+AD1092+AG1092+AJ1092+AM1092+AP1092</f>
        <v>57.78</v>
      </c>
      <c r="G1092" s="45">
        <f t="shared" si="3626"/>
        <v>8.7280966767371595</v>
      </c>
      <c r="H1092" s="238">
        <f t="shared" ref="H1092:I1096" si="3668">H1085</f>
        <v>0</v>
      </c>
      <c r="I1092" s="21">
        <f t="shared" si="3668"/>
        <v>0</v>
      </c>
      <c r="J1092" s="45" t="e">
        <f t="shared" si="3654"/>
        <v>#DIV/0!</v>
      </c>
      <c r="K1092" s="238">
        <f t="shared" ref="K1092:L1092" si="3669">K1085</f>
        <v>0</v>
      </c>
      <c r="L1092" s="24">
        <f t="shared" si="3669"/>
        <v>0</v>
      </c>
      <c r="M1092" s="45" t="e">
        <f t="shared" si="3655"/>
        <v>#DIV/0!</v>
      </c>
      <c r="N1092" s="238">
        <f t="shared" ref="N1092:O1092" si="3670">N1085</f>
        <v>0</v>
      </c>
      <c r="O1092" s="24">
        <f t="shared" si="3670"/>
        <v>0</v>
      </c>
      <c r="P1092" s="45" t="e">
        <f t="shared" si="3656"/>
        <v>#DIV/0!</v>
      </c>
      <c r="Q1092" s="238">
        <f t="shared" ref="Q1092:R1092" si="3671">Q1085</f>
        <v>0</v>
      </c>
      <c r="R1092" s="21">
        <f t="shared" si="3671"/>
        <v>0</v>
      </c>
      <c r="S1092" s="45" t="e">
        <f t="shared" si="3657"/>
        <v>#DIV/0!</v>
      </c>
      <c r="T1092" s="238">
        <f t="shared" ref="T1092:U1092" si="3672">T1085</f>
        <v>0</v>
      </c>
      <c r="U1092" s="21">
        <f t="shared" si="3672"/>
        <v>0</v>
      </c>
      <c r="V1092" s="45" t="e">
        <f t="shared" si="3658"/>
        <v>#DIV/0!</v>
      </c>
      <c r="W1092" s="238">
        <f t="shared" ref="W1092:X1092" si="3673">W1085</f>
        <v>307.77999999999997</v>
      </c>
      <c r="X1092" s="21">
        <f t="shared" si="3673"/>
        <v>57.78</v>
      </c>
      <c r="Y1092" s="45">
        <f t="shared" si="3659"/>
        <v>18.773149652349083</v>
      </c>
      <c r="Z1092" s="238">
        <f t="shared" ref="Z1092:AA1092" si="3674">Z1085</f>
        <v>312</v>
      </c>
      <c r="AA1092" s="21">
        <f t="shared" si="3674"/>
        <v>0</v>
      </c>
      <c r="AB1092" s="45">
        <f t="shared" si="3660"/>
        <v>0</v>
      </c>
      <c r="AC1092" s="238">
        <f t="shared" ref="AC1092:AD1092" si="3675">AC1085</f>
        <v>30</v>
      </c>
      <c r="AD1092" s="21">
        <f t="shared" si="3675"/>
        <v>0</v>
      </c>
      <c r="AE1092" s="45">
        <f t="shared" si="3661"/>
        <v>0</v>
      </c>
      <c r="AF1092" s="238">
        <f t="shared" ref="AF1092:AG1092" si="3676">AF1085</f>
        <v>12.219999999999999</v>
      </c>
      <c r="AG1092" s="21">
        <f t="shared" si="3676"/>
        <v>0</v>
      </c>
      <c r="AH1092" s="45">
        <f t="shared" si="3662"/>
        <v>0</v>
      </c>
      <c r="AI1092" s="238">
        <f t="shared" ref="AI1092:AJ1092" si="3677">AI1085</f>
        <v>0</v>
      </c>
      <c r="AJ1092" s="21">
        <f t="shared" si="3677"/>
        <v>0</v>
      </c>
      <c r="AK1092" s="45" t="e">
        <f t="shared" si="3663"/>
        <v>#DIV/0!</v>
      </c>
      <c r="AL1092" s="238">
        <f t="shared" ref="AL1092:AM1092" si="3678">AL1085</f>
        <v>0</v>
      </c>
      <c r="AM1092" s="21">
        <f t="shared" si="3678"/>
        <v>0</v>
      </c>
      <c r="AN1092" s="45" t="e">
        <f t="shared" si="3664"/>
        <v>#DIV/0!</v>
      </c>
      <c r="AO1092" s="238">
        <f t="shared" ref="AO1092:AP1092" si="3679">AO1085</f>
        <v>0</v>
      </c>
      <c r="AP1092" s="21">
        <f t="shared" si="3679"/>
        <v>0</v>
      </c>
      <c r="AQ1092" s="45" t="e">
        <f t="shared" si="3665"/>
        <v>#DIV/0!</v>
      </c>
      <c r="AR1092" s="12"/>
      <c r="AS1092" s="37"/>
      <c r="AT1092" s="37"/>
    </row>
    <row r="1093" spans="1:46" customFormat="1" ht="67.5" customHeight="1">
      <c r="A1093" s="371"/>
      <c r="B1093" s="372"/>
      <c r="C1093" s="282"/>
      <c r="D1093" s="14" t="s">
        <v>26</v>
      </c>
      <c r="E1093" s="256">
        <f t="shared" si="3666"/>
        <v>18125.54</v>
      </c>
      <c r="F1093" s="44">
        <f>I1093+L1093+O1093+R1093+U1093+X1093+AA1093+AD1093+AG1093+AJ1093+AM1093+AP1093</f>
        <v>6479.96</v>
      </c>
      <c r="G1093" s="45">
        <f t="shared" si="3626"/>
        <v>35.750438331768322</v>
      </c>
      <c r="H1093" s="238">
        <f t="shared" si="3668"/>
        <v>243</v>
      </c>
      <c r="I1093" s="21">
        <f t="shared" si="3668"/>
        <v>243</v>
      </c>
      <c r="J1093" s="45">
        <f t="shared" si="3654"/>
        <v>100</v>
      </c>
      <c r="K1093" s="238">
        <f t="shared" ref="K1093:L1093" si="3680">K1086</f>
        <v>943.24</v>
      </c>
      <c r="L1093" s="24">
        <f t="shared" si="3680"/>
        <v>943.24</v>
      </c>
      <c r="M1093" s="45">
        <f t="shared" si="3655"/>
        <v>100</v>
      </c>
      <c r="N1093" s="238">
        <f t="shared" ref="N1093:O1093" si="3681">N1086</f>
        <v>1016.19</v>
      </c>
      <c r="O1093" s="24">
        <f t="shared" si="3681"/>
        <v>1009.94</v>
      </c>
      <c r="P1093" s="45">
        <f t="shared" si="3656"/>
        <v>99.384957537468381</v>
      </c>
      <c r="Q1093" s="238">
        <f t="shared" ref="Q1093:R1093" si="3682">Q1086</f>
        <v>1082.8</v>
      </c>
      <c r="R1093" s="21">
        <f t="shared" si="3682"/>
        <v>1082.8</v>
      </c>
      <c r="S1093" s="45">
        <f t="shared" si="3657"/>
        <v>100</v>
      </c>
      <c r="T1093" s="238">
        <f t="shared" ref="T1093:U1093" si="3683">T1086</f>
        <v>1281.07</v>
      </c>
      <c r="U1093" s="21">
        <f t="shared" si="3683"/>
        <v>1281.07</v>
      </c>
      <c r="V1093" s="45">
        <f t="shared" si="3658"/>
        <v>100</v>
      </c>
      <c r="W1093" s="238">
        <f t="shared" ref="W1093:X1093" si="3684">W1086</f>
        <v>1919.9099999999999</v>
      </c>
      <c r="X1093" s="21">
        <f t="shared" si="3684"/>
        <v>1919.9099999999999</v>
      </c>
      <c r="Y1093" s="45">
        <f t="shared" si="3659"/>
        <v>100</v>
      </c>
      <c r="Z1093" s="238">
        <f t="shared" ref="Z1093:AA1093" si="3685">Z1086</f>
        <v>3287.84</v>
      </c>
      <c r="AA1093" s="21">
        <f t="shared" si="3685"/>
        <v>0</v>
      </c>
      <c r="AB1093" s="45">
        <f t="shared" si="3660"/>
        <v>0</v>
      </c>
      <c r="AC1093" s="238">
        <f t="shared" ref="AC1093:AD1093" si="3686">AC1086</f>
        <v>1670</v>
      </c>
      <c r="AD1093" s="21">
        <f t="shared" si="3686"/>
        <v>0</v>
      </c>
      <c r="AE1093" s="45">
        <f t="shared" si="3661"/>
        <v>0</v>
      </c>
      <c r="AF1093" s="238">
        <f t="shared" ref="AF1093:AG1093" si="3687">AF1086</f>
        <v>1888.75</v>
      </c>
      <c r="AG1093" s="21">
        <f t="shared" si="3687"/>
        <v>0</v>
      </c>
      <c r="AH1093" s="45">
        <f t="shared" si="3662"/>
        <v>0</v>
      </c>
      <c r="AI1093" s="238">
        <f t="shared" ref="AI1093:AJ1093" si="3688">AI1086</f>
        <v>1437.76</v>
      </c>
      <c r="AJ1093" s="21">
        <f t="shared" si="3688"/>
        <v>0</v>
      </c>
      <c r="AK1093" s="45">
        <f t="shared" si="3663"/>
        <v>0</v>
      </c>
      <c r="AL1093" s="238">
        <f t="shared" ref="AL1093:AM1093" si="3689">AL1086</f>
        <v>1220</v>
      </c>
      <c r="AM1093" s="21">
        <f t="shared" si="3689"/>
        <v>0</v>
      </c>
      <c r="AN1093" s="45">
        <f t="shared" si="3664"/>
        <v>0</v>
      </c>
      <c r="AO1093" s="238">
        <f t="shared" ref="AO1093:AP1093" si="3690">AO1086</f>
        <v>2134.98</v>
      </c>
      <c r="AP1093" s="21">
        <f t="shared" si="3690"/>
        <v>0</v>
      </c>
      <c r="AQ1093" s="45">
        <f t="shared" si="3665"/>
        <v>0</v>
      </c>
      <c r="AR1093" s="12"/>
      <c r="AS1093" s="37"/>
      <c r="AT1093" s="37"/>
    </row>
    <row r="1094" spans="1:46" customFormat="1" ht="107.25" customHeight="1">
      <c r="A1094" s="371"/>
      <c r="B1094" s="372"/>
      <c r="C1094" s="282"/>
      <c r="D1094" s="38" t="s">
        <v>154</v>
      </c>
      <c r="E1094" s="174">
        <f t="shared" si="3666"/>
        <v>0</v>
      </c>
      <c r="F1094" s="44">
        <f t="shared" ref="F1094:F1096" si="3691">I1094+L1094+O1094+R1094+U1094+X1094+AA1094+AD1094+AG1094+AJ1094+AM1094+AP1094</f>
        <v>0</v>
      </c>
      <c r="G1094" s="45" t="e">
        <f t="shared" si="3626"/>
        <v>#DIV/0!</v>
      </c>
      <c r="H1094" s="238">
        <f t="shared" si="3668"/>
        <v>0</v>
      </c>
      <c r="I1094" s="21">
        <f t="shared" si="3668"/>
        <v>0</v>
      </c>
      <c r="J1094" s="45" t="e">
        <f t="shared" si="3654"/>
        <v>#DIV/0!</v>
      </c>
      <c r="K1094" s="238">
        <f t="shared" ref="K1094:L1094" si="3692">K1087</f>
        <v>0</v>
      </c>
      <c r="L1094" s="24">
        <f t="shared" si="3692"/>
        <v>0</v>
      </c>
      <c r="M1094" s="45" t="e">
        <f t="shared" si="3655"/>
        <v>#DIV/0!</v>
      </c>
      <c r="N1094" s="238">
        <f t="shared" ref="N1094:O1094" si="3693">N1087</f>
        <v>0</v>
      </c>
      <c r="O1094" s="24">
        <f t="shared" si="3693"/>
        <v>0</v>
      </c>
      <c r="P1094" s="45" t="e">
        <f t="shared" si="3656"/>
        <v>#DIV/0!</v>
      </c>
      <c r="Q1094" s="238">
        <f t="shared" ref="Q1094:R1094" si="3694">Q1087</f>
        <v>0</v>
      </c>
      <c r="R1094" s="21">
        <f t="shared" si="3694"/>
        <v>0</v>
      </c>
      <c r="S1094" s="45" t="e">
        <f t="shared" si="3657"/>
        <v>#DIV/0!</v>
      </c>
      <c r="T1094" s="238">
        <f t="shared" ref="T1094:U1094" si="3695">T1087</f>
        <v>0</v>
      </c>
      <c r="U1094" s="21">
        <f t="shared" si="3695"/>
        <v>0</v>
      </c>
      <c r="V1094" s="45" t="e">
        <f t="shared" si="3658"/>
        <v>#DIV/0!</v>
      </c>
      <c r="W1094" s="238">
        <f t="shared" ref="W1094:X1094" si="3696">W1087</f>
        <v>0</v>
      </c>
      <c r="X1094" s="21">
        <f t="shared" si="3696"/>
        <v>0</v>
      </c>
      <c r="Y1094" s="45" t="e">
        <f t="shared" si="3659"/>
        <v>#DIV/0!</v>
      </c>
      <c r="Z1094" s="238">
        <f t="shared" ref="Z1094:AA1094" si="3697">Z1087</f>
        <v>0</v>
      </c>
      <c r="AA1094" s="21">
        <f t="shared" si="3697"/>
        <v>0</v>
      </c>
      <c r="AB1094" s="45" t="e">
        <f t="shared" si="3660"/>
        <v>#DIV/0!</v>
      </c>
      <c r="AC1094" s="238">
        <f t="shared" ref="AC1094:AD1094" si="3698">AC1087</f>
        <v>0</v>
      </c>
      <c r="AD1094" s="21">
        <f t="shared" si="3698"/>
        <v>0</v>
      </c>
      <c r="AE1094" s="45" t="e">
        <f t="shared" si="3661"/>
        <v>#DIV/0!</v>
      </c>
      <c r="AF1094" s="238">
        <f t="shared" ref="AF1094:AG1094" si="3699">AF1087</f>
        <v>0</v>
      </c>
      <c r="AG1094" s="21">
        <f t="shared" si="3699"/>
        <v>0</v>
      </c>
      <c r="AH1094" s="45" t="e">
        <f t="shared" si="3662"/>
        <v>#DIV/0!</v>
      </c>
      <c r="AI1094" s="238">
        <f t="shared" ref="AI1094:AJ1094" si="3700">AI1087</f>
        <v>0</v>
      </c>
      <c r="AJ1094" s="21">
        <f t="shared" si="3700"/>
        <v>0</v>
      </c>
      <c r="AK1094" s="45" t="e">
        <f t="shared" si="3663"/>
        <v>#DIV/0!</v>
      </c>
      <c r="AL1094" s="238">
        <f t="shared" ref="AL1094:AM1094" si="3701">AL1087</f>
        <v>0</v>
      </c>
      <c r="AM1094" s="21">
        <f t="shared" si="3701"/>
        <v>0</v>
      </c>
      <c r="AN1094" s="45" t="e">
        <f t="shared" si="3664"/>
        <v>#DIV/0!</v>
      </c>
      <c r="AO1094" s="238">
        <f t="shared" ref="AO1094:AP1094" si="3702">AO1087</f>
        <v>0</v>
      </c>
      <c r="AP1094" s="21">
        <f t="shared" si="3702"/>
        <v>0</v>
      </c>
      <c r="AQ1094" s="45" t="e">
        <f t="shared" si="3665"/>
        <v>#DIV/0!</v>
      </c>
      <c r="AR1094" s="12"/>
      <c r="AS1094" s="37"/>
      <c r="AT1094" s="37"/>
    </row>
    <row r="1095" spans="1:46" customFormat="1" ht="33" customHeight="1">
      <c r="A1095" s="371"/>
      <c r="B1095" s="372"/>
      <c r="C1095" s="282"/>
      <c r="D1095" s="14" t="s">
        <v>37</v>
      </c>
      <c r="E1095" s="174">
        <f t="shared" si="3666"/>
        <v>0</v>
      </c>
      <c r="F1095" s="44">
        <f t="shared" si="3691"/>
        <v>0</v>
      </c>
      <c r="G1095" s="45" t="e">
        <f t="shared" si="3626"/>
        <v>#DIV/0!</v>
      </c>
      <c r="H1095" s="238">
        <f t="shared" si="3668"/>
        <v>0</v>
      </c>
      <c r="I1095" s="21">
        <f t="shared" si="3668"/>
        <v>0</v>
      </c>
      <c r="J1095" s="45" t="e">
        <f t="shared" si="3654"/>
        <v>#DIV/0!</v>
      </c>
      <c r="K1095" s="238">
        <f t="shared" ref="K1095:L1095" si="3703">K1088</f>
        <v>0</v>
      </c>
      <c r="L1095" s="24">
        <f t="shared" si="3703"/>
        <v>0</v>
      </c>
      <c r="M1095" s="45" t="e">
        <f t="shared" si="3655"/>
        <v>#DIV/0!</v>
      </c>
      <c r="N1095" s="238">
        <f t="shared" ref="N1095:O1095" si="3704">N1088</f>
        <v>0</v>
      </c>
      <c r="O1095" s="24">
        <f t="shared" si="3704"/>
        <v>0</v>
      </c>
      <c r="P1095" s="45" t="e">
        <f t="shared" si="3656"/>
        <v>#DIV/0!</v>
      </c>
      <c r="Q1095" s="238">
        <f t="shared" ref="Q1095:R1095" si="3705">Q1088</f>
        <v>0</v>
      </c>
      <c r="R1095" s="21">
        <f t="shared" si="3705"/>
        <v>0</v>
      </c>
      <c r="S1095" s="45" t="e">
        <f t="shared" si="3657"/>
        <v>#DIV/0!</v>
      </c>
      <c r="T1095" s="238">
        <f t="shared" ref="T1095:U1095" si="3706">T1088</f>
        <v>0</v>
      </c>
      <c r="U1095" s="21">
        <f t="shared" si="3706"/>
        <v>0</v>
      </c>
      <c r="V1095" s="45" t="e">
        <f t="shared" si="3658"/>
        <v>#DIV/0!</v>
      </c>
      <c r="W1095" s="238">
        <f t="shared" ref="W1095:X1095" si="3707">W1088</f>
        <v>0</v>
      </c>
      <c r="X1095" s="21">
        <f t="shared" si="3707"/>
        <v>0</v>
      </c>
      <c r="Y1095" s="45" t="e">
        <f t="shared" si="3659"/>
        <v>#DIV/0!</v>
      </c>
      <c r="Z1095" s="238">
        <f t="shared" ref="Z1095:AA1095" si="3708">Z1088</f>
        <v>0</v>
      </c>
      <c r="AA1095" s="21">
        <f t="shared" si="3708"/>
        <v>0</v>
      </c>
      <c r="AB1095" s="45" t="e">
        <f t="shared" si="3660"/>
        <v>#DIV/0!</v>
      </c>
      <c r="AC1095" s="238">
        <f t="shared" ref="AC1095:AD1095" si="3709">AC1088</f>
        <v>0</v>
      </c>
      <c r="AD1095" s="21">
        <f t="shared" si="3709"/>
        <v>0</v>
      </c>
      <c r="AE1095" s="45" t="e">
        <f t="shared" si="3661"/>
        <v>#DIV/0!</v>
      </c>
      <c r="AF1095" s="238">
        <f t="shared" ref="AF1095:AG1095" si="3710">AF1088</f>
        <v>0</v>
      </c>
      <c r="AG1095" s="21">
        <f t="shared" si="3710"/>
        <v>0</v>
      </c>
      <c r="AH1095" s="45" t="e">
        <f t="shared" si="3662"/>
        <v>#DIV/0!</v>
      </c>
      <c r="AI1095" s="238">
        <f t="shared" ref="AI1095:AJ1095" si="3711">AI1088</f>
        <v>0</v>
      </c>
      <c r="AJ1095" s="21">
        <f t="shared" si="3711"/>
        <v>0</v>
      </c>
      <c r="AK1095" s="45" t="e">
        <f t="shared" si="3663"/>
        <v>#DIV/0!</v>
      </c>
      <c r="AL1095" s="238">
        <f t="shared" ref="AL1095:AM1095" si="3712">AL1088</f>
        <v>0</v>
      </c>
      <c r="AM1095" s="21">
        <f t="shared" si="3712"/>
        <v>0</v>
      </c>
      <c r="AN1095" s="45" t="e">
        <f t="shared" si="3664"/>
        <v>#DIV/0!</v>
      </c>
      <c r="AO1095" s="238">
        <f t="shared" ref="AO1095:AP1095" si="3713">AO1088</f>
        <v>0</v>
      </c>
      <c r="AP1095" s="21">
        <f t="shared" si="3713"/>
        <v>0</v>
      </c>
      <c r="AQ1095" s="45" t="e">
        <f t="shared" si="3665"/>
        <v>#DIV/0!</v>
      </c>
      <c r="AR1095" s="12"/>
      <c r="AS1095" s="37"/>
      <c r="AT1095" s="37"/>
    </row>
    <row r="1096" spans="1:46" customFormat="1" ht="85.5" customHeight="1">
      <c r="A1096" s="373"/>
      <c r="B1096" s="374"/>
      <c r="C1096" s="282"/>
      <c r="D1096" s="14" t="s">
        <v>32</v>
      </c>
      <c r="E1096" s="174">
        <f t="shared" si="3666"/>
        <v>120</v>
      </c>
      <c r="F1096" s="44">
        <f t="shared" si="3691"/>
        <v>6.94</v>
      </c>
      <c r="G1096" s="45">
        <f t="shared" si="3626"/>
        <v>5.7833333333333332</v>
      </c>
      <c r="H1096" s="238">
        <f t="shared" si="3668"/>
        <v>0</v>
      </c>
      <c r="I1096" s="21">
        <f t="shared" si="3668"/>
        <v>0</v>
      </c>
      <c r="J1096" s="45" t="e">
        <f t="shared" si="3654"/>
        <v>#DIV/0!</v>
      </c>
      <c r="K1096" s="238">
        <f t="shared" ref="K1096:L1096" si="3714">K1089</f>
        <v>0</v>
      </c>
      <c r="L1096" s="24">
        <f t="shared" si="3714"/>
        <v>0</v>
      </c>
      <c r="M1096" s="45" t="e">
        <f t="shared" si="3655"/>
        <v>#DIV/0!</v>
      </c>
      <c r="N1096" s="238">
        <f t="shared" ref="N1096:O1096" si="3715">N1089</f>
        <v>2.04</v>
      </c>
      <c r="O1096" s="24">
        <f t="shared" si="3715"/>
        <v>2.04</v>
      </c>
      <c r="P1096" s="45">
        <f t="shared" si="3656"/>
        <v>100</v>
      </c>
      <c r="Q1096" s="238">
        <f t="shared" ref="Q1096:R1096" si="3716">Q1089</f>
        <v>0</v>
      </c>
      <c r="R1096" s="21">
        <f t="shared" si="3716"/>
        <v>0</v>
      </c>
      <c r="S1096" s="45" t="e">
        <f t="shared" si="3657"/>
        <v>#DIV/0!</v>
      </c>
      <c r="T1096" s="238">
        <f t="shared" ref="T1096:U1096" si="3717">T1089</f>
        <v>0</v>
      </c>
      <c r="U1096" s="21">
        <f t="shared" si="3717"/>
        <v>0</v>
      </c>
      <c r="V1096" s="45" t="e">
        <f t="shared" si="3658"/>
        <v>#DIV/0!</v>
      </c>
      <c r="W1096" s="238">
        <f t="shared" ref="W1096:X1096" si="3718">W1089</f>
        <v>4.9000000000000004</v>
      </c>
      <c r="X1096" s="21">
        <f t="shared" si="3718"/>
        <v>4.9000000000000004</v>
      </c>
      <c r="Y1096" s="45">
        <f t="shared" si="3659"/>
        <v>100</v>
      </c>
      <c r="Z1096" s="238">
        <f t="shared" ref="Z1096:AA1096" si="3719">Z1089</f>
        <v>0</v>
      </c>
      <c r="AA1096" s="21">
        <f t="shared" si="3719"/>
        <v>0</v>
      </c>
      <c r="AB1096" s="45" t="e">
        <f t="shared" si="3660"/>
        <v>#DIV/0!</v>
      </c>
      <c r="AC1096" s="238">
        <f t="shared" ref="AC1096:AD1096" si="3720">AC1089</f>
        <v>0</v>
      </c>
      <c r="AD1096" s="21">
        <f t="shared" si="3720"/>
        <v>0</v>
      </c>
      <c r="AE1096" s="45" t="e">
        <f t="shared" si="3661"/>
        <v>#DIV/0!</v>
      </c>
      <c r="AF1096" s="238">
        <f t="shared" ref="AF1096:AG1096" si="3721">AF1089</f>
        <v>0</v>
      </c>
      <c r="AG1096" s="21">
        <f t="shared" si="3721"/>
        <v>0</v>
      </c>
      <c r="AH1096" s="45" t="e">
        <f t="shared" si="3662"/>
        <v>#DIV/0!</v>
      </c>
      <c r="AI1096" s="238">
        <f t="shared" ref="AI1096:AJ1096" si="3722">AI1089</f>
        <v>0</v>
      </c>
      <c r="AJ1096" s="21">
        <f t="shared" si="3722"/>
        <v>0</v>
      </c>
      <c r="AK1096" s="45" t="e">
        <f t="shared" si="3663"/>
        <v>#DIV/0!</v>
      </c>
      <c r="AL1096" s="238">
        <f t="shared" ref="AL1096:AM1096" si="3723">AL1089</f>
        <v>0</v>
      </c>
      <c r="AM1096" s="21">
        <f t="shared" si="3723"/>
        <v>0</v>
      </c>
      <c r="AN1096" s="45" t="e">
        <f t="shared" si="3664"/>
        <v>#DIV/0!</v>
      </c>
      <c r="AO1096" s="238">
        <f t="shared" ref="AO1096:AP1096" si="3724">AO1089</f>
        <v>113.06</v>
      </c>
      <c r="AP1096" s="21">
        <f t="shared" si="3724"/>
        <v>0</v>
      </c>
      <c r="AQ1096" s="45">
        <f t="shared" si="3665"/>
        <v>0</v>
      </c>
      <c r="AR1096" s="12"/>
      <c r="AS1096" s="37"/>
      <c r="AT1096" s="37"/>
    </row>
    <row r="1097" spans="1:46" ht="27.75" customHeight="1">
      <c r="A1097" s="399" t="s">
        <v>159</v>
      </c>
      <c r="B1097" s="400"/>
      <c r="C1097" s="401"/>
      <c r="D1097" s="402"/>
      <c r="E1097" s="402"/>
      <c r="F1097" s="402"/>
      <c r="G1097" s="402"/>
      <c r="H1097" s="402"/>
      <c r="I1097" s="402"/>
      <c r="J1097" s="402"/>
      <c r="K1097" s="402"/>
      <c r="L1097" s="402"/>
      <c r="M1097" s="402"/>
      <c r="N1097" s="402"/>
      <c r="O1097" s="402"/>
      <c r="P1097" s="402"/>
      <c r="Q1097" s="402"/>
      <c r="R1097" s="402"/>
      <c r="S1097" s="402"/>
      <c r="T1097" s="402"/>
      <c r="U1097" s="402"/>
      <c r="V1097" s="402"/>
      <c r="W1097" s="402"/>
      <c r="X1097" s="402"/>
      <c r="Y1097" s="402"/>
      <c r="Z1097" s="402"/>
      <c r="AA1097" s="402"/>
      <c r="AB1097" s="402"/>
      <c r="AC1097" s="402"/>
      <c r="AD1097" s="402"/>
      <c r="AE1097" s="402"/>
      <c r="AF1097" s="402"/>
      <c r="AG1097" s="402"/>
      <c r="AH1097" s="402"/>
      <c r="AI1097" s="402"/>
      <c r="AJ1097" s="402"/>
      <c r="AK1097" s="402"/>
      <c r="AL1097" s="402"/>
      <c r="AM1097" s="402"/>
      <c r="AN1097" s="402"/>
      <c r="AO1097" s="402"/>
      <c r="AP1097" s="402"/>
      <c r="AQ1097" s="402"/>
      <c r="AR1097" s="403"/>
    </row>
    <row r="1098" spans="1:46" s="216" customFormat="1" ht="30" customHeight="1">
      <c r="A1098" s="385" t="s">
        <v>110</v>
      </c>
      <c r="B1098" s="385"/>
      <c r="C1098" s="385"/>
      <c r="D1098" s="225" t="s">
        <v>153</v>
      </c>
      <c r="E1098" s="204">
        <f>E1099+E1100+E1101+E1103+E1104</f>
        <v>1577126.7859999998</v>
      </c>
      <c r="F1098" s="205">
        <f>F1099+F1100+F1101+F1103+F1104</f>
        <v>831465.43473999982</v>
      </c>
      <c r="G1098" s="205">
        <f>(F1098/E1098)*100</f>
        <v>52.720265873412153</v>
      </c>
      <c r="H1098" s="234">
        <f>H1099+H1100+H1101+H1103+H1104</f>
        <v>37689.140000000007</v>
      </c>
      <c r="I1098" s="205">
        <f>I1099+I1100+I1101+I1103+I1104</f>
        <v>37689.140000000007</v>
      </c>
      <c r="J1098" s="205">
        <f>(I1098/H1098)*100</f>
        <v>100</v>
      </c>
      <c r="K1098" s="234">
        <f>K1099+K1100+K1101+K1103+K1104</f>
        <v>145172.01999999999</v>
      </c>
      <c r="L1098" s="206">
        <f>L1099+L1100+L1101+L1103+L1104</f>
        <v>145172.03274</v>
      </c>
      <c r="M1098" s="205">
        <f>(L1098/K1098)*100</f>
        <v>100.00000877579578</v>
      </c>
      <c r="N1098" s="234">
        <f>N1099+N1100+N1101+N1103+N1104</f>
        <v>123496.16199999998</v>
      </c>
      <c r="O1098" s="206">
        <f>O1099+O1100+O1101+O1103+O1104</f>
        <v>123207.42199999998</v>
      </c>
      <c r="P1098" s="205">
        <f>(O1098/N1098)*100</f>
        <v>99.76619516321486</v>
      </c>
      <c r="Q1098" s="234">
        <f>Q1099+Q1100+Q1101+Q1103+Q1104</f>
        <v>139034</v>
      </c>
      <c r="R1098" s="205">
        <f>R1099+R1100+R1101+R1103+R1104</f>
        <v>139034</v>
      </c>
      <c r="S1098" s="205">
        <f>(R1098/Q1098)*100</f>
        <v>100</v>
      </c>
      <c r="T1098" s="234">
        <f>T1099+T1100+T1101+T1103+T1104</f>
        <v>154779.28999999998</v>
      </c>
      <c r="U1098" s="205">
        <f>U1099+U1100+U1101+U1103+U1104</f>
        <v>154779.28999999998</v>
      </c>
      <c r="V1098" s="205">
        <f>(U1098/T1098)*100</f>
        <v>100</v>
      </c>
      <c r="W1098" s="234">
        <f>W1099+W1100+W1101+W1103+W1104</f>
        <v>232677.11000000002</v>
      </c>
      <c r="X1098" s="205">
        <f>X1099+X1100+X1101+X1103+X1104</f>
        <v>231583.55000000002</v>
      </c>
      <c r="Y1098" s="205">
        <f>(X1098/W1098)*100</f>
        <v>99.530009634381315</v>
      </c>
      <c r="Z1098" s="234">
        <f>Z1099+Z1100+Z1101+Z1103+Z1104</f>
        <v>129192.01000000001</v>
      </c>
      <c r="AA1098" s="205">
        <f>AA1099+AA1100+AA1101+AA1103+AA1104</f>
        <v>0</v>
      </c>
      <c r="AB1098" s="205">
        <f>(AA1098/Z1098)*100</f>
        <v>0</v>
      </c>
      <c r="AC1098" s="234">
        <f>AC1099+AC1100+AC1101+AC1103+AC1104</f>
        <v>70093.123999999996</v>
      </c>
      <c r="AD1098" s="205">
        <f>AD1099+AD1100+AD1101+AD1103+AD1104</f>
        <v>0</v>
      </c>
      <c r="AE1098" s="205">
        <f>(AD1098/AC1098)*100</f>
        <v>0</v>
      </c>
      <c r="AF1098" s="234">
        <f>AF1099+AF1100+AF1101+AF1103+AF1104</f>
        <v>83674.7</v>
      </c>
      <c r="AG1098" s="205">
        <f>AG1099+AG1100+AG1101+AG1103+AG1104</f>
        <v>0</v>
      </c>
      <c r="AH1098" s="205">
        <f>(AG1098/AF1098)*100</f>
        <v>0</v>
      </c>
      <c r="AI1098" s="234">
        <f>AI1099+AI1100+AI1101+AI1103+AI1104</f>
        <v>116743.09</v>
      </c>
      <c r="AJ1098" s="205">
        <f>AJ1099+AJ1100+AJ1101+AJ1103+AJ1104</f>
        <v>0</v>
      </c>
      <c r="AK1098" s="205">
        <f>(AJ1098/AI1098)*100</f>
        <v>0</v>
      </c>
      <c r="AL1098" s="234">
        <f>AL1099+AL1100+AL1101+AL1103+AL1104</f>
        <v>112060.61</v>
      </c>
      <c r="AM1098" s="205">
        <f>AM1099+AM1100+AM1101+AM1103+AM1104</f>
        <v>0</v>
      </c>
      <c r="AN1098" s="205">
        <f>(AM1098/AL1098)*100</f>
        <v>0</v>
      </c>
      <c r="AO1098" s="234">
        <f>AO1099+AO1100+AO1101+AO1103+AO1104</f>
        <v>232515.53000000003</v>
      </c>
      <c r="AP1098" s="205">
        <f>AP1099+AP1100+AP1101+AP1103+AP1104</f>
        <v>0</v>
      </c>
      <c r="AQ1098" s="205">
        <f>(AP1098/AO1098)*100</f>
        <v>0</v>
      </c>
    </row>
    <row r="1099" spans="1:46" s="12" customFormat="1" ht="30">
      <c r="A1099" s="385"/>
      <c r="B1099" s="385"/>
      <c r="C1099" s="385"/>
      <c r="D1099" s="32" t="s">
        <v>17</v>
      </c>
      <c r="E1099" s="174">
        <f t="shared" ref="E1099" si="3725">H1099+K1099+N1099+Q1099+T1099+W1099+Z1099+AC1099+AF1099+AI1099+AL1099+AO1099</f>
        <v>308.39999999999998</v>
      </c>
      <c r="F1099" s="44">
        <f>I1099+L1099+O1099+R1099+U1099+X1099+AA1099+AD1099+AG1099+AJ1099+AM1099+AP1099</f>
        <v>0</v>
      </c>
      <c r="G1099" s="45">
        <f t="shared" ref="G1099:G1104" si="3726">(F1099/E1099)*100</f>
        <v>0</v>
      </c>
      <c r="H1099" s="234">
        <f t="shared" ref="H1099:I1104" si="3727">H11-H1106-H1113</f>
        <v>0</v>
      </c>
      <c r="I1099" s="45">
        <f t="shared" si="3727"/>
        <v>0</v>
      </c>
      <c r="J1099" s="45" t="e">
        <f t="shared" ref="J1099:J1104" si="3728">(I1099/H1099)*100</f>
        <v>#DIV/0!</v>
      </c>
      <c r="K1099" s="234">
        <f>K11-K1106-K1113</f>
        <v>0</v>
      </c>
      <c r="L1099" s="43">
        <f>L11-L1106-L1113</f>
        <v>0</v>
      </c>
      <c r="M1099" s="45" t="e">
        <f t="shared" ref="M1099:M1104" si="3729">(L1099/K1099)*100</f>
        <v>#DIV/0!</v>
      </c>
      <c r="N1099" s="234">
        <f>N11-N1106-N1113</f>
        <v>0</v>
      </c>
      <c r="O1099" s="43">
        <f>O11-O1106-O1113</f>
        <v>0</v>
      </c>
      <c r="P1099" s="45" t="e">
        <f t="shared" ref="P1099:P1104" si="3730">(O1099/N1099)*100</f>
        <v>#DIV/0!</v>
      </c>
      <c r="Q1099" s="234">
        <f>Q11-Q1106-Q1113</f>
        <v>0</v>
      </c>
      <c r="R1099" s="45">
        <f>R11-R1106-R1113</f>
        <v>0</v>
      </c>
      <c r="S1099" s="45" t="e">
        <f t="shared" ref="S1099:S1104" si="3731">(R1099/Q1099)*100</f>
        <v>#DIV/0!</v>
      </c>
      <c r="T1099" s="234">
        <f>T11-T1106-T1113</f>
        <v>0</v>
      </c>
      <c r="U1099" s="45">
        <f>U11-U1106-U1113</f>
        <v>0</v>
      </c>
      <c r="V1099" s="45" t="e">
        <f t="shared" ref="V1099:V1104" si="3732">(U1099/T1099)*100</f>
        <v>#DIV/0!</v>
      </c>
      <c r="W1099" s="234">
        <f>W11-W1106-W1113</f>
        <v>0</v>
      </c>
      <c r="X1099" s="45">
        <f>X11-X1106-X1113</f>
        <v>0</v>
      </c>
      <c r="Y1099" s="45" t="e">
        <f t="shared" ref="Y1099:Y1104" si="3733">(X1099/W1099)*100</f>
        <v>#DIV/0!</v>
      </c>
      <c r="Z1099" s="234">
        <f>Z11-Z1106-Z1113</f>
        <v>0</v>
      </c>
      <c r="AA1099" s="45">
        <f>AA11-AA1106-AA1113</f>
        <v>0</v>
      </c>
      <c r="AB1099" s="45" t="e">
        <f t="shared" ref="AB1099:AB1104" si="3734">(AA1099/Z1099)*100</f>
        <v>#DIV/0!</v>
      </c>
      <c r="AC1099" s="234">
        <f>AC11-AC1106-AC1113</f>
        <v>0</v>
      </c>
      <c r="AD1099" s="45">
        <f>AD11-AD1106-AD1113</f>
        <v>0</v>
      </c>
      <c r="AE1099" s="45" t="e">
        <f t="shared" ref="AE1099:AE1104" si="3735">(AD1099/AC1099)*100</f>
        <v>#DIV/0!</v>
      </c>
      <c r="AF1099" s="234">
        <f>AF11-AF1106-AF1113</f>
        <v>0</v>
      </c>
      <c r="AG1099" s="45">
        <f>AG11-AG1106-AG1113</f>
        <v>0</v>
      </c>
      <c r="AH1099" s="45" t="e">
        <f t="shared" ref="AH1099:AH1104" si="3736">(AG1099/AF1099)*100</f>
        <v>#DIV/0!</v>
      </c>
      <c r="AI1099" s="234">
        <f>AI11-AI1106-AI1113</f>
        <v>0</v>
      </c>
      <c r="AJ1099" s="45">
        <f>AJ11-AJ1106-AJ1113</f>
        <v>0</v>
      </c>
      <c r="AK1099" s="45" t="e">
        <f t="shared" ref="AK1099:AK1104" si="3737">(AJ1099/AI1099)*100</f>
        <v>#DIV/0!</v>
      </c>
      <c r="AL1099" s="234">
        <f>AL11-AL1106-AL1113</f>
        <v>0</v>
      </c>
      <c r="AM1099" s="45">
        <f>AM11-AM1106-AM1113</f>
        <v>0</v>
      </c>
      <c r="AN1099" s="45" t="e">
        <f t="shared" ref="AN1099:AN1104" si="3738">(AM1099/AL1099)*100</f>
        <v>#DIV/0!</v>
      </c>
      <c r="AO1099" s="234">
        <f>AO11-AO1106-AO1113</f>
        <v>308.39999999999998</v>
      </c>
      <c r="AP1099" s="45">
        <f>AP11-AP1106-AP1113</f>
        <v>0</v>
      </c>
      <c r="AQ1099" s="45">
        <f t="shared" ref="AQ1099:AQ1104" si="3739">(AP1099/AO1099)*100</f>
        <v>0</v>
      </c>
      <c r="AS1099" s="15"/>
      <c r="AT1099" s="15"/>
    </row>
    <row r="1100" spans="1:46" s="12" customFormat="1" ht="51" customHeight="1">
      <c r="A1100" s="385"/>
      <c r="B1100" s="385"/>
      <c r="C1100" s="385"/>
      <c r="D1100" s="32" t="s">
        <v>18</v>
      </c>
      <c r="E1100" s="173">
        <f>H1100+K1100+N1100+Q1100+T1100+W1100+Z1100+AC1100+AF1100+AI1100+AL1100+AO1100</f>
        <v>1161524.5999999999</v>
      </c>
      <c r="F1100" s="85">
        <f>I1100+L1100+O1100+R1100+U1100+X1100+AA1100+AD1100+AG1100+AJ1100+AM1100+AP1100</f>
        <v>620527.55999999994</v>
      </c>
      <c r="G1100" s="45">
        <f t="shared" si="3726"/>
        <v>53.42354006105424</v>
      </c>
      <c r="H1100" s="234">
        <f t="shared" si="3727"/>
        <v>19839.330000000002</v>
      </c>
      <c r="I1100" s="45">
        <f t="shared" si="3727"/>
        <v>19839.330000000002</v>
      </c>
      <c r="J1100" s="45">
        <f t="shared" si="3728"/>
        <v>100</v>
      </c>
      <c r="K1100" s="234">
        <f t="shared" ref="K1100" si="3740">K12-K1107-K1114</f>
        <v>99389.58</v>
      </c>
      <c r="L1100" s="43">
        <f>L12-L1107-L1114</f>
        <v>99389.58</v>
      </c>
      <c r="M1100" s="45">
        <f t="shared" si="3729"/>
        <v>100</v>
      </c>
      <c r="N1100" s="234">
        <f>N12-N1107-N1114</f>
        <v>89309.919999999984</v>
      </c>
      <c r="O1100" s="43">
        <f t="shared" ref="O1100" si="3741">O12-O1107-O1114</f>
        <v>89059.919999999984</v>
      </c>
      <c r="P1100" s="45">
        <f t="shared" si="3730"/>
        <v>99.720075888546305</v>
      </c>
      <c r="Q1100" s="234">
        <f t="shared" ref="Q1100:R1100" si="3742">Q12-Q1107-Q1114</f>
        <v>95349.330000000016</v>
      </c>
      <c r="R1100" s="45">
        <f t="shared" si="3742"/>
        <v>95349.330000000016</v>
      </c>
      <c r="S1100" s="45">
        <f t="shared" si="3731"/>
        <v>100</v>
      </c>
      <c r="T1100" s="234">
        <f t="shared" ref="T1100:U1100" si="3743">T12-T1107-T1114</f>
        <v>122539.31999999998</v>
      </c>
      <c r="U1100" s="45">
        <f t="shared" si="3743"/>
        <v>122539.31999999998</v>
      </c>
      <c r="V1100" s="45">
        <f t="shared" si="3732"/>
        <v>100</v>
      </c>
      <c r="W1100" s="234">
        <f t="shared" ref="W1100:X1100" si="3744">W12-W1107-W1114</f>
        <v>194600.08</v>
      </c>
      <c r="X1100" s="45">
        <f t="shared" si="3744"/>
        <v>194350.07999999999</v>
      </c>
      <c r="Y1100" s="45">
        <f t="shared" si="3733"/>
        <v>99.871531399164894</v>
      </c>
      <c r="Z1100" s="234">
        <f t="shared" ref="Z1100:AA1100" si="3745">Z12-Z1107-Z1114</f>
        <v>93224.91</v>
      </c>
      <c r="AA1100" s="45">
        <f t="shared" si="3745"/>
        <v>0</v>
      </c>
      <c r="AB1100" s="45">
        <f t="shared" si="3734"/>
        <v>0</v>
      </c>
      <c r="AC1100" s="234">
        <f t="shared" ref="AC1100:AD1100" si="3746">AC12-AC1107-AC1114</f>
        <v>44146</v>
      </c>
      <c r="AD1100" s="45">
        <f t="shared" si="3746"/>
        <v>0</v>
      </c>
      <c r="AE1100" s="45">
        <f t="shared" si="3735"/>
        <v>0</v>
      </c>
      <c r="AF1100" s="234">
        <f t="shared" ref="AF1100:AG1100" si="3747">AF12-AF1107-AF1114</f>
        <v>59133.82</v>
      </c>
      <c r="AG1100" s="45">
        <f t="shared" si="3747"/>
        <v>0</v>
      </c>
      <c r="AH1100" s="45">
        <f t="shared" si="3736"/>
        <v>0</v>
      </c>
      <c r="AI1100" s="234">
        <f t="shared" ref="AI1100:AJ1100" si="3748">AI12-AI1107-AI1114</f>
        <v>84418</v>
      </c>
      <c r="AJ1100" s="45">
        <f t="shared" si="3748"/>
        <v>0</v>
      </c>
      <c r="AK1100" s="45">
        <f t="shared" si="3737"/>
        <v>0</v>
      </c>
      <c r="AL1100" s="234">
        <f t="shared" ref="AL1100:AM1100" si="3749">AL12-AL1107-AL1114</f>
        <v>83500.63</v>
      </c>
      <c r="AM1100" s="45">
        <f t="shared" si="3749"/>
        <v>0</v>
      </c>
      <c r="AN1100" s="45">
        <f t="shared" si="3738"/>
        <v>0</v>
      </c>
      <c r="AO1100" s="234">
        <f t="shared" ref="AO1100:AP1100" si="3750">AO12-AO1107-AO1114</f>
        <v>176073.68000000002</v>
      </c>
      <c r="AP1100" s="45">
        <f t="shared" si="3750"/>
        <v>0</v>
      </c>
      <c r="AQ1100" s="45">
        <f t="shared" si="3739"/>
        <v>0</v>
      </c>
      <c r="AS1100" s="15"/>
      <c r="AT1100" s="15"/>
    </row>
    <row r="1101" spans="1:46" s="12" customFormat="1" ht="33.75" customHeight="1">
      <c r="A1101" s="385"/>
      <c r="B1101" s="385"/>
      <c r="C1101" s="385"/>
      <c r="D1101" s="32" t="s">
        <v>26</v>
      </c>
      <c r="E1101" s="173">
        <f>H1101+K1101+N1101+Q1101+T1101+W1101+Z1101+AC1101+AF1101+AI1101+AL1101+AO1101</f>
        <v>351664.44199999998</v>
      </c>
      <c r="F1101" s="43">
        <f>I1101+L1101+O1101+R1101+U1101+X1101+AA1101+AD1101+AG1101+AJ1101+AM1101+AP1101</f>
        <v>186338.39704999997</v>
      </c>
      <c r="G1101" s="45">
        <f>(F1101/E1101)*100</f>
        <v>52.987557112754658</v>
      </c>
      <c r="H1101" s="234">
        <f t="shared" si="3727"/>
        <v>16064.350000000002</v>
      </c>
      <c r="I1101" s="45">
        <f t="shared" si="3727"/>
        <v>16064.350000000002</v>
      </c>
      <c r="J1101" s="45">
        <f t="shared" si="3728"/>
        <v>100</v>
      </c>
      <c r="K1101" s="234">
        <f t="shared" ref="K1101:L1101" si="3751">K13-K1108-K1115</f>
        <v>41034.589999999997</v>
      </c>
      <c r="L1101" s="43">
        <f t="shared" si="3751"/>
        <v>41034.595049999996</v>
      </c>
      <c r="M1101" s="45">
        <f t="shared" si="3729"/>
        <v>100.00001230669054</v>
      </c>
      <c r="N1101" s="234">
        <f>N13-N1108-N1115</f>
        <v>28872.042000000001</v>
      </c>
      <c r="O1101" s="43">
        <f t="shared" ref="O1101" si="3752">O13-O1108-O1115</f>
        <v>28850.802</v>
      </c>
      <c r="P1101" s="45">
        <f t="shared" si="3730"/>
        <v>99.926434022228136</v>
      </c>
      <c r="Q1101" s="234">
        <f t="shared" ref="Q1101:R1101" si="3753">Q13-Q1108-Q1115</f>
        <v>38996.78</v>
      </c>
      <c r="R1101" s="45">
        <f t="shared" si="3753"/>
        <v>38996.78</v>
      </c>
      <c r="S1101" s="45">
        <f t="shared" si="3731"/>
        <v>100</v>
      </c>
      <c r="T1101" s="234">
        <f t="shared" ref="T1101:U1101" si="3754">T13-T1108-T1115</f>
        <v>27799.63</v>
      </c>
      <c r="U1101" s="45">
        <f t="shared" si="3754"/>
        <v>27799.63</v>
      </c>
      <c r="V1101" s="45">
        <f t="shared" si="3732"/>
        <v>100</v>
      </c>
      <c r="W1101" s="234">
        <f t="shared" ref="W1101:X1101" si="3755">W13-W1108-W1115</f>
        <v>34435.800000000003</v>
      </c>
      <c r="X1101" s="45">
        <f t="shared" si="3755"/>
        <v>33592.240000000005</v>
      </c>
      <c r="Y1101" s="45">
        <f t="shared" si="3733"/>
        <v>97.550340053084298</v>
      </c>
      <c r="Z1101" s="234">
        <f t="shared" ref="Z1101:AA1101" si="3756">Z13-Z1108-Z1115</f>
        <v>30221.55</v>
      </c>
      <c r="AA1101" s="45">
        <f t="shared" si="3756"/>
        <v>0</v>
      </c>
      <c r="AB1101" s="45">
        <f t="shared" si="3734"/>
        <v>0</v>
      </c>
      <c r="AC1101" s="234">
        <f t="shared" ref="AC1101:AD1101" si="3757">AC13-AC1108-AC1115</f>
        <v>23282.289999999997</v>
      </c>
      <c r="AD1101" s="45">
        <f t="shared" si="3757"/>
        <v>0</v>
      </c>
      <c r="AE1101" s="45">
        <f t="shared" si="3735"/>
        <v>0</v>
      </c>
      <c r="AF1101" s="234">
        <f t="shared" ref="AF1101:AG1101" si="3758">AF13-AF1108-AF1115</f>
        <v>20325.29</v>
      </c>
      <c r="AG1101" s="45">
        <f t="shared" si="3758"/>
        <v>0</v>
      </c>
      <c r="AH1101" s="45">
        <f t="shared" si="3736"/>
        <v>0</v>
      </c>
      <c r="AI1101" s="234">
        <f t="shared" ref="AI1101:AJ1101" si="3759">AI13-AI1108-AI1115</f>
        <v>27470.87</v>
      </c>
      <c r="AJ1101" s="45">
        <f t="shared" si="3759"/>
        <v>0</v>
      </c>
      <c r="AK1101" s="45">
        <f t="shared" si="3737"/>
        <v>0</v>
      </c>
      <c r="AL1101" s="234">
        <f t="shared" ref="AL1101:AM1101" si="3760">AL13-AL1108-AL1115</f>
        <v>23916.37</v>
      </c>
      <c r="AM1101" s="45">
        <f t="shared" si="3760"/>
        <v>0</v>
      </c>
      <c r="AN1101" s="45">
        <f t="shared" si="3738"/>
        <v>0</v>
      </c>
      <c r="AO1101" s="234">
        <f t="shared" ref="AO1101:AP1101" si="3761">AO13-AO1108-AO1115</f>
        <v>39244.880000000005</v>
      </c>
      <c r="AP1101" s="45">
        <f t="shared" si="3761"/>
        <v>0</v>
      </c>
      <c r="AQ1101" s="45">
        <f t="shared" si="3739"/>
        <v>0</v>
      </c>
      <c r="AS1101" s="15"/>
      <c r="AT1101" s="15"/>
    </row>
    <row r="1102" spans="1:46" s="12" customFormat="1" ht="78" customHeight="1">
      <c r="A1102" s="385"/>
      <c r="B1102" s="385"/>
      <c r="C1102" s="385"/>
      <c r="D1102" s="32" t="s">
        <v>154</v>
      </c>
      <c r="E1102" s="173">
        <f t="shared" ref="E1102:E1104" si="3762">H1102+K1102+N1102+Q1102+T1102+W1102+Z1102+AC1102+AF1102+AI1102+AL1102+AO1102</f>
        <v>0</v>
      </c>
      <c r="F1102" s="85">
        <f t="shared" ref="F1102:F1104" si="3763">I1102+L1102+O1102+R1102+U1102+X1102+AA1102+AD1102+AG1102+AJ1102+AM1102+AP1102</f>
        <v>0</v>
      </c>
      <c r="G1102" s="45" t="e">
        <f t="shared" si="3726"/>
        <v>#DIV/0!</v>
      </c>
      <c r="H1102" s="234">
        <f t="shared" si="3727"/>
        <v>0</v>
      </c>
      <c r="I1102" s="45">
        <f t="shared" si="3727"/>
        <v>0</v>
      </c>
      <c r="J1102" s="45" t="e">
        <f t="shared" si="3728"/>
        <v>#DIV/0!</v>
      </c>
      <c r="K1102" s="234">
        <f t="shared" ref="K1102:L1102" si="3764">K14-K1109-K1116</f>
        <v>0</v>
      </c>
      <c r="L1102" s="43">
        <f t="shared" si="3764"/>
        <v>0</v>
      </c>
      <c r="M1102" s="45" t="e">
        <f t="shared" si="3729"/>
        <v>#DIV/0!</v>
      </c>
      <c r="N1102" s="234">
        <f t="shared" ref="N1102:O1102" si="3765">N14-N1109-N1116</f>
        <v>0</v>
      </c>
      <c r="O1102" s="43">
        <f t="shared" si="3765"/>
        <v>0</v>
      </c>
      <c r="P1102" s="45" t="e">
        <f t="shared" si="3730"/>
        <v>#DIV/0!</v>
      </c>
      <c r="Q1102" s="234">
        <f t="shared" ref="Q1102:R1102" si="3766">Q14-Q1109-Q1116</f>
        <v>0</v>
      </c>
      <c r="R1102" s="45">
        <f t="shared" si="3766"/>
        <v>0</v>
      </c>
      <c r="S1102" s="45" t="e">
        <f t="shared" si="3731"/>
        <v>#DIV/0!</v>
      </c>
      <c r="T1102" s="234">
        <f t="shared" ref="T1102:U1102" si="3767">T14-T1109-T1116</f>
        <v>0</v>
      </c>
      <c r="U1102" s="45">
        <f t="shared" si="3767"/>
        <v>0</v>
      </c>
      <c r="V1102" s="45" t="e">
        <f t="shared" si="3732"/>
        <v>#DIV/0!</v>
      </c>
      <c r="W1102" s="234">
        <f t="shared" ref="W1102:X1102" si="3768">W14-W1109-W1116</f>
        <v>0</v>
      </c>
      <c r="X1102" s="45">
        <f t="shared" si="3768"/>
        <v>0</v>
      </c>
      <c r="Y1102" s="45" t="e">
        <f t="shared" si="3733"/>
        <v>#DIV/0!</v>
      </c>
      <c r="Z1102" s="234">
        <f t="shared" ref="Z1102:AA1102" si="3769">Z14-Z1109-Z1116</f>
        <v>0</v>
      </c>
      <c r="AA1102" s="45">
        <f t="shared" si="3769"/>
        <v>0</v>
      </c>
      <c r="AB1102" s="45" t="e">
        <f t="shared" si="3734"/>
        <v>#DIV/0!</v>
      </c>
      <c r="AC1102" s="234">
        <f t="shared" ref="AC1102:AD1102" si="3770">AC14-AC1109-AC1116</f>
        <v>0</v>
      </c>
      <c r="AD1102" s="45">
        <f t="shared" si="3770"/>
        <v>0</v>
      </c>
      <c r="AE1102" s="45" t="e">
        <f t="shared" si="3735"/>
        <v>#DIV/0!</v>
      </c>
      <c r="AF1102" s="234">
        <f t="shared" ref="AF1102:AG1102" si="3771">AF14-AF1109-AF1116</f>
        <v>0</v>
      </c>
      <c r="AG1102" s="45">
        <f t="shared" si="3771"/>
        <v>0</v>
      </c>
      <c r="AH1102" s="45" t="e">
        <f t="shared" si="3736"/>
        <v>#DIV/0!</v>
      </c>
      <c r="AI1102" s="234">
        <f t="shared" ref="AI1102:AJ1102" si="3772">AI14-AI1109-AI1116</f>
        <v>0</v>
      </c>
      <c r="AJ1102" s="45">
        <f t="shared" si="3772"/>
        <v>0</v>
      </c>
      <c r="AK1102" s="45" t="e">
        <f t="shared" si="3737"/>
        <v>#DIV/0!</v>
      </c>
      <c r="AL1102" s="234">
        <f t="shared" ref="AL1102:AM1102" si="3773">AL14-AL1109-AL1116</f>
        <v>0</v>
      </c>
      <c r="AM1102" s="45">
        <f t="shared" si="3773"/>
        <v>0</v>
      </c>
      <c r="AN1102" s="45" t="e">
        <f t="shared" si="3738"/>
        <v>#DIV/0!</v>
      </c>
      <c r="AO1102" s="234">
        <f t="shared" ref="AO1102:AP1102" si="3774">AO14-AO1109-AO1116</f>
        <v>0</v>
      </c>
      <c r="AP1102" s="45">
        <f t="shared" si="3774"/>
        <v>0</v>
      </c>
      <c r="AQ1102" s="45" t="e">
        <f t="shared" si="3739"/>
        <v>#DIV/0!</v>
      </c>
      <c r="AS1102" s="15"/>
      <c r="AT1102" s="15"/>
    </row>
    <row r="1103" spans="1:46" s="12" customFormat="1" ht="32.25" customHeight="1">
      <c r="A1103" s="385"/>
      <c r="B1103" s="385"/>
      <c r="C1103" s="385"/>
      <c r="D1103" s="32" t="s">
        <v>37</v>
      </c>
      <c r="E1103" s="173">
        <f t="shared" si="3762"/>
        <v>0</v>
      </c>
      <c r="F1103" s="85">
        <f t="shared" si="3763"/>
        <v>0</v>
      </c>
      <c r="G1103" s="45" t="e">
        <f t="shared" si="3726"/>
        <v>#DIV/0!</v>
      </c>
      <c r="H1103" s="234">
        <f t="shared" si="3727"/>
        <v>0</v>
      </c>
      <c r="I1103" s="45">
        <f t="shared" si="3727"/>
        <v>0</v>
      </c>
      <c r="J1103" s="45" t="e">
        <f t="shared" si="3728"/>
        <v>#DIV/0!</v>
      </c>
      <c r="K1103" s="234">
        <f t="shared" ref="K1103:L1103" si="3775">K15-K1110-K1117</f>
        <v>0</v>
      </c>
      <c r="L1103" s="43">
        <f t="shared" si="3775"/>
        <v>0</v>
      </c>
      <c r="M1103" s="45" t="e">
        <f t="shared" si="3729"/>
        <v>#DIV/0!</v>
      </c>
      <c r="N1103" s="234">
        <f t="shared" ref="N1103:O1103" si="3776">N15-N1110-N1117</f>
        <v>0</v>
      </c>
      <c r="O1103" s="43">
        <f t="shared" si="3776"/>
        <v>0</v>
      </c>
      <c r="P1103" s="45" t="e">
        <f t="shared" si="3730"/>
        <v>#DIV/0!</v>
      </c>
      <c r="Q1103" s="234">
        <f t="shared" ref="Q1103:R1103" si="3777">Q15-Q1110-Q1117</f>
        <v>0</v>
      </c>
      <c r="R1103" s="45">
        <f t="shared" si="3777"/>
        <v>0</v>
      </c>
      <c r="S1103" s="45" t="e">
        <f t="shared" si="3731"/>
        <v>#DIV/0!</v>
      </c>
      <c r="T1103" s="234">
        <f t="shared" ref="T1103:U1103" si="3778">T15-T1110-T1117</f>
        <v>0</v>
      </c>
      <c r="U1103" s="45">
        <f t="shared" si="3778"/>
        <v>0</v>
      </c>
      <c r="V1103" s="45" t="e">
        <f t="shared" si="3732"/>
        <v>#DIV/0!</v>
      </c>
      <c r="W1103" s="234">
        <f t="shared" ref="W1103:X1103" si="3779">W15-W1110-W1117</f>
        <v>0</v>
      </c>
      <c r="X1103" s="45">
        <f t="shared" si="3779"/>
        <v>0</v>
      </c>
      <c r="Y1103" s="45" t="e">
        <f t="shared" si="3733"/>
        <v>#DIV/0!</v>
      </c>
      <c r="Z1103" s="234">
        <f t="shared" ref="Z1103:AA1103" si="3780">Z15-Z1110-Z1117</f>
        <v>0</v>
      </c>
      <c r="AA1103" s="45">
        <f t="shared" si="3780"/>
        <v>0</v>
      </c>
      <c r="AB1103" s="45" t="e">
        <f t="shared" si="3734"/>
        <v>#DIV/0!</v>
      </c>
      <c r="AC1103" s="234">
        <f t="shared" ref="AC1103:AD1103" si="3781">AC15-AC1110-AC1117</f>
        <v>0</v>
      </c>
      <c r="AD1103" s="45">
        <f t="shared" si="3781"/>
        <v>0</v>
      </c>
      <c r="AE1103" s="45" t="e">
        <f t="shared" si="3735"/>
        <v>#DIV/0!</v>
      </c>
      <c r="AF1103" s="234">
        <f t="shared" ref="AF1103:AG1103" si="3782">AF15-AF1110-AF1117</f>
        <v>0</v>
      </c>
      <c r="AG1103" s="45">
        <f t="shared" si="3782"/>
        <v>0</v>
      </c>
      <c r="AH1103" s="45" t="e">
        <f t="shared" si="3736"/>
        <v>#DIV/0!</v>
      </c>
      <c r="AI1103" s="234">
        <f t="shared" ref="AI1103:AJ1103" si="3783">AI15-AI1110-AI1117</f>
        <v>0</v>
      </c>
      <c r="AJ1103" s="45">
        <f t="shared" si="3783"/>
        <v>0</v>
      </c>
      <c r="AK1103" s="45" t="e">
        <f t="shared" si="3737"/>
        <v>#DIV/0!</v>
      </c>
      <c r="AL1103" s="234">
        <f t="shared" ref="AL1103:AM1103" si="3784">AL15-AL1110-AL1117</f>
        <v>0</v>
      </c>
      <c r="AM1103" s="45">
        <f t="shared" si="3784"/>
        <v>0</v>
      </c>
      <c r="AN1103" s="45" t="e">
        <f t="shared" si="3738"/>
        <v>#DIV/0!</v>
      </c>
      <c r="AO1103" s="234">
        <f t="shared" ref="AO1103:AP1103" si="3785">AO15-AO1110-AO1117</f>
        <v>0</v>
      </c>
      <c r="AP1103" s="45">
        <f t="shared" si="3785"/>
        <v>0</v>
      </c>
      <c r="AQ1103" s="45" t="e">
        <f t="shared" si="3739"/>
        <v>#DIV/0!</v>
      </c>
      <c r="AS1103" s="15"/>
      <c r="AT1103" s="15"/>
    </row>
    <row r="1104" spans="1:46" customFormat="1" ht="30">
      <c r="A1104" s="385"/>
      <c r="B1104" s="385"/>
      <c r="C1104" s="385"/>
      <c r="D1104" s="156" t="s">
        <v>158</v>
      </c>
      <c r="E1104" s="179">
        <f t="shared" si="3762"/>
        <v>63629.344000000005</v>
      </c>
      <c r="F1104" s="157">
        <f t="shared" si="3763"/>
        <v>24599.47769</v>
      </c>
      <c r="G1104" s="158">
        <f t="shared" si="3726"/>
        <v>38.660586678372795</v>
      </c>
      <c r="H1104" s="239">
        <f t="shared" si="3727"/>
        <v>1785.46</v>
      </c>
      <c r="I1104" s="158">
        <f t="shared" si="3727"/>
        <v>1785.46</v>
      </c>
      <c r="J1104" s="158">
        <f t="shared" si="3728"/>
        <v>100</v>
      </c>
      <c r="K1104" s="239">
        <f t="shared" ref="K1104:L1104" si="3786">K16-K1111-K1118</f>
        <v>4747.8500000000004</v>
      </c>
      <c r="L1104" s="159">
        <f t="shared" si="3786"/>
        <v>4747.8576899999998</v>
      </c>
      <c r="M1104" s="158">
        <f t="shared" si="3729"/>
        <v>100.00016196804869</v>
      </c>
      <c r="N1104" s="239">
        <f t="shared" ref="N1104:O1104" si="3787">N16-N1111-N1118</f>
        <v>5314.2</v>
      </c>
      <c r="O1104" s="159">
        <f t="shared" si="3787"/>
        <v>5296.7</v>
      </c>
      <c r="P1104" s="158">
        <f t="shared" si="3730"/>
        <v>99.670693613337846</v>
      </c>
      <c r="Q1104" s="239">
        <f t="shared" ref="Q1104:R1104" si="3788">Q16-Q1111-Q1118</f>
        <v>4687.8899999999994</v>
      </c>
      <c r="R1104" s="158">
        <f t="shared" si="3788"/>
        <v>4687.8899999999994</v>
      </c>
      <c r="S1104" s="158">
        <f t="shared" si="3731"/>
        <v>100</v>
      </c>
      <c r="T1104" s="239">
        <f t="shared" ref="T1104:U1104" si="3789">T16-T1111-T1118</f>
        <v>4440.34</v>
      </c>
      <c r="U1104" s="158">
        <f t="shared" si="3789"/>
        <v>4440.34</v>
      </c>
      <c r="V1104" s="158">
        <f t="shared" si="3732"/>
        <v>100</v>
      </c>
      <c r="W1104" s="239">
        <f t="shared" ref="W1104:X1104" si="3790">W16-W1111-W1118</f>
        <v>3641.23</v>
      </c>
      <c r="X1104" s="158">
        <f t="shared" si="3790"/>
        <v>3641.23</v>
      </c>
      <c r="Y1104" s="158">
        <f t="shared" si="3733"/>
        <v>100</v>
      </c>
      <c r="Z1104" s="239">
        <f t="shared" ref="Z1104:AA1104" si="3791">Z16-Z1111-Z1118</f>
        <v>5745.55</v>
      </c>
      <c r="AA1104" s="158">
        <f t="shared" si="3791"/>
        <v>0</v>
      </c>
      <c r="AB1104" s="158">
        <f t="shared" si="3734"/>
        <v>0</v>
      </c>
      <c r="AC1104" s="239">
        <f t="shared" ref="AC1104:AD1104" si="3792">AC16-AC1111-AC1118</f>
        <v>2664.8340000000003</v>
      </c>
      <c r="AD1104" s="158">
        <f t="shared" si="3792"/>
        <v>0</v>
      </c>
      <c r="AE1104" s="158">
        <f t="shared" si="3735"/>
        <v>0</v>
      </c>
      <c r="AF1104" s="239">
        <f t="shared" ref="AF1104:AG1104" si="3793">AF16-AF1111-AF1118</f>
        <v>4215.59</v>
      </c>
      <c r="AG1104" s="158">
        <f t="shared" si="3793"/>
        <v>0</v>
      </c>
      <c r="AH1104" s="158">
        <f t="shared" si="3736"/>
        <v>0</v>
      </c>
      <c r="AI1104" s="239">
        <f t="shared" ref="AI1104:AJ1104" si="3794">AI16-AI1111-AI1118</f>
        <v>4854.2199999999993</v>
      </c>
      <c r="AJ1104" s="158">
        <f t="shared" si="3794"/>
        <v>0</v>
      </c>
      <c r="AK1104" s="158">
        <f t="shared" si="3737"/>
        <v>0</v>
      </c>
      <c r="AL1104" s="239">
        <f t="shared" ref="AL1104:AM1104" si="3795">AL16-AL1111-AL1118</f>
        <v>4643.6100000000006</v>
      </c>
      <c r="AM1104" s="158">
        <f t="shared" si="3795"/>
        <v>0</v>
      </c>
      <c r="AN1104" s="158">
        <f t="shared" si="3738"/>
        <v>0</v>
      </c>
      <c r="AO1104" s="239">
        <f t="shared" ref="AO1104:AP1104" si="3796">AO16-AO1111-AO1118</f>
        <v>16888.57</v>
      </c>
      <c r="AP1104" s="158">
        <f t="shared" si="3796"/>
        <v>0</v>
      </c>
      <c r="AQ1104" s="158">
        <f t="shared" si="3739"/>
        <v>0</v>
      </c>
      <c r="AR1104" s="160"/>
      <c r="AS1104" s="37"/>
      <c r="AT1104" s="37"/>
    </row>
    <row r="1105" spans="1:107" s="208" customFormat="1" ht="28.5" customHeight="1">
      <c r="A1105" s="297" t="s">
        <v>99</v>
      </c>
      <c r="B1105" s="297"/>
      <c r="C1105" s="297"/>
      <c r="D1105" s="225" t="s">
        <v>153</v>
      </c>
      <c r="E1105" s="204">
        <f>E1106+E1107+E1108+E1110+E1111</f>
        <v>25494.34</v>
      </c>
      <c r="F1105" s="205">
        <f>F1106+F1107+F1108+F1110+F1111</f>
        <v>6619.02</v>
      </c>
      <c r="G1105" s="205">
        <f>(F1105/E1105)*100</f>
        <v>25.962703878586385</v>
      </c>
      <c r="H1105" s="234">
        <f>H1106+H1107+H1108+H1110+H1111</f>
        <v>0</v>
      </c>
      <c r="I1105" s="205">
        <f>I1106+I1107+I1108+I1110+I1111</f>
        <v>0</v>
      </c>
      <c r="J1105" s="205" t="e">
        <f>(I1105/H1105)*100</f>
        <v>#DIV/0!</v>
      </c>
      <c r="K1105" s="234">
        <f>K1106+K1107+K1108+K1110+K1111</f>
        <v>942.09</v>
      </c>
      <c r="L1105" s="206">
        <f>L1106+L1107+L1108+L1110+L1111</f>
        <v>942.09</v>
      </c>
      <c r="M1105" s="205">
        <f>(L1105/K1105)*100</f>
        <v>100</v>
      </c>
      <c r="N1105" s="234">
        <f>N1106+N1107+N1108+N1110+N1111</f>
        <v>3744</v>
      </c>
      <c r="O1105" s="206">
        <f>O1106+O1107+O1108+O1110+O1111</f>
        <v>3744</v>
      </c>
      <c r="P1105" s="205">
        <f>(O1105/N1105)*100</f>
        <v>100</v>
      </c>
      <c r="Q1105" s="234">
        <f>Q1106+Q1107+Q1108+Q1110+Q1111</f>
        <v>0</v>
      </c>
      <c r="R1105" s="205">
        <f>R1106+R1107+R1108+R1110+R1111</f>
        <v>0</v>
      </c>
      <c r="S1105" s="205" t="e">
        <f>(R1105/Q1105)*100</f>
        <v>#DIV/0!</v>
      </c>
      <c r="T1105" s="234">
        <f>T1106+T1107+T1108+T1110+T1111</f>
        <v>1132.93</v>
      </c>
      <c r="U1105" s="205">
        <f>U1106+U1107+U1108+U1110+U1111</f>
        <v>1132.93</v>
      </c>
      <c r="V1105" s="205">
        <f>(U1105/T1105)*100</f>
        <v>100</v>
      </c>
      <c r="W1105" s="234">
        <f>W1106+W1107+W1108+W1110+W1111</f>
        <v>800</v>
      </c>
      <c r="X1105" s="205">
        <f>X1106+X1107+X1108+X1110+X1111</f>
        <v>800</v>
      </c>
      <c r="Y1105" s="205">
        <f>(X1105/W1105)*100</f>
        <v>100</v>
      </c>
      <c r="Z1105" s="234">
        <f>Z1106+Z1107+Z1108+Z1110+Z1111</f>
        <v>0</v>
      </c>
      <c r="AA1105" s="205">
        <f>AA1106+AA1107+AA1108+AA1110+AA1111</f>
        <v>0</v>
      </c>
      <c r="AB1105" s="205" t="e">
        <f>(AA1105/Z1105)*100</f>
        <v>#DIV/0!</v>
      </c>
      <c r="AC1105" s="234">
        <f>AC1106+AC1107+AC1108+AC1110+AC1111</f>
        <v>0</v>
      </c>
      <c r="AD1105" s="205">
        <f>AD1106+AD1107+AD1108+AD1110+AD1111</f>
        <v>0</v>
      </c>
      <c r="AE1105" s="205" t="e">
        <f>(AD1105/AC1105)*100</f>
        <v>#DIV/0!</v>
      </c>
      <c r="AF1105" s="234">
        <f>AF1106+AF1107+AF1108+AF1110+AF1111</f>
        <v>12913.61</v>
      </c>
      <c r="AG1105" s="205">
        <f>AG1106+AG1107+AG1108+AG1110+AG1111</f>
        <v>0</v>
      </c>
      <c r="AH1105" s="205">
        <f>(AG1105/AF1105)*100</f>
        <v>0</v>
      </c>
      <c r="AI1105" s="234">
        <f>AI1106+AI1107+AI1108+AI1110+AI1111</f>
        <v>3956.89</v>
      </c>
      <c r="AJ1105" s="205">
        <f>AJ1106+AJ1107+AJ1108+AJ1110+AJ1111</f>
        <v>0</v>
      </c>
      <c r="AK1105" s="205">
        <f>(AJ1105/AI1105)*100</f>
        <v>0</v>
      </c>
      <c r="AL1105" s="234">
        <f>AL1106+AL1107+AL1108+AL1110+AL1111</f>
        <v>0</v>
      </c>
      <c r="AM1105" s="205">
        <f>AM1106+AM1107+AM1108+AM1110+AM1111</f>
        <v>0</v>
      </c>
      <c r="AN1105" s="205" t="e">
        <f>(AM1105/AL1105)*100</f>
        <v>#DIV/0!</v>
      </c>
      <c r="AO1105" s="234">
        <f>AO1106+AO1107+AO1108+AO1110+AO1111</f>
        <v>2004.82</v>
      </c>
      <c r="AP1105" s="205">
        <f>AP1106+AP1107+AP1108+AP1110+AP1111</f>
        <v>0</v>
      </c>
      <c r="AQ1105" s="205">
        <f>(AP1105/AO1105)*100</f>
        <v>0</v>
      </c>
      <c r="AR1105" s="216"/>
    </row>
    <row r="1106" spans="1:107" customFormat="1" ht="30">
      <c r="A1106" s="297"/>
      <c r="B1106" s="297"/>
      <c r="C1106" s="297"/>
      <c r="D1106" s="32" t="s">
        <v>17</v>
      </c>
      <c r="E1106" s="174">
        <f>H1106+K1106+N1106+Q1106+T1106+W1106+Z1106+AC1106+AF1106+AI1106+AL1106+AO1106</f>
        <v>0</v>
      </c>
      <c r="F1106" s="44">
        <f>I1106+L1106+O1106+R1106+U1106+X1106+AA1106+AD1106+AG1106+AJ1106+AM1106+AP1106</f>
        <v>0</v>
      </c>
      <c r="G1106" s="45" t="e">
        <f t="shared" ref="G1106:G1111" si="3797">(F1106/E1106)*100</f>
        <v>#DIV/0!</v>
      </c>
      <c r="H1106" s="234">
        <f t="shared" ref="H1106:I1111" si="3798">H393</f>
        <v>0</v>
      </c>
      <c r="I1106" s="45">
        <f t="shared" si="3798"/>
        <v>0</v>
      </c>
      <c r="J1106" s="45" t="e">
        <f t="shared" ref="J1106:J1111" si="3799">(I1106/H1106)*100</f>
        <v>#DIV/0!</v>
      </c>
      <c r="K1106" s="234">
        <f t="shared" ref="K1106:L1111" si="3800">K393</f>
        <v>0</v>
      </c>
      <c r="L1106" s="43">
        <f t="shared" si="3800"/>
        <v>0</v>
      </c>
      <c r="M1106" s="45" t="e">
        <f t="shared" ref="M1106:M1111" si="3801">(L1106/K1106)*100</f>
        <v>#DIV/0!</v>
      </c>
      <c r="N1106" s="234">
        <f t="shared" ref="N1106:O1111" si="3802">N393</f>
        <v>0</v>
      </c>
      <c r="O1106" s="43">
        <f t="shared" si="3802"/>
        <v>0</v>
      </c>
      <c r="P1106" s="45" t="e">
        <f t="shared" ref="P1106:P1111" si="3803">(O1106/N1106)*100</f>
        <v>#DIV/0!</v>
      </c>
      <c r="Q1106" s="234">
        <f t="shared" ref="Q1106:R1111" si="3804">Q393</f>
        <v>0</v>
      </c>
      <c r="R1106" s="45">
        <f t="shared" si="3804"/>
        <v>0</v>
      </c>
      <c r="S1106" s="45" t="e">
        <f t="shared" ref="S1106:S1111" si="3805">(R1106/Q1106)*100</f>
        <v>#DIV/0!</v>
      </c>
      <c r="T1106" s="234">
        <f t="shared" ref="T1106:U1111" si="3806">T393</f>
        <v>0</v>
      </c>
      <c r="U1106" s="45">
        <f t="shared" si="3806"/>
        <v>0</v>
      </c>
      <c r="V1106" s="45" t="e">
        <f t="shared" ref="V1106:V1111" si="3807">(U1106/T1106)*100</f>
        <v>#DIV/0!</v>
      </c>
      <c r="W1106" s="234">
        <f t="shared" ref="W1106:X1111" si="3808">W393</f>
        <v>0</v>
      </c>
      <c r="X1106" s="45">
        <f t="shared" si="3808"/>
        <v>0</v>
      </c>
      <c r="Y1106" s="45" t="e">
        <f t="shared" ref="Y1106:Y1111" si="3809">(X1106/W1106)*100</f>
        <v>#DIV/0!</v>
      </c>
      <c r="Z1106" s="234">
        <f t="shared" ref="Z1106:AA1111" si="3810">Z393</f>
        <v>0</v>
      </c>
      <c r="AA1106" s="45">
        <f t="shared" si="3810"/>
        <v>0</v>
      </c>
      <c r="AB1106" s="45" t="e">
        <f t="shared" ref="AB1106:AB1111" si="3811">(AA1106/Z1106)*100</f>
        <v>#DIV/0!</v>
      </c>
      <c r="AC1106" s="234">
        <f t="shared" ref="AC1106:AD1111" si="3812">AC393</f>
        <v>0</v>
      </c>
      <c r="AD1106" s="45">
        <f t="shared" si="3812"/>
        <v>0</v>
      </c>
      <c r="AE1106" s="45" t="e">
        <f t="shared" ref="AE1106:AE1111" si="3813">(AD1106/AC1106)*100</f>
        <v>#DIV/0!</v>
      </c>
      <c r="AF1106" s="234">
        <f t="shared" ref="AF1106:AG1111" si="3814">AF393</f>
        <v>0</v>
      </c>
      <c r="AG1106" s="45">
        <f t="shared" si="3814"/>
        <v>0</v>
      </c>
      <c r="AH1106" s="45" t="e">
        <f t="shared" ref="AH1106:AH1111" si="3815">(AG1106/AF1106)*100</f>
        <v>#DIV/0!</v>
      </c>
      <c r="AI1106" s="234">
        <f t="shared" ref="AI1106:AJ1111" si="3816">AI393</f>
        <v>0</v>
      </c>
      <c r="AJ1106" s="45">
        <f t="shared" si="3816"/>
        <v>0</v>
      </c>
      <c r="AK1106" s="45" t="e">
        <f t="shared" ref="AK1106:AK1111" si="3817">(AJ1106/AI1106)*100</f>
        <v>#DIV/0!</v>
      </c>
      <c r="AL1106" s="234">
        <f t="shared" ref="AL1106:AM1111" si="3818">AL393</f>
        <v>0</v>
      </c>
      <c r="AM1106" s="45">
        <f t="shared" si="3818"/>
        <v>0</v>
      </c>
      <c r="AN1106" s="45" t="e">
        <f t="shared" ref="AN1106:AN1111" si="3819">(AM1106/AL1106)*100</f>
        <v>#DIV/0!</v>
      </c>
      <c r="AO1106" s="234">
        <f t="shared" ref="AO1106:AP1111" si="3820">AO393</f>
        <v>0</v>
      </c>
      <c r="AP1106" s="45">
        <f t="shared" si="3820"/>
        <v>0</v>
      </c>
      <c r="AQ1106" s="45" t="e">
        <f t="shared" ref="AQ1106:AQ1111" si="3821">(AP1106/AO1106)*100</f>
        <v>#DIV/0!</v>
      </c>
      <c r="AR1106" s="12"/>
      <c r="AS1106" s="37"/>
      <c r="AT1106" s="37"/>
    </row>
    <row r="1107" spans="1:107" customFormat="1" ht="50.25" customHeight="1">
      <c r="A1107" s="297"/>
      <c r="B1107" s="297"/>
      <c r="C1107" s="297"/>
      <c r="D1107" s="32" t="s">
        <v>18</v>
      </c>
      <c r="E1107" s="174">
        <f t="shared" ref="E1107:E1111" si="3822">H1107+K1107+N1107+Q1107+T1107+W1107+Z1107+AC1107+AF1107+AI1107+AL1107+AO1107</f>
        <v>0</v>
      </c>
      <c r="F1107" s="44">
        <f t="shared" ref="F1107:F1111" si="3823">I1107+L1107+O1107+R1107+U1107+X1107+AA1107+AD1107+AG1107+AJ1107+AM1107+AP1107</f>
        <v>0</v>
      </c>
      <c r="G1107" s="45" t="e">
        <f t="shared" si="3797"/>
        <v>#DIV/0!</v>
      </c>
      <c r="H1107" s="234">
        <f t="shared" si="3798"/>
        <v>0</v>
      </c>
      <c r="I1107" s="45">
        <f t="shared" si="3798"/>
        <v>0</v>
      </c>
      <c r="J1107" s="45" t="e">
        <f t="shared" si="3799"/>
        <v>#DIV/0!</v>
      </c>
      <c r="K1107" s="234">
        <f t="shared" si="3800"/>
        <v>0</v>
      </c>
      <c r="L1107" s="43">
        <f t="shared" si="3800"/>
        <v>0</v>
      </c>
      <c r="M1107" s="45" t="e">
        <f t="shared" si="3801"/>
        <v>#DIV/0!</v>
      </c>
      <c r="N1107" s="234">
        <f t="shared" si="3802"/>
        <v>0</v>
      </c>
      <c r="O1107" s="43">
        <f t="shared" si="3802"/>
        <v>0</v>
      </c>
      <c r="P1107" s="45" t="e">
        <f t="shared" si="3803"/>
        <v>#DIV/0!</v>
      </c>
      <c r="Q1107" s="234">
        <f t="shared" si="3804"/>
        <v>0</v>
      </c>
      <c r="R1107" s="45">
        <f t="shared" si="3804"/>
        <v>0</v>
      </c>
      <c r="S1107" s="45" t="e">
        <f t="shared" si="3805"/>
        <v>#DIV/0!</v>
      </c>
      <c r="T1107" s="234">
        <f t="shared" si="3806"/>
        <v>0</v>
      </c>
      <c r="U1107" s="45">
        <f t="shared" si="3806"/>
        <v>0</v>
      </c>
      <c r="V1107" s="45" t="e">
        <f t="shared" si="3807"/>
        <v>#DIV/0!</v>
      </c>
      <c r="W1107" s="234">
        <f t="shared" si="3808"/>
        <v>0</v>
      </c>
      <c r="X1107" s="45">
        <f t="shared" si="3808"/>
        <v>0</v>
      </c>
      <c r="Y1107" s="45" t="e">
        <f t="shared" si="3809"/>
        <v>#DIV/0!</v>
      </c>
      <c r="Z1107" s="234">
        <f t="shared" si="3810"/>
        <v>0</v>
      </c>
      <c r="AA1107" s="45">
        <f t="shared" si="3810"/>
        <v>0</v>
      </c>
      <c r="AB1107" s="45" t="e">
        <f t="shared" si="3811"/>
        <v>#DIV/0!</v>
      </c>
      <c r="AC1107" s="234">
        <f t="shared" si="3812"/>
        <v>0</v>
      </c>
      <c r="AD1107" s="45">
        <f t="shared" si="3812"/>
        <v>0</v>
      </c>
      <c r="AE1107" s="45" t="e">
        <f t="shared" si="3813"/>
        <v>#DIV/0!</v>
      </c>
      <c r="AF1107" s="234">
        <f t="shared" si="3814"/>
        <v>0</v>
      </c>
      <c r="AG1107" s="45">
        <f t="shared" si="3814"/>
        <v>0</v>
      </c>
      <c r="AH1107" s="45" t="e">
        <f t="shared" si="3815"/>
        <v>#DIV/0!</v>
      </c>
      <c r="AI1107" s="234">
        <f t="shared" si="3816"/>
        <v>0</v>
      </c>
      <c r="AJ1107" s="45">
        <f t="shared" si="3816"/>
        <v>0</v>
      </c>
      <c r="AK1107" s="45" t="e">
        <f t="shared" si="3817"/>
        <v>#DIV/0!</v>
      </c>
      <c r="AL1107" s="234">
        <f t="shared" si="3818"/>
        <v>0</v>
      </c>
      <c r="AM1107" s="45">
        <f t="shared" si="3818"/>
        <v>0</v>
      </c>
      <c r="AN1107" s="45" t="e">
        <f t="shared" si="3819"/>
        <v>#DIV/0!</v>
      </c>
      <c r="AO1107" s="234">
        <f t="shared" si="3820"/>
        <v>0</v>
      </c>
      <c r="AP1107" s="45">
        <f t="shared" si="3820"/>
        <v>0</v>
      </c>
      <c r="AQ1107" s="45" t="e">
        <f t="shared" si="3821"/>
        <v>#DIV/0!</v>
      </c>
      <c r="AR1107" s="12"/>
      <c r="AS1107" s="37"/>
      <c r="AT1107" s="37"/>
    </row>
    <row r="1108" spans="1:107" customFormat="1" ht="32.25" customHeight="1">
      <c r="A1108" s="297"/>
      <c r="B1108" s="297"/>
      <c r="C1108" s="297"/>
      <c r="D1108" s="32" t="s">
        <v>26</v>
      </c>
      <c r="E1108" s="174">
        <f>H1108+K1108+N1108+Q1108+T1108+W1108+Z1108+AC1108+AF1108+AI1108+AL1108+AO1108</f>
        <v>25494.34</v>
      </c>
      <c r="F1108" s="44">
        <f>I1108+L1108+O1108+R1108+U1108+X1108+AA1108+AD1108+AG1108+AJ1108+AM1108+AP1108</f>
        <v>6619.02</v>
      </c>
      <c r="G1108" s="45">
        <f t="shared" si="3797"/>
        <v>25.962703878586385</v>
      </c>
      <c r="H1108" s="234">
        <f t="shared" si="3798"/>
        <v>0</v>
      </c>
      <c r="I1108" s="45">
        <f t="shared" si="3798"/>
        <v>0</v>
      </c>
      <c r="J1108" s="45" t="e">
        <f t="shared" si="3799"/>
        <v>#DIV/0!</v>
      </c>
      <c r="K1108" s="234">
        <f t="shared" si="3800"/>
        <v>942.09</v>
      </c>
      <c r="L1108" s="43">
        <f t="shared" si="3800"/>
        <v>942.09</v>
      </c>
      <c r="M1108" s="45">
        <f t="shared" si="3801"/>
        <v>100</v>
      </c>
      <c r="N1108" s="234">
        <f t="shared" si="3802"/>
        <v>3744</v>
      </c>
      <c r="O1108" s="43">
        <f t="shared" si="3802"/>
        <v>3744</v>
      </c>
      <c r="P1108" s="45">
        <f t="shared" si="3803"/>
        <v>100</v>
      </c>
      <c r="Q1108" s="234">
        <f t="shared" si="3804"/>
        <v>0</v>
      </c>
      <c r="R1108" s="45">
        <f t="shared" si="3804"/>
        <v>0</v>
      </c>
      <c r="S1108" s="45" t="e">
        <f t="shared" si="3805"/>
        <v>#DIV/0!</v>
      </c>
      <c r="T1108" s="234">
        <f t="shared" si="3806"/>
        <v>1132.93</v>
      </c>
      <c r="U1108" s="45">
        <f t="shared" si="3806"/>
        <v>1132.93</v>
      </c>
      <c r="V1108" s="45">
        <f t="shared" si="3807"/>
        <v>100</v>
      </c>
      <c r="W1108" s="234">
        <f t="shared" si="3808"/>
        <v>800</v>
      </c>
      <c r="X1108" s="45">
        <f t="shared" si="3808"/>
        <v>800</v>
      </c>
      <c r="Y1108" s="45">
        <f t="shared" si="3809"/>
        <v>100</v>
      </c>
      <c r="Z1108" s="234">
        <f t="shared" si="3810"/>
        <v>0</v>
      </c>
      <c r="AA1108" s="45">
        <f t="shared" si="3810"/>
        <v>0</v>
      </c>
      <c r="AB1108" s="45" t="e">
        <f t="shared" si="3811"/>
        <v>#DIV/0!</v>
      </c>
      <c r="AC1108" s="234">
        <f t="shared" si="3812"/>
        <v>0</v>
      </c>
      <c r="AD1108" s="45">
        <f t="shared" si="3812"/>
        <v>0</v>
      </c>
      <c r="AE1108" s="45" t="e">
        <f t="shared" si="3813"/>
        <v>#DIV/0!</v>
      </c>
      <c r="AF1108" s="234">
        <f t="shared" si="3814"/>
        <v>12913.61</v>
      </c>
      <c r="AG1108" s="45">
        <f t="shared" si="3814"/>
        <v>0</v>
      </c>
      <c r="AH1108" s="45">
        <f t="shared" si="3815"/>
        <v>0</v>
      </c>
      <c r="AI1108" s="234">
        <f t="shared" si="3816"/>
        <v>3956.89</v>
      </c>
      <c r="AJ1108" s="45">
        <f t="shared" si="3816"/>
        <v>0</v>
      </c>
      <c r="AK1108" s="45">
        <f t="shared" si="3817"/>
        <v>0</v>
      </c>
      <c r="AL1108" s="234">
        <f t="shared" si="3818"/>
        <v>0</v>
      </c>
      <c r="AM1108" s="45">
        <f t="shared" si="3818"/>
        <v>0</v>
      </c>
      <c r="AN1108" s="45" t="e">
        <f t="shared" si="3819"/>
        <v>#DIV/0!</v>
      </c>
      <c r="AO1108" s="234">
        <f t="shared" si="3820"/>
        <v>2004.82</v>
      </c>
      <c r="AP1108" s="45">
        <f t="shared" si="3820"/>
        <v>0</v>
      </c>
      <c r="AQ1108" s="45">
        <f t="shared" si="3821"/>
        <v>0</v>
      </c>
      <c r="AR1108" s="12"/>
      <c r="AS1108" s="37"/>
      <c r="AT1108" s="37"/>
    </row>
    <row r="1109" spans="1:107" customFormat="1" ht="75" customHeight="1">
      <c r="A1109" s="297"/>
      <c r="B1109" s="297"/>
      <c r="C1109" s="297"/>
      <c r="D1109" s="32" t="s">
        <v>154</v>
      </c>
      <c r="E1109" s="174">
        <f t="shared" si="3822"/>
        <v>0</v>
      </c>
      <c r="F1109" s="44">
        <f t="shared" si="3823"/>
        <v>0</v>
      </c>
      <c r="G1109" s="45" t="e">
        <f t="shared" si="3797"/>
        <v>#DIV/0!</v>
      </c>
      <c r="H1109" s="234">
        <f t="shared" si="3798"/>
        <v>0</v>
      </c>
      <c r="I1109" s="45">
        <f t="shared" si="3798"/>
        <v>0</v>
      </c>
      <c r="J1109" s="45" t="e">
        <f t="shared" si="3799"/>
        <v>#DIV/0!</v>
      </c>
      <c r="K1109" s="234">
        <f t="shared" si="3800"/>
        <v>0</v>
      </c>
      <c r="L1109" s="43">
        <f t="shared" si="3800"/>
        <v>0</v>
      </c>
      <c r="M1109" s="45" t="e">
        <f t="shared" si="3801"/>
        <v>#DIV/0!</v>
      </c>
      <c r="N1109" s="234">
        <f t="shared" si="3802"/>
        <v>0</v>
      </c>
      <c r="O1109" s="43">
        <f t="shared" si="3802"/>
        <v>0</v>
      </c>
      <c r="P1109" s="45" t="e">
        <f t="shared" si="3803"/>
        <v>#DIV/0!</v>
      </c>
      <c r="Q1109" s="234">
        <f t="shared" si="3804"/>
        <v>0</v>
      </c>
      <c r="R1109" s="45">
        <f t="shared" si="3804"/>
        <v>0</v>
      </c>
      <c r="S1109" s="45" t="e">
        <f t="shared" si="3805"/>
        <v>#DIV/0!</v>
      </c>
      <c r="T1109" s="234">
        <f t="shared" si="3806"/>
        <v>0</v>
      </c>
      <c r="U1109" s="45">
        <f t="shared" si="3806"/>
        <v>0</v>
      </c>
      <c r="V1109" s="45" t="e">
        <f t="shared" si="3807"/>
        <v>#DIV/0!</v>
      </c>
      <c r="W1109" s="234">
        <f t="shared" si="3808"/>
        <v>0</v>
      </c>
      <c r="X1109" s="45">
        <f t="shared" si="3808"/>
        <v>0</v>
      </c>
      <c r="Y1109" s="45" t="e">
        <f t="shared" si="3809"/>
        <v>#DIV/0!</v>
      </c>
      <c r="Z1109" s="234">
        <f t="shared" si="3810"/>
        <v>0</v>
      </c>
      <c r="AA1109" s="45">
        <f t="shared" si="3810"/>
        <v>0</v>
      </c>
      <c r="AB1109" s="45" t="e">
        <f t="shared" si="3811"/>
        <v>#DIV/0!</v>
      </c>
      <c r="AC1109" s="234">
        <f t="shared" si="3812"/>
        <v>0</v>
      </c>
      <c r="AD1109" s="45">
        <f t="shared" si="3812"/>
        <v>0</v>
      </c>
      <c r="AE1109" s="45" t="e">
        <f t="shared" si="3813"/>
        <v>#DIV/0!</v>
      </c>
      <c r="AF1109" s="234">
        <f t="shared" si="3814"/>
        <v>0</v>
      </c>
      <c r="AG1109" s="45">
        <f t="shared" si="3814"/>
        <v>0</v>
      </c>
      <c r="AH1109" s="45" t="e">
        <f t="shared" si="3815"/>
        <v>#DIV/0!</v>
      </c>
      <c r="AI1109" s="234">
        <f t="shared" si="3816"/>
        <v>0</v>
      </c>
      <c r="AJ1109" s="45">
        <f t="shared" si="3816"/>
        <v>0</v>
      </c>
      <c r="AK1109" s="45" t="e">
        <f t="shared" si="3817"/>
        <v>#DIV/0!</v>
      </c>
      <c r="AL1109" s="234">
        <f t="shared" si="3818"/>
        <v>0</v>
      </c>
      <c r="AM1109" s="45">
        <f t="shared" si="3818"/>
        <v>0</v>
      </c>
      <c r="AN1109" s="45" t="e">
        <f t="shared" si="3819"/>
        <v>#DIV/0!</v>
      </c>
      <c r="AO1109" s="234">
        <f t="shared" si="3820"/>
        <v>0</v>
      </c>
      <c r="AP1109" s="45">
        <f t="shared" si="3820"/>
        <v>0</v>
      </c>
      <c r="AQ1109" s="45" t="e">
        <f t="shared" si="3821"/>
        <v>#DIV/0!</v>
      </c>
      <c r="AR1109" s="12"/>
      <c r="AS1109" s="37"/>
      <c r="AT1109" s="37"/>
    </row>
    <row r="1110" spans="1:107" customFormat="1" ht="36.75" customHeight="1">
      <c r="A1110" s="297"/>
      <c r="B1110" s="297"/>
      <c r="C1110" s="297"/>
      <c r="D1110" s="32" t="s">
        <v>37</v>
      </c>
      <c r="E1110" s="174">
        <f t="shared" si="3822"/>
        <v>0</v>
      </c>
      <c r="F1110" s="44">
        <f t="shared" si="3823"/>
        <v>0</v>
      </c>
      <c r="G1110" s="45" t="e">
        <f t="shared" si="3797"/>
        <v>#DIV/0!</v>
      </c>
      <c r="H1110" s="234">
        <f t="shared" si="3798"/>
        <v>0</v>
      </c>
      <c r="I1110" s="45">
        <f t="shared" si="3798"/>
        <v>0</v>
      </c>
      <c r="J1110" s="45" t="e">
        <f t="shared" si="3799"/>
        <v>#DIV/0!</v>
      </c>
      <c r="K1110" s="234">
        <f t="shared" si="3800"/>
        <v>0</v>
      </c>
      <c r="L1110" s="43">
        <f t="shared" si="3800"/>
        <v>0</v>
      </c>
      <c r="M1110" s="45" t="e">
        <f t="shared" si="3801"/>
        <v>#DIV/0!</v>
      </c>
      <c r="N1110" s="234">
        <f t="shared" si="3802"/>
        <v>0</v>
      </c>
      <c r="O1110" s="43">
        <f t="shared" si="3802"/>
        <v>0</v>
      </c>
      <c r="P1110" s="45" t="e">
        <f t="shared" si="3803"/>
        <v>#DIV/0!</v>
      </c>
      <c r="Q1110" s="234">
        <f t="shared" si="3804"/>
        <v>0</v>
      </c>
      <c r="R1110" s="45">
        <f t="shared" si="3804"/>
        <v>0</v>
      </c>
      <c r="S1110" s="45" t="e">
        <f t="shared" si="3805"/>
        <v>#DIV/0!</v>
      </c>
      <c r="T1110" s="234">
        <f t="shared" si="3806"/>
        <v>0</v>
      </c>
      <c r="U1110" s="45">
        <f t="shared" si="3806"/>
        <v>0</v>
      </c>
      <c r="V1110" s="45" t="e">
        <f t="shared" si="3807"/>
        <v>#DIV/0!</v>
      </c>
      <c r="W1110" s="234">
        <f t="shared" si="3808"/>
        <v>0</v>
      </c>
      <c r="X1110" s="45">
        <f t="shared" si="3808"/>
        <v>0</v>
      </c>
      <c r="Y1110" s="45" t="e">
        <f t="shared" si="3809"/>
        <v>#DIV/0!</v>
      </c>
      <c r="Z1110" s="234">
        <f t="shared" si="3810"/>
        <v>0</v>
      </c>
      <c r="AA1110" s="45">
        <f t="shared" si="3810"/>
        <v>0</v>
      </c>
      <c r="AB1110" s="45" t="e">
        <f t="shared" si="3811"/>
        <v>#DIV/0!</v>
      </c>
      <c r="AC1110" s="234">
        <f t="shared" si="3812"/>
        <v>0</v>
      </c>
      <c r="AD1110" s="45">
        <f t="shared" si="3812"/>
        <v>0</v>
      </c>
      <c r="AE1110" s="45" t="e">
        <f t="shared" si="3813"/>
        <v>#DIV/0!</v>
      </c>
      <c r="AF1110" s="234">
        <f t="shared" si="3814"/>
        <v>0</v>
      </c>
      <c r="AG1110" s="45">
        <f t="shared" si="3814"/>
        <v>0</v>
      </c>
      <c r="AH1110" s="45" t="e">
        <f t="shared" si="3815"/>
        <v>#DIV/0!</v>
      </c>
      <c r="AI1110" s="234">
        <f t="shared" si="3816"/>
        <v>0</v>
      </c>
      <c r="AJ1110" s="45">
        <f t="shared" si="3816"/>
        <v>0</v>
      </c>
      <c r="AK1110" s="45" t="e">
        <f t="shared" si="3817"/>
        <v>#DIV/0!</v>
      </c>
      <c r="AL1110" s="234">
        <f t="shared" si="3818"/>
        <v>0</v>
      </c>
      <c r="AM1110" s="45">
        <f t="shared" si="3818"/>
        <v>0</v>
      </c>
      <c r="AN1110" s="45" t="e">
        <f t="shared" si="3819"/>
        <v>#DIV/0!</v>
      </c>
      <c r="AO1110" s="234">
        <f t="shared" si="3820"/>
        <v>0</v>
      </c>
      <c r="AP1110" s="45">
        <f t="shared" si="3820"/>
        <v>0</v>
      </c>
      <c r="AQ1110" s="45" t="e">
        <f t="shared" si="3821"/>
        <v>#DIV/0!</v>
      </c>
      <c r="AR1110" s="12"/>
      <c r="AS1110" s="37"/>
      <c r="AT1110" s="37"/>
    </row>
    <row r="1111" spans="1:107" customFormat="1" ht="30">
      <c r="A1111" s="297"/>
      <c r="B1111" s="297"/>
      <c r="C1111" s="297"/>
      <c r="D1111" s="32" t="s">
        <v>158</v>
      </c>
      <c r="E1111" s="174">
        <f t="shared" si="3822"/>
        <v>0</v>
      </c>
      <c r="F1111" s="44">
        <f t="shared" si="3823"/>
        <v>0</v>
      </c>
      <c r="G1111" s="45" t="e">
        <f t="shared" si="3797"/>
        <v>#DIV/0!</v>
      </c>
      <c r="H1111" s="234">
        <f t="shared" si="3798"/>
        <v>0</v>
      </c>
      <c r="I1111" s="45">
        <f t="shared" si="3798"/>
        <v>0</v>
      </c>
      <c r="J1111" s="45" t="e">
        <f t="shared" si="3799"/>
        <v>#DIV/0!</v>
      </c>
      <c r="K1111" s="234">
        <f t="shared" si="3800"/>
        <v>0</v>
      </c>
      <c r="L1111" s="43">
        <f t="shared" si="3800"/>
        <v>0</v>
      </c>
      <c r="M1111" s="45" t="e">
        <f t="shared" si="3801"/>
        <v>#DIV/0!</v>
      </c>
      <c r="N1111" s="234">
        <f t="shared" si="3802"/>
        <v>0</v>
      </c>
      <c r="O1111" s="43">
        <f t="shared" si="3802"/>
        <v>0</v>
      </c>
      <c r="P1111" s="45" t="e">
        <f t="shared" si="3803"/>
        <v>#DIV/0!</v>
      </c>
      <c r="Q1111" s="234">
        <f t="shared" si="3804"/>
        <v>0</v>
      </c>
      <c r="R1111" s="45">
        <f t="shared" si="3804"/>
        <v>0</v>
      </c>
      <c r="S1111" s="45" t="e">
        <f t="shared" si="3805"/>
        <v>#DIV/0!</v>
      </c>
      <c r="T1111" s="234">
        <f t="shared" si="3806"/>
        <v>0</v>
      </c>
      <c r="U1111" s="45">
        <f t="shared" si="3806"/>
        <v>0</v>
      </c>
      <c r="V1111" s="45" t="e">
        <f t="shared" si="3807"/>
        <v>#DIV/0!</v>
      </c>
      <c r="W1111" s="234">
        <f t="shared" si="3808"/>
        <v>0</v>
      </c>
      <c r="X1111" s="45">
        <f t="shared" si="3808"/>
        <v>0</v>
      </c>
      <c r="Y1111" s="45" t="e">
        <f t="shared" si="3809"/>
        <v>#DIV/0!</v>
      </c>
      <c r="Z1111" s="234">
        <f t="shared" si="3810"/>
        <v>0</v>
      </c>
      <c r="AA1111" s="45">
        <f t="shared" si="3810"/>
        <v>0</v>
      </c>
      <c r="AB1111" s="45" t="e">
        <f t="shared" si="3811"/>
        <v>#DIV/0!</v>
      </c>
      <c r="AC1111" s="234">
        <f t="shared" si="3812"/>
        <v>0</v>
      </c>
      <c r="AD1111" s="45">
        <f t="shared" si="3812"/>
        <v>0</v>
      </c>
      <c r="AE1111" s="45" t="e">
        <f t="shared" si="3813"/>
        <v>#DIV/0!</v>
      </c>
      <c r="AF1111" s="234">
        <f t="shared" si="3814"/>
        <v>0</v>
      </c>
      <c r="AG1111" s="45">
        <f t="shared" si="3814"/>
        <v>0</v>
      </c>
      <c r="AH1111" s="45" t="e">
        <f t="shared" si="3815"/>
        <v>#DIV/0!</v>
      </c>
      <c r="AI1111" s="234">
        <f t="shared" si="3816"/>
        <v>0</v>
      </c>
      <c r="AJ1111" s="45">
        <f t="shared" si="3816"/>
        <v>0</v>
      </c>
      <c r="AK1111" s="45" t="e">
        <f t="shared" si="3817"/>
        <v>#DIV/0!</v>
      </c>
      <c r="AL1111" s="234">
        <f t="shared" si="3818"/>
        <v>0</v>
      </c>
      <c r="AM1111" s="45">
        <f t="shared" si="3818"/>
        <v>0</v>
      </c>
      <c r="AN1111" s="45" t="e">
        <f t="shared" si="3819"/>
        <v>#DIV/0!</v>
      </c>
      <c r="AO1111" s="234">
        <f t="shared" si="3820"/>
        <v>0</v>
      </c>
      <c r="AP1111" s="45">
        <f t="shared" si="3820"/>
        <v>0</v>
      </c>
      <c r="AQ1111" s="45" t="e">
        <f t="shared" si="3821"/>
        <v>#DIV/0!</v>
      </c>
      <c r="AR1111" s="12"/>
      <c r="AS1111" s="37"/>
      <c r="AT1111" s="37"/>
    </row>
    <row r="1112" spans="1:107" s="208" customFormat="1" ht="25.5" customHeight="1">
      <c r="A1112" s="297" t="s">
        <v>100</v>
      </c>
      <c r="B1112" s="297"/>
      <c r="C1112" s="297"/>
      <c r="D1112" s="225" t="s">
        <v>153</v>
      </c>
      <c r="E1112" s="204">
        <f>E1113+E1114+E1115+E1117+E1118</f>
        <v>300</v>
      </c>
      <c r="F1112" s="205">
        <f>F1113+F1114+F1115+F1117+F1118</f>
        <v>77</v>
      </c>
      <c r="G1112" s="205">
        <f>(F1112/E1112)*100</f>
        <v>25.666666666666664</v>
      </c>
      <c r="H1112" s="234">
        <f>H1113+H1114+H1115+H1117+H1118</f>
        <v>0</v>
      </c>
      <c r="I1112" s="205">
        <f>I1113+I1114+I1115+I1117+I1118</f>
        <v>0</v>
      </c>
      <c r="J1112" s="205" t="e">
        <f>(I1112/H1112)*100</f>
        <v>#DIV/0!</v>
      </c>
      <c r="K1112" s="234">
        <f>K1113+K1114+K1115+K1117+K1118</f>
        <v>0</v>
      </c>
      <c r="L1112" s="206">
        <f>L1113+L1114+L1115+L1117+L1118</f>
        <v>0</v>
      </c>
      <c r="M1112" s="205" t="e">
        <f>(L1112/K1112)*100</f>
        <v>#DIV/0!</v>
      </c>
      <c r="N1112" s="234">
        <f>N1113+N1114+N1115+N1117+N1118</f>
        <v>0</v>
      </c>
      <c r="O1112" s="206">
        <f>O1113+O1114+O1115+O1117+O1118</f>
        <v>0</v>
      </c>
      <c r="P1112" s="205" t="e">
        <f>(O1112/N1112)*100</f>
        <v>#DIV/0!</v>
      </c>
      <c r="Q1112" s="234">
        <f>Q1113+Q1114+Q1115+Q1117+Q1118</f>
        <v>10</v>
      </c>
      <c r="R1112" s="205">
        <f>R1113+R1114+R1115+R1117+R1118</f>
        <v>10</v>
      </c>
      <c r="S1112" s="205">
        <f>(R1112/Q1112)*100</f>
        <v>100</v>
      </c>
      <c r="T1112" s="234">
        <f>T1113+T1114+T1115+T1117+T1118</f>
        <v>35</v>
      </c>
      <c r="U1112" s="205">
        <f>U1113+U1114+U1115+U1117+U1118</f>
        <v>35</v>
      </c>
      <c r="V1112" s="205">
        <f>(U1112/T1112)*100</f>
        <v>100</v>
      </c>
      <c r="W1112" s="234">
        <f>W1113+W1114+W1115+W1117+W1118</f>
        <v>32</v>
      </c>
      <c r="X1112" s="205">
        <f>X1113+X1114+X1115+X1117+X1118</f>
        <v>32</v>
      </c>
      <c r="Y1112" s="205">
        <f>(X1112/W1112)*100</f>
        <v>100</v>
      </c>
      <c r="Z1112" s="234">
        <f>Z1113+Z1114+Z1115+Z1117+Z1118</f>
        <v>23</v>
      </c>
      <c r="AA1112" s="205">
        <f>AA1113+AA1114+AA1115+AA1117+AA1118</f>
        <v>0</v>
      </c>
      <c r="AB1112" s="205">
        <f>(AA1112/Z1112)*100</f>
        <v>0</v>
      </c>
      <c r="AC1112" s="234">
        <f>AC1113+AC1114+AC1115+AC1117+AC1118</f>
        <v>0</v>
      </c>
      <c r="AD1112" s="205">
        <f>AD1113+AD1114+AD1115+AD1117+AD1118</f>
        <v>0</v>
      </c>
      <c r="AE1112" s="205" t="e">
        <f>(AD1112/AC1112)*100</f>
        <v>#DIV/0!</v>
      </c>
      <c r="AF1112" s="234">
        <f>AF1113+AF1114+AF1115+AF1117+AF1118</f>
        <v>15</v>
      </c>
      <c r="AG1112" s="205">
        <f>AG1113+AG1114+AG1115+AG1117+AG1118</f>
        <v>0</v>
      </c>
      <c r="AH1112" s="205">
        <f>(AG1112/AF1112)*100</f>
        <v>0</v>
      </c>
      <c r="AI1112" s="234">
        <f>AI1113+AI1114+AI1115+AI1117+AI1118</f>
        <v>0</v>
      </c>
      <c r="AJ1112" s="205">
        <f>AJ1113+AJ1114+AJ1115+AJ1117+AJ1118</f>
        <v>0</v>
      </c>
      <c r="AK1112" s="205" t="e">
        <f>(AJ1112/AI1112)*100</f>
        <v>#DIV/0!</v>
      </c>
      <c r="AL1112" s="234">
        <f>AL1113+AL1114+AL1115+AL1117+AL1118</f>
        <v>35</v>
      </c>
      <c r="AM1112" s="205">
        <f>AM1113+AM1114+AM1115+AM1117+AM1118</f>
        <v>0</v>
      </c>
      <c r="AN1112" s="205">
        <f>(AM1112/AL1112)*100</f>
        <v>0</v>
      </c>
      <c r="AO1112" s="234">
        <f>AO1113+AO1114+AO1115+AO1117+AO1118</f>
        <v>150</v>
      </c>
      <c r="AP1112" s="205">
        <f>AP1113+AP1114+AP1115+AP1117+AP1118</f>
        <v>0</v>
      </c>
      <c r="AQ1112" s="205">
        <f>(AP1112/AO1112)*100</f>
        <v>0</v>
      </c>
      <c r="AR1112" s="216"/>
    </row>
    <row r="1113" spans="1:107" customFormat="1" ht="30">
      <c r="A1113" s="297"/>
      <c r="B1113" s="297"/>
      <c r="C1113" s="297"/>
      <c r="D1113" s="32" t="s">
        <v>17</v>
      </c>
      <c r="E1113" s="177">
        <f>H1113+K1113+N1113+Q1113+T1113+W1113+Z1113+AC1113+AF1113+AI1113+AL1113+AO1113</f>
        <v>0</v>
      </c>
      <c r="F1113" s="41">
        <f>I1113+L1113+O1113+R1113+U1113+X1113+AA1113+AD1113+AG1113+AJ1113+AM1113+AP1113</f>
        <v>0</v>
      </c>
      <c r="G1113" s="42" t="e">
        <f t="shared" ref="G1113:G1118" si="3824">(F1113/E1113)*100</f>
        <v>#DIV/0!</v>
      </c>
      <c r="H1113" s="236">
        <f t="shared" ref="H1113:I1118" si="3825">H812</f>
        <v>0</v>
      </c>
      <c r="I1113" s="42">
        <f t="shared" si="3825"/>
        <v>0</v>
      </c>
      <c r="J1113" s="42" t="e">
        <f t="shared" ref="J1113:J1118" si="3826">(I1113/H1113)*100</f>
        <v>#DIV/0!</v>
      </c>
      <c r="K1113" s="236">
        <f t="shared" ref="K1113:L1118" si="3827">K812</f>
        <v>0</v>
      </c>
      <c r="L1113" s="48">
        <f t="shared" si="3827"/>
        <v>0</v>
      </c>
      <c r="M1113" s="42" t="e">
        <f t="shared" ref="M1113:M1118" si="3828">(L1113/K1113)*100</f>
        <v>#DIV/0!</v>
      </c>
      <c r="N1113" s="236">
        <f t="shared" ref="N1113:O1118" si="3829">N812</f>
        <v>0</v>
      </c>
      <c r="O1113" s="48">
        <f t="shared" si="3829"/>
        <v>0</v>
      </c>
      <c r="P1113" s="42" t="e">
        <f t="shared" ref="P1113:P1118" si="3830">(O1113/N1113)*100</f>
        <v>#DIV/0!</v>
      </c>
      <c r="Q1113" s="236">
        <f t="shared" ref="Q1113:R1118" si="3831">Q812</f>
        <v>0</v>
      </c>
      <c r="R1113" s="42">
        <f t="shared" si="3831"/>
        <v>0</v>
      </c>
      <c r="S1113" s="42" t="e">
        <f t="shared" ref="S1113:S1118" si="3832">(R1113/Q1113)*100</f>
        <v>#DIV/0!</v>
      </c>
      <c r="T1113" s="236">
        <f t="shared" ref="T1113:U1118" si="3833">T812</f>
        <v>0</v>
      </c>
      <c r="U1113" s="42">
        <f t="shared" si="3833"/>
        <v>0</v>
      </c>
      <c r="V1113" s="42" t="e">
        <f t="shared" ref="V1113:V1118" si="3834">(U1113/T1113)*100</f>
        <v>#DIV/0!</v>
      </c>
      <c r="W1113" s="236">
        <f t="shared" ref="W1113:X1118" si="3835">W812</f>
        <v>0</v>
      </c>
      <c r="X1113" s="42">
        <f t="shared" si="3835"/>
        <v>0</v>
      </c>
      <c r="Y1113" s="42" t="e">
        <f t="shared" ref="Y1113:Y1118" si="3836">(X1113/W1113)*100</f>
        <v>#DIV/0!</v>
      </c>
      <c r="Z1113" s="236">
        <f t="shared" ref="Z1113:AA1118" si="3837">Z812</f>
        <v>0</v>
      </c>
      <c r="AA1113" s="42">
        <f t="shared" si="3837"/>
        <v>0</v>
      </c>
      <c r="AB1113" s="42" t="e">
        <f t="shared" ref="AB1113:AB1118" si="3838">(AA1113/Z1113)*100</f>
        <v>#DIV/0!</v>
      </c>
      <c r="AC1113" s="236">
        <f t="shared" ref="AC1113:AD1118" si="3839">AC812</f>
        <v>0</v>
      </c>
      <c r="AD1113" s="42">
        <f t="shared" si="3839"/>
        <v>0</v>
      </c>
      <c r="AE1113" s="42" t="e">
        <f t="shared" ref="AE1113:AE1118" si="3840">(AD1113/AC1113)*100</f>
        <v>#DIV/0!</v>
      </c>
      <c r="AF1113" s="236">
        <f t="shared" ref="AF1113:AG1118" si="3841">AF812</f>
        <v>0</v>
      </c>
      <c r="AG1113" s="42">
        <f t="shared" si="3841"/>
        <v>0</v>
      </c>
      <c r="AH1113" s="42" t="e">
        <f t="shared" ref="AH1113:AH1118" si="3842">(AG1113/AF1113)*100</f>
        <v>#DIV/0!</v>
      </c>
      <c r="AI1113" s="236">
        <f t="shared" ref="AI1113:AJ1118" si="3843">AI812</f>
        <v>0</v>
      </c>
      <c r="AJ1113" s="42">
        <f t="shared" si="3843"/>
        <v>0</v>
      </c>
      <c r="AK1113" s="42" t="e">
        <f t="shared" ref="AK1113:AK1118" si="3844">(AJ1113/AI1113)*100</f>
        <v>#DIV/0!</v>
      </c>
      <c r="AL1113" s="236">
        <f t="shared" ref="AL1113:AM1118" si="3845">AL812</f>
        <v>0</v>
      </c>
      <c r="AM1113" s="42">
        <f t="shared" si="3845"/>
        <v>0</v>
      </c>
      <c r="AN1113" s="42" t="e">
        <f t="shared" ref="AN1113:AN1118" si="3846">(AM1113/AL1113)*100</f>
        <v>#DIV/0!</v>
      </c>
      <c r="AO1113" s="236">
        <f t="shared" ref="AO1113:AP1118" si="3847">AO812</f>
        <v>0</v>
      </c>
      <c r="AP1113" s="42">
        <f t="shared" si="3847"/>
        <v>0</v>
      </c>
      <c r="AQ1113" s="42" t="e">
        <f t="shared" ref="AQ1113:AQ1118" si="3848">(AP1113/AO1113)*100</f>
        <v>#DIV/0!</v>
      </c>
      <c r="AR1113" s="12"/>
      <c r="AS1113" s="37"/>
      <c r="AT1113" s="37"/>
    </row>
    <row r="1114" spans="1:107" customFormat="1" ht="47.25" customHeight="1">
      <c r="A1114" s="297"/>
      <c r="B1114" s="297"/>
      <c r="C1114" s="297"/>
      <c r="D1114" s="32" t="s">
        <v>18</v>
      </c>
      <c r="E1114" s="177">
        <f t="shared" ref="E1114:E1118" si="3849">H1114+K1114+N1114+Q1114+T1114+W1114+Z1114+AC1114+AF1114+AI1114+AL1114+AO1114</f>
        <v>150</v>
      </c>
      <c r="F1114" s="41">
        <f t="shared" ref="F1114:F1118" si="3850">I1114+L1114+O1114+R1114+U1114+X1114+AA1114+AD1114+AG1114+AJ1114+AM1114+AP1114</f>
        <v>0</v>
      </c>
      <c r="G1114" s="42">
        <f t="shared" si="3824"/>
        <v>0</v>
      </c>
      <c r="H1114" s="236">
        <f t="shared" si="3825"/>
        <v>0</v>
      </c>
      <c r="I1114" s="42">
        <f t="shared" si="3825"/>
        <v>0</v>
      </c>
      <c r="J1114" s="42" t="e">
        <f t="shared" si="3826"/>
        <v>#DIV/0!</v>
      </c>
      <c r="K1114" s="236">
        <f t="shared" si="3827"/>
        <v>0</v>
      </c>
      <c r="L1114" s="48">
        <f t="shared" si="3827"/>
        <v>0</v>
      </c>
      <c r="M1114" s="42" t="e">
        <f t="shared" si="3828"/>
        <v>#DIV/0!</v>
      </c>
      <c r="N1114" s="236">
        <f t="shared" si="3829"/>
        <v>0</v>
      </c>
      <c r="O1114" s="48">
        <f t="shared" si="3829"/>
        <v>0</v>
      </c>
      <c r="P1114" s="42" t="e">
        <f t="shared" si="3830"/>
        <v>#DIV/0!</v>
      </c>
      <c r="Q1114" s="236">
        <f t="shared" si="3831"/>
        <v>0</v>
      </c>
      <c r="R1114" s="42">
        <f t="shared" si="3831"/>
        <v>0</v>
      </c>
      <c r="S1114" s="42" t="e">
        <f t="shared" si="3832"/>
        <v>#DIV/0!</v>
      </c>
      <c r="T1114" s="236">
        <f t="shared" si="3833"/>
        <v>0</v>
      </c>
      <c r="U1114" s="42">
        <f t="shared" si="3833"/>
        <v>0</v>
      </c>
      <c r="V1114" s="42" t="e">
        <f t="shared" si="3834"/>
        <v>#DIV/0!</v>
      </c>
      <c r="W1114" s="236">
        <f t="shared" si="3835"/>
        <v>0</v>
      </c>
      <c r="X1114" s="42">
        <f t="shared" si="3835"/>
        <v>0</v>
      </c>
      <c r="Y1114" s="42" t="e">
        <f t="shared" si="3836"/>
        <v>#DIV/0!</v>
      </c>
      <c r="Z1114" s="236">
        <f t="shared" si="3837"/>
        <v>0</v>
      </c>
      <c r="AA1114" s="42">
        <f t="shared" si="3837"/>
        <v>0</v>
      </c>
      <c r="AB1114" s="42" t="e">
        <f t="shared" si="3838"/>
        <v>#DIV/0!</v>
      </c>
      <c r="AC1114" s="236">
        <f t="shared" si="3839"/>
        <v>0</v>
      </c>
      <c r="AD1114" s="42">
        <f t="shared" si="3839"/>
        <v>0</v>
      </c>
      <c r="AE1114" s="42" t="e">
        <f t="shared" si="3840"/>
        <v>#DIV/0!</v>
      </c>
      <c r="AF1114" s="236">
        <f t="shared" si="3841"/>
        <v>0</v>
      </c>
      <c r="AG1114" s="42">
        <f t="shared" si="3841"/>
        <v>0</v>
      </c>
      <c r="AH1114" s="42" t="e">
        <f t="shared" si="3842"/>
        <v>#DIV/0!</v>
      </c>
      <c r="AI1114" s="236">
        <f t="shared" si="3843"/>
        <v>0</v>
      </c>
      <c r="AJ1114" s="42">
        <f t="shared" si="3843"/>
        <v>0</v>
      </c>
      <c r="AK1114" s="42" t="e">
        <f t="shared" si="3844"/>
        <v>#DIV/0!</v>
      </c>
      <c r="AL1114" s="236">
        <f t="shared" si="3845"/>
        <v>0</v>
      </c>
      <c r="AM1114" s="42">
        <f t="shared" si="3845"/>
        <v>0</v>
      </c>
      <c r="AN1114" s="42" t="e">
        <f t="shared" si="3846"/>
        <v>#DIV/0!</v>
      </c>
      <c r="AO1114" s="236">
        <f t="shared" si="3847"/>
        <v>150</v>
      </c>
      <c r="AP1114" s="42">
        <f t="shared" si="3847"/>
        <v>0</v>
      </c>
      <c r="AQ1114" s="42">
        <f t="shared" si="3848"/>
        <v>0</v>
      </c>
      <c r="AR1114" s="12"/>
      <c r="AS1114" s="37"/>
      <c r="AT1114" s="37"/>
    </row>
    <row r="1115" spans="1:107" customFormat="1" ht="29.25" customHeight="1">
      <c r="A1115" s="297"/>
      <c r="B1115" s="297"/>
      <c r="C1115" s="297"/>
      <c r="D1115" s="32" t="s">
        <v>26</v>
      </c>
      <c r="E1115" s="177">
        <f t="shared" si="3849"/>
        <v>138</v>
      </c>
      <c r="F1115" s="41">
        <f t="shared" si="3850"/>
        <v>65</v>
      </c>
      <c r="G1115" s="42">
        <f t="shared" si="3824"/>
        <v>47.10144927536232</v>
      </c>
      <c r="H1115" s="236">
        <f t="shared" si="3825"/>
        <v>0</v>
      </c>
      <c r="I1115" s="42">
        <f t="shared" si="3825"/>
        <v>0</v>
      </c>
      <c r="J1115" s="42" t="e">
        <f t="shared" si="3826"/>
        <v>#DIV/0!</v>
      </c>
      <c r="K1115" s="236">
        <f t="shared" si="3827"/>
        <v>0</v>
      </c>
      <c r="L1115" s="48">
        <f t="shared" si="3827"/>
        <v>0</v>
      </c>
      <c r="M1115" s="42" t="e">
        <f t="shared" si="3828"/>
        <v>#DIV/0!</v>
      </c>
      <c r="N1115" s="236">
        <f t="shared" si="3829"/>
        <v>0</v>
      </c>
      <c r="O1115" s="48">
        <f t="shared" si="3829"/>
        <v>0</v>
      </c>
      <c r="P1115" s="42" t="e">
        <f t="shared" si="3830"/>
        <v>#DIV/0!</v>
      </c>
      <c r="Q1115" s="236">
        <f t="shared" si="3831"/>
        <v>10</v>
      </c>
      <c r="R1115" s="42">
        <f t="shared" si="3831"/>
        <v>10</v>
      </c>
      <c r="S1115" s="42">
        <f t="shared" si="3832"/>
        <v>100</v>
      </c>
      <c r="T1115" s="236">
        <f t="shared" si="3833"/>
        <v>35</v>
      </c>
      <c r="U1115" s="42">
        <f t="shared" si="3833"/>
        <v>35</v>
      </c>
      <c r="V1115" s="42">
        <f t="shared" si="3834"/>
        <v>100</v>
      </c>
      <c r="W1115" s="236">
        <f t="shared" si="3835"/>
        <v>20</v>
      </c>
      <c r="X1115" s="42">
        <f t="shared" si="3835"/>
        <v>20</v>
      </c>
      <c r="Y1115" s="42">
        <f t="shared" si="3836"/>
        <v>100</v>
      </c>
      <c r="Z1115" s="236">
        <f t="shared" si="3837"/>
        <v>23</v>
      </c>
      <c r="AA1115" s="42">
        <f t="shared" si="3837"/>
        <v>0</v>
      </c>
      <c r="AB1115" s="42">
        <f t="shared" si="3838"/>
        <v>0</v>
      </c>
      <c r="AC1115" s="236">
        <f t="shared" si="3839"/>
        <v>0</v>
      </c>
      <c r="AD1115" s="42">
        <f t="shared" si="3839"/>
        <v>0</v>
      </c>
      <c r="AE1115" s="42" t="e">
        <f t="shared" si="3840"/>
        <v>#DIV/0!</v>
      </c>
      <c r="AF1115" s="236">
        <f t="shared" si="3841"/>
        <v>15</v>
      </c>
      <c r="AG1115" s="42">
        <f t="shared" si="3841"/>
        <v>0</v>
      </c>
      <c r="AH1115" s="42">
        <f t="shared" si="3842"/>
        <v>0</v>
      </c>
      <c r="AI1115" s="236">
        <f t="shared" si="3843"/>
        <v>0</v>
      </c>
      <c r="AJ1115" s="42">
        <f t="shared" si="3843"/>
        <v>0</v>
      </c>
      <c r="AK1115" s="42" t="e">
        <f t="shared" si="3844"/>
        <v>#DIV/0!</v>
      </c>
      <c r="AL1115" s="236">
        <f t="shared" si="3845"/>
        <v>35</v>
      </c>
      <c r="AM1115" s="42">
        <f t="shared" si="3845"/>
        <v>0</v>
      </c>
      <c r="AN1115" s="42">
        <f t="shared" si="3846"/>
        <v>0</v>
      </c>
      <c r="AO1115" s="236">
        <f t="shared" si="3847"/>
        <v>0</v>
      </c>
      <c r="AP1115" s="42">
        <f t="shared" si="3847"/>
        <v>0</v>
      </c>
      <c r="AQ1115" s="42" t="e">
        <f t="shared" si="3848"/>
        <v>#DIV/0!</v>
      </c>
      <c r="AR1115" s="12"/>
      <c r="AS1115" s="37"/>
      <c r="AT1115" s="37"/>
    </row>
    <row r="1116" spans="1:107" customFormat="1" ht="75" customHeight="1">
      <c r="A1116" s="297"/>
      <c r="B1116" s="297"/>
      <c r="C1116" s="297"/>
      <c r="D1116" s="32" t="s">
        <v>154</v>
      </c>
      <c r="E1116" s="177">
        <f t="shared" si="3849"/>
        <v>0</v>
      </c>
      <c r="F1116" s="41">
        <f t="shared" si="3850"/>
        <v>0</v>
      </c>
      <c r="G1116" s="42" t="e">
        <f t="shared" si="3824"/>
        <v>#DIV/0!</v>
      </c>
      <c r="H1116" s="236">
        <f t="shared" si="3825"/>
        <v>0</v>
      </c>
      <c r="I1116" s="42">
        <f t="shared" si="3825"/>
        <v>0</v>
      </c>
      <c r="J1116" s="42" t="e">
        <f t="shared" si="3826"/>
        <v>#DIV/0!</v>
      </c>
      <c r="K1116" s="236">
        <f t="shared" si="3827"/>
        <v>0</v>
      </c>
      <c r="L1116" s="48">
        <f t="shared" si="3827"/>
        <v>0</v>
      </c>
      <c r="M1116" s="42" t="e">
        <f t="shared" si="3828"/>
        <v>#DIV/0!</v>
      </c>
      <c r="N1116" s="236">
        <f t="shared" si="3829"/>
        <v>0</v>
      </c>
      <c r="O1116" s="48">
        <f t="shared" si="3829"/>
        <v>0</v>
      </c>
      <c r="P1116" s="42" t="e">
        <f t="shared" si="3830"/>
        <v>#DIV/0!</v>
      </c>
      <c r="Q1116" s="236">
        <f t="shared" si="3831"/>
        <v>0</v>
      </c>
      <c r="R1116" s="42">
        <f t="shared" si="3831"/>
        <v>0</v>
      </c>
      <c r="S1116" s="42" t="e">
        <f t="shared" si="3832"/>
        <v>#DIV/0!</v>
      </c>
      <c r="T1116" s="236">
        <f t="shared" si="3833"/>
        <v>0</v>
      </c>
      <c r="U1116" s="42">
        <f t="shared" si="3833"/>
        <v>0</v>
      </c>
      <c r="V1116" s="42" t="e">
        <f t="shared" si="3834"/>
        <v>#DIV/0!</v>
      </c>
      <c r="W1116" s="236">
        <f t="shared" si="3835"/>
        <v>0</v>
      </c>
      <c r="X1116" s="42">
        <f t="shared" si="3835"/>
        <v>0</v>
      </c>
      <c r="Y1116" s="42" t="e">
        <f t="shared" si="3836"/>
        <v>#DIV/0!</v>
      </c>
      <c r="Z1116" s="236">
        <f t="shared" si="3837"/>
        <v>0</v>
      </c>
      <c r="AA1116" s="42">
        <f t="shared" si="3837"/>
        <v>0</v>
      </c>
      <c r="AB1116" s="42" t="e">
        <f t="shared" si="3838"/>
        <v>#DIV/0!</v>
      </c>
      <c r="AC1116" s="236">
        <f t="shared" si="3839"/>
        <v>0</v>
      </c>
      <c r="AD1116" s="42">
        <f t="shared" si="3839"/>
        <v>0</v>
      </c>
      <c r="AE1116" s="42" t="e">
        <f t="shared" si="3840"/>
        <v>#DIV/0!</v>
      </c>
      <c r="AF1116" s="236">
        <f t="shared" si="3841"/>
        <v>0</v>
      </c>
      <c r="AG1116" s="42">
        <f t="shared" si="3841"/>
        <v>0</v>
      </c>
      <c r="AH1116" s="42" t="e">
        <f t="shared" si="3842"/>
        <v>#DIV/0!</v>
      </c>
      <c r="AI1116" s="236">
        <f t="shared" si="3843"/>
        <v>0</v>
      </c>
      <c r="AJ1116" s="42">
        <f t="shared" si="3843"/>
        <v>0</v>
      </c>
      <c r="AK1116" s="42" t="e">
        <f t="shared" si="3844"/>
        <v>#DIV/0!</v>
      </c>
      <c r="AL1116" s="236">
        <f t="shared" si="3845"/>
        <v>0</v>
      </c>
      <c r="AM1116" s="42">
        <f t="shared" si="3845"/>
        <v>0</v>
      </c>
      <c r="AN1116" s="42" t="e">
        <f t="shared" si="3846"/>
        <v>#DIV/0!</v>
      </c>
      <c r="AO1116" s="236">
        <f t="shared" si="3847"/>
        <v>0</v>
      </c>
      <c r="AP1116" s="42">
        <f t="shared" si="3847"/>
        <v>0</v>
      </c>
      <c r="AQ1116" s="42" t="e">
        <f t="shared" si="3848"/>
        <v>#DIV/0!</v>
      </c>
      <c r="AR1116" s="12"/>
      <c r="AS1116" s="37"/>
      <c r="AT1116" s="37"/>
    </row>
    <row r="1117" spans="1:107" customFormat="1" ht="33" customHeight="1">
      <c r="A1117" s="297"/>
      <c r="B1117" s="297"/>
      <c r="C1117" s="297"/>
      <c r="D1117" s="32" t="s">
        <v>37</v>
      </c>
      <c r="E1117" s="177">
        <f t="shared" si="3849"/>
        <v>12</v>
      </c>
      <c r="F1117" s="41">
        <f t="shared" si="3850"/>
        <v>12</v>
      </c>
      <c r="G1117" s="42">
        <f t="shared" si="3824"/>
        <v>100</v>
      </c>
      <c r="H1117" s="236">
        <f t="shared" si="3825"/>
        <v>0</v>
      </c>
      <c r="I1117" s="42">
        <f t="shared" si="3825"/>
        <v>0</v>
      </c>
      <c r="J1117" s="42" t="e">
        <f t="shared" si="3826"/>
        <v>#DIV/0!</v>
      </c>
      <c r="K1117" s="236">
        <f t="shared" si="3827"/>
        <v>0</v>
      </c>
      <c r="L1117" s="48">
        <f t="shared" si="3827"/>
        <v>0</v>
      </c>
      <c r="M1117" s="42" t="e">
        <f t="shared" si="3828"/>
        <v>#DIV/0!</v>
      </c>
      <c r="N1117" s="236">
        <f t="shared" si="3829"/>
        <v>0</v>
      </c>
      <c r="O1117" s="48">
        <f t="shared" si="3829"/>
        <v>0</v>
      </c>
      <c r="P1117" s="42" t="e">
        <f t="shared" si="3830"/>
        <v>#DIV/0!</v>
      </c>
      <c r="Q1117" s="236">
        <f t="shared" si="3831"/>
        <v>0</v>
      </c>
      <c r="R1117" s="42">
        <f t="shared" si="3831"/>
        <v>0</v>
      </c>
      <c r="S1117" s="42" t="e">
        <f t="shared" si="3832"/>
        <v>#DIV/0!</v>
      </c>
      <c r="T1117" s="236">
        <f t="shared" si="3833"/>
        <v>0</v>
      </c>
      <c r="U1117" s="42">
        <f t="shared" si="3833"/>
        <v>0</v>
      </c>
      <c r="V1117" s="42" t="e">
        <f t="shared" si="3834"/>
        <v>#DIV/0!</v>
      </c>
      <c r="W1117" s="236">
        <f t="shared" si="3835"/>
        <v>12</v>
      </c>
      <c r="X1117" s="42">
        <f t="shared" si="3835"/>
        <v>12</v>
      </c>
      <c r="Y1117" s="42">
        <f t="shared" si="3836"/>
        <v>100</v>
      </c>
      <c r="Z1117" s="236">
        <f t="shared" si="3837"/>
        <v>0</v>
      </c>
      <c r="AA1117" s="42">
        <f t="shared" si="3837"/>
        <v>0</v>
      </c>
      <c r="AB1117" s="42" t="e">
        <f t="shared" si="3838"/>
        <v>#DIV/0!</v>
      </c>
      <c r="AC1117" s="236">
        <f t="shared" si="3839"/>
        <v>0</v>
      </c>
      <c r="AD1117" s="42">
        <f t="shared" si="3839"/>
        <v>0</v>
      </c>
      <c r="AE1117" s="42" t="e">
        <f t="shared" si="3840"/>
        <v>#DIV/0!</v>
      </c>
      <c r="AF1117" s="236">
        <f t="shared" si="3841"/>
        <v>0</v>
      </c>
      <c r="AG1117" s="42">
        <f t="shared" si="3841"/>
        <v>0</v>
      </c>
      <c r="AH1117" s="42" t="e">
        <f t="shared" si="3842"/>
        <v>#DIV/0!</v>
      </c>
      <c r="AI1117" s="236">
        <f t="shared" si="3843"/>
        <v>0</v>
      </c>
      <c r="AJ1117" s="42">
        <f t="shared" si="3843"/>
        <v>0</v>
      </c>
      <c r="AK1117" s="42" t="e">
        <f t="shared" si="3844"/>
        <v>#DIV/0!</v>
      </c>
      <c r="AL1117" s="236">
        <f t="shared" si="3845"/>
        <v>0</v>
      </c>
      <c r="AM1117" s="42">
        <f t="shared" si="3845"/>
        <v>0</v>
      </c>
      <c r="AN1117" s="42" t="e">
        <f t="shared" si="3846"/>
        <v>#DIV/0!</v>
      </c>
      <c r="AO1117" s="236">
        <f t="shared" si="3847"/>
        <v>0</v>
      </c>
      <c r="AP1117" s="42">
        <f t="shared" si="3847"/>
        <v>0</v>
      </c>
      <c r="AQ1117" s="42" t="e">
        <f t="shared" si="3848"/>
        <v>#DIV/0!</v>
      </c>
      <c r="AR1117" s="12"/>
      <c r="AS1117" s="37"/>
      <c r="AT1117" s="37"/>
    </row>
    <row r="1118" spans="1:107" customFormat="1" ht="30">
      <c r="A1118" s="297"/>
      <c r="B1118" s="297"/>
      <c r="C1118" s="297"/>
      <c r="D1118" s="32" t="s">
        <v>158</v>
      </c>
      <c r="E1118" s="177">
        <f t="shared" si="3849"/>
        <v>0</v>
      </c>
      <c r="F1118" s="41">
        <f t="shared" si="3850"/>
        <v>0</v>
      </c>
      <c r="G1118" s="42" t="e">
        <f t="shared" si="3824"/>
        <v>#DIV/0!</v>
      </c>
      <c r="H1118" s="236">
        <f t="shared" si="3825"/>
        <v>0</v>
      </c>
      <c r="I1118" s="42">
        <f t="shared" si="3825"/>
        <v>0</v>
      </c>
      <c r="J1118" s="42" t="e">
        <f t="shared" si="3826"/>
        <v>#DIV/0!</v>
      </c>
      <c r="K1118" s="236">
        <f t="shared" si="3827"/>
        <v>0</v>
      </c>
      <c r="L1118" s="48">
        <f t="shared" si="3827"/>
        <v>0</v>
      </c>
      <c r="M1118" s="42" t="e">
        <f t="shared" si="3828"/>
        <v>#DIV/0!</v>
      </c>
      <c r="N1118" s="236">
        <f t="shared" si="3829"/>
        <v>0</v>
      </c>
      <c r="O1118" s="48">
        <f t="shared" si="3829"/>
        <v>0</v>
      </c>
      <c r="P1118" s="42" t="e">
        <f t="shared" si="3830"/>
        <v>#DIV/0!</v>
      </c>
      <c r="Q1118" s="236">
        <f t="shared" si="3831"/>
        <v>0</v>
      </c>
      <c r="R1118" s="42">
        <f t="shared" si="3831"/>
        <v>0</v>
      </c>
      <c r="S1118" s="42" t="e">
        <f t="shared" si="3832"/>
        <v>#DIV/0!</v>
      </c>
      <c r="T1118" s="236">
        <f t="shared" si="3833"/>
        <v>0</v>
      </c>
      <c r="U1118" s="42">
        <f t="shared" si="3833"/>
        <v>0</v>
      </c>
      <c r="V1118" s="42" t="e">
        <f t="shared" si="3834"/>
        <v>#DIV/0!</v>
      </c>
      <c r="W1118" s="236">
        <f t="shared" si="3835"/>
        <v>0</v>
      </c>
      <c r="X1118" s="42">
        <f t="shared" si="3835"/>
        <v>0</v>
      </c>
      <c r="Y1118" s="42" t="e">
        <f t="shared" si="3836"/>
        <v>#DIV/0!</v>
      </c>
      <c r="Z1118" s="236">
        <f t="shared" si="3837"/>
        <v>0</v>
      </c>
      <c r="AA1118" s="42">
        <f t="shared" si="3837"/>
        <v>0</v>
      </c>
      <c r="AB1118" s="42" t="e">
        <f t="shared" si="3838"/>
        <v>#DIV/0!</v>
      </c>
      <c r="AC1118" s="236">
        <f t="shared" si="3839"/>
        <v>0</v>
      </c>
      <c r="AD1118" s="42">
        <f t="shared" si="3839"/>
        <v>0</v>
      </c>
      <c r="AE1118" s="42" t="e">
        <f t="shared" si="3840"/>
        <v>#DIV/0!</v>
      </c>
      <c r="AF1118" s="236">
        <f t="shared" si="3841"/>
        <v>0</v>
      </c>
      <c r="AG1118" s="42">
        <f t="shared" si="3841"/>
        <v>0</v>
      </c>
      <c r="AH1118" s="42" t="e">
        <f t="shared" si="3842"/>
        <v>#DIV/0!</v>
      </c>
      <c r="AI1118" s="236">
        <f t="shared" si="3843"/>
        <v>0</v>
      </c>
      <c r="AJ1118" s="42">
        <f t="shared" si="3843"/>
        <v>0</v>
      </c>
      <c r="AK1118" s="42" t="e">
        <f t="shared" si="3844"/>
        <v>#DIV/0!</v>
      </c>
      <c r="AL1118" s="236">
        <f t="shared" si="3845"/>
        <v>0</v>
      </c>
      <c r="AM1118" s="42">
        <f t="shared" si="3845"/>
        <v>0</v>
      </c>
      <c r="AN1118" s="42" t="e">
        <f t="shared" si="3846"/>
        <v>#DIV/0!</v>
      </c>
      <c r="AO1118" s="236">
        <f t="shared" si="3847"/>
        <v>0</v>
      </c>
      <c r="AP1118" s="42">
        <f t="shared" si="3847"/>
        <v>0</v>
      </c>
      <c r="AQ1118" s="42" t="e">
        <f t="shared" si="3848"/>
        <v>#DIV/0!</v>
      </c>
      <c r="AR1118" s="12"/>
      <c r="AS1118" s="37"/>
      <c r="AT1118" s="37"/>
    </row>
    <row r="1119" spans="1:107" ht="22.8">
      <c r="A1119" s="145"/>
      <c r="B1119" s="83"/>
      <c r="C1119" s="83"/>
      <c r="D1119" s="81"/>
      <c r="E1119" s="194"/>
      <c r="F1119" s="82"/>
      <c r="G1119" s="82"/>
      <c r="H1119" s="82"/>
      <c r="I1119" s="82"/>
      <c r="J1119" s="82"/>
      <c r="K1119" s="82"/>
      <c r="L1119" s="153"/>
      <c r="M1119" s="82"/>
      <c r="N1119" s="82"/>
      <c r="O1119" s="153"/>
      <c r="P1119" s="82"/>
      <c r="Q1119" s="82"/>
      <c r="R1119" s="82"/>
      <c r="S1119" s="82"/>
      <c r="T1119" s="82"/>
      <c r="U1119" s="82"/>
      <c r="V1119" s="82"/>
      <c r="W1119" s="82"/>
      <c r="X1119" s="82"/>
      <c r="Y1119" s="82"/>
      <c r="Z1119" s="82"/>
      <c r="AA1119" s="82"/>
      <c r="AB1119" s="82"/>
      <c r="AC1119" s="82"/>
      <c r="AD1119" s="82"/>
      <c r="AE1119" s="82"/>
      <c r="AF1119" s="82"/>
      <c r="AG1119" s="82"/>
      <c r="AH1119" s="82"/>
      <c r="AI1119" s="82"/>
      <c r="AJ1119" s="82"/>
      <c r="AK1119" s="82"/>
      <c r="AL1119" s="82"/>
      <c r="AM1119" s="82"/>
      <c r="AN1119" s="82"/>
      <c r="AO1119" s="82"/>
      <c r="AP1119" s="82"/>
      <c r="AQ1119" s="82"/>
      <c r="AR1119" s="84"/>
    </row>
    <row r="1120" spans="1:107" s="8" customFormat="1" ht="25.5" customHeight="1">
      <c r="A1120" s="146"/>
      <c r="B1120" s="398"/>
      <c r="C1120" s="398"/>
      <c r="D1120" s="398"/>
      <c r="E1120" s="398"/>
      <c r="F1120" s="398"/>
      <c r="G1120" s="398"/>
      <c r="H1120" s="398"/>
      <c r="I1120" s="398"/>
      <c r="J1120" s="398"/>
      <c r="K1120" s="398"/>
      <c r="L1120" s="398"/>
      <c r="M1120" s="398"/>
      <c r="N1120" s="398"/>
      <c r="O1120" s="398"/>
      <c r="P1120" s="398"/>
      <c r="Q1120" s="398"/>
      <c r="R1120" s="398"/>
      <c r="S1120" s="398"/>
      <c r="T1120" s="398"/>
      <c r="U1120" s="398"/>
      <c r="V1120" s="398"/>
      <c r="W1120" s="398"/>
      <c r="X1120" s="398"/>
      <c r="Y1120" s="398"/>
      <c r="Z1120" s="398"/>
      <c r="AA1120" s="398"/>
      <c r="AB1120" s="398"/>
      <c r="AC1120" s="398"/>
      <c r="AD1120" s="398"/>
      <c r="AE1120" s="398"/>
      <c r="AF1120" s="398"/>
      <c r="AG1120" s="398"/>
      <c r="AH1120" s="398"/>
      <c r="AI1120" s="398"/>
      <c r="AJ1120" s="398"/>
      <c r="AK1120" s="398"/>
      <c r="AL1120" s="398"/>
      <c r="AM1120" s="398"/>
      <c r="AN1120" s="398"/>
      <c r="AO1120" s="398"/>
      <c r="AP1120" s="398"/>
      <c r="AQ1120" s="398"/>
      <c r="AR1120" s="398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</row>
    <row r="1121" spans="1:107" s="8" customFormat="1" ht="25.8">
      <c r="A1121" s="161" t="s">
        <v>31</v>
      </c>
      <c r="B1121" s="162"/>
      <c r="C1121" s="162"/>
      <c r="D1121" s="163"/>
      <c r="E1121" s="195"/>
      <c r="F1121" s="164"/>
      <c r="G1121" s="165"/>
      <c r="H1121" s="396" t="s">
        <v>402</v>
      </c>
      <c r="I1121" s="397"/>
      <c r="J1121" s="397"/>
      <c r="K1121" s="397"/>
      <c r="L1121" s="397"/>
      <c r="M1121" s="397"/>
      <c r="N1121" s="397"/>
      <c r="O1121" s="165"/>
      <c r="P1121" s="165"/>
      <c r="Q1121" s="9"/>
      <c r="R1121" s="9"/>
      <c r="S1121" s="9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</row>
    <row r="1122" spans="1:107" s="8" customFormat="1" ht="24" customHeight="1">
      <c r="A1122" s="161"/>
      <c r="B1122" s="162"/>
      <c r="C1122" s="162"/>
      <c r="D1122" s="163"/>
      <c r="E1122" s="196"/>
      <c r="F1122" s="166"/>
      <c r="G1122" s="166"/>
      <c r="H1122" s="166"/>
      <c r="I1122" s="166" t="s">
        <v>401</v>
      </c>
      <c r="J1122" s="166"/>
      <c r="K1122" s="166"/>
      <c r="L1122" s="166"/>
      <c r="M1122" s="166"/>
      <c r="N1122" s="166"/>
      <c r="O1122" s="166"/>
      <c r="P1122" s="166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</row>
    <row r="1123" spans="1:107" s="8" customFormat="1" ht="24" customHeight="1">
      <c r="A1123" s="161"/>
      <c r="B1123" s="162"/>
      <c r="C1123" s="162"/>
      <c r="D1123" s="163"/>
      <c r="E1123" s="196"/>
      <c r="F1123" s="166"/>
      <c r="G1123" s="166"/>
      <c r="H1123" s="166"/>
      <c r="I1123" s="166"/>
      <c r="J1123" s="166"/>
      <c r="K1123" s="166"/>
      <c r="L1123" s="166"/>
      <c r="M1123" s="166"/>
      <c r="N1123" s="166"/>
      <c r="O1123" s="166"/>
      <c r="P1123" s="166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</row>
    <row r="1124" spans="1:107" s="8" customFormat="1" ht="28.5" customHeight="1">
      <c r="A1124" s="161" t="s">
        <v>22</v>
      </c>
      <c r="B1124" s="162"/>
      <c r="C1124" s="162"/>
      <c r="D1124" s="163"/>
      <c r="E1124" s="196"/>
      <c r="F1124" s="166"/>
      <c r="G1124" s="166"/>
      <c r="H1124" s="396" t="s">
        <v>405</v>
      </c>
      <c r="I1124" s="397"/>
      <c r="J1124" s="397"/>
      <c r="K1124" s="397"/>
      <c r="L1124" s="397"/>
      <c r="M1124" s="397"/>
      <c r="N1124" s="397"/>
      <c r="O1124" s="397"/>
      <c r="P1124" s="39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</row>
    <row r="1125" spans="1:107" s="8" customFormat="1" ht="21.75" customHeight="1">
      <c r="A1125" s="396" t="s">
        <v>123</v>
      </c>
      <c r="B1125" s="396"/>
      <c r="C1125" s="162"/>
      <c r="D1125" s="163"/>
      <c r="E1125" s="196"/>
      <c r="F1125" s="166"/>
      <c r="G1125" s="166"/>
      <c r="H1125" s="166"/>
      <c r="I1125" s="166" t="s">
        <v>401</v>
      </c>
      <c r="J1125" s="166"/>
      <c r="K1125" s="166"/>
      <c r="L1125" s="166"/>
      <c r="M1125" s="166"/>
      <c r="N1125" s="166"/>
      <c r="O1125" s="166"/>
      <c r="P1125" s="166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</row>
    <row r="1126" spans="1:107" s="8" customFormat="1" ht="18.75" customHeight="1">
      <c r="A1126" s="161"/>
      <c r="B1126" s="162"/>
      <c r="C1126" s="162"/>
      <c r="D1126" s="163"/>
      <c r="E1126" s="196"/>
      <c r="F1126" s="166"/>
      <c r="G1126" s="166"/>
      <c r="H1126" s="166"/>
      <c r="I1126" s="166"/>
      <c r="J1126" s="166"/>
      <c r="K1126" s="166"/>
      <c r="L1126" s="166"/>
      <c r="M1126" s="166"/>
      <c r="N1126" s="166"/>
      <c r="O1126" s="166"/>
      <c r="P1126" s="166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</row>
    <row r="1127" spans="1:107" s="8" customFormat="1" ht="25.8">
      <c r="A1127" s="396" t="s">
        <v>160</v>
      </c>
      <c r="B1127" s="397"/>
      <c r="C1127" s="397"/>
      <c r="D1127" s="397"/>
      <c r="E1127" s="397"/>
      <c r="F1127" s="397"/>
      <c r="G1127" s="397"/>
      <c r="H1127" s="166"/>
      <c r="I1127" s="166"/>
      <c r="J1127" s="166"/>
      <c r="K1127" s="166"/>
      <c r="L1127" s="166"/>
      <c r="M1127" s="166"/>
      <c r="N1127" s="166"/>
      <c r="O1127" s="166"/>
      <c r="P1127" s="166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</row>
    <row r="1128" spans="1:107" s="8" customFormat="1" ht="27.75" customHeight="1">
      <c r="A1128" s="396" t="s">
        <v>161</v>
      </c>
      <c r="B1128" s="397"/>
      <c r="C1128" s="397"/>
      <c r="D1128" s="397"/>
      <c r="E1128" s="397"/>
      <c r="F1128" s="193"/>
      <c r="G1128" s="193"/>
      <c r="H1128" s="166"/>
      <c r="I1128" s="166"/>
      <c r="J1128" s="166"/>
      <c r="K1128" s="166"/>
      <c r="L1128" s="166"/>
      <c r="M1128" s="166"/>
      <c r="N1128" s="166"/>
      <c r="O1128" s="166"/>
      <c r="P1128" s="166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</row>
    <row r="1129" spans="1:107" s="8" customFormat="1" ht="28.5" customHeight="1">
      <c r="A1129" s="397"/>
      <c r="B1129" s="397"/>
      <c r="C1129" s="397"/>
      <c r="D1129" s="397"/>
      <c r="E1129" s="397"/>
      <c r="F1129" s="165"/>
      <c r="G1129" s="165"/>
      <c r="H1129" s="396" t="s">
        <v>403</v>
      </c>
      <c r="I1129" s="397"/>
      <c r="J1129" s="397"/>
      <c r="K1129" s="397"/>
      <c r="L1129" s="397"/>
      <c r="M1129" s="397"/>
      <c r="N1129" s="397"/>
      <c r="O1129" s="397"/>
      <c r="P1129" s="397"/>
      <c r="Q1129" s="9"/>
      <c r="R1129" s="9"/>
      <c r="S1129" s="9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</row>
    <row r="1130" spans="1:107" s="8" customFormat="1" ht="28.5" customHeight="1">
      <c r="A1130" s="167"/>
      <c r="B1130" s="247"/>
      <c r="C1130" s="247"/>
      <c r="D1130" s="193"/>
      <c r="E1130" s="167"/>
      <c r="F1130" s="165"/>
      <c r="G1130" s="165"/>
      <c r="H1130" s="281" t="s">
        <v>401</v>
      </c>
      <c r="I1130" s="281"/>
      <c r="J1130" s="281"/>
      <c r="K1130" s="193"/>
      <c r="L1130" s="168"/>
      <c r="M1130" s="193"/>
      <c r="N1130" s="193"/>
      <c r="O1130" s="168"/>
      <c r="P1130" s="193"/>
      <c r="Q1130" s="9"/>
      <c r="R1130" s="9"/>
      <c r="S1130" s="9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</row>
    <row r="1131" spans="1:107" ht="25.8">
      <c r="A1131" s="169"/>
      <c r="B1131" s="170"/>
      <c r="C1131" s="171"/>
      <c r="D1131" s="170"/>
      <c r="E1131" s="169"/>
      <c r="F1131" s="170"/>
      <c r="G1131" s="170"/>
      <c r="H1131" s="170"/>
      <c r="I1131" s="170"/>
      <c r="J1131" s="170"/>
      <c r="K1131" s="170"/>
      <c r="L1131" s="172"/>
      <c r="M1131" s="170"/>
      <c r="N1131" s="170"/>
      <c r="O1131" s="172"/>
      <c r="P1131" s="170"/>
      <c r="Q1131" s="37"/>
      <c r="T1131" s="37"/>
      <c r="W1131" s="37"/>
      <c r="Z1131" s="37"/>
      <c r="AC1131" s="37"/>
      <c r="AF1131" s="37"/>
      <c r="AI1131" s="37"/>
      <c r="AL1131" s="37"/>
      <c r="AO1131" s="37"/>
    </row>
    <row r="1132" spans="1:107" ht="25.8">
      <c r="A1132" s="169"/>
      <c r="B1132" s="170"/>
      <c r="C1132" s="171"/>
      <c r="D1132" s="170"/>
      <c r="E1132" s="169"/>
      <c r="F1132" s="170"/>
      <c r="G1132" s="170"/>
      <c r="H1132" s="170"/>
      <c r="I1132" s="170"/>
      <c r="J1132" s="170"/>
      <c r="K1132" s="170"/>
      <c r="L1132" s="172"/>
      <c r="M1132" s="170"/>
      <c r="N1132" s="170"/>
      <c r="O1132" s="172"/>
      <c r="P1132" s="170"/>
      <c r="Q1132" s="37"/>
      <c r="T1132" s="37"/>
      <c r="W1132" s="37"/>
      <c r="Z1132" s="37"/>
      <c r="AC1132" s="37"/>
      <c r="AF1132" s="37"/>
      <c r="AI1132" s="37"/>
      <c r="AL1132" s="37"/>
      <c r="AO1132" s="37"/>
    </row>
    <row r="1133" spans="1:107" s="127" customFormat="1" ht="25.8">
      <c r="A1133" s="169"/>
      <c r="B1133" s="170"/>
      <c r="C1133" s="171"/>
      <c r="D1133" s="172"/>
      <c r="E1133" s="180"/>
      <c r="F1133" s="197"/>
      <c r="G1133" s="172"/>
      <c r="H1133" s="241"/>
      <c r="I1133" s="170"/>
      <c r="J1133" s="170"/>
      <c r="K1133" s="240"/>
      <c r="L1133" s="172"/>
      <c r="M1133" s="170"/>
      <c r="N1133" s="240"/>
      <c r="O1133" s="172"/>
      <c r="P1133" s="170"/>
      <c r="Q1133" s="245"/>
      <c r="T1133" s="245"/>
      <c r="W1133" s="245"/>
      <c r="Z1133" s="245"/>
      <c r="AC1133" s="245"/>
      <c r="AF1133" s="245"/>
      <c r="AI1133" s="245"/>
      <c r="AL1133" s="245"/>
      <c r="AO1133" s="245"/>
    </row>
    <row r="1134" spans="1:107" s="127" customFormat="1">
      <c r="A1134" s="148"/>
      <c r="C1134" s="128"/>
      <c r="D1134" s="198"/>
      <c r="E1134" s="181"/>
      <c r="F1134" s="199"/>
      <c r="G1134" s="155"/>
      <c r="H1134" s="242"/>
      <c r="K1134" s="245"/>
      <c r="L1134" s="155"/>
      <c r="N1134" s="245"/>
      <c r="O1134" s="155"/>
      <c r="Q1134" s="245"/>
      <c r="T1134" s="245"/>
      <c r="W1134" s="245"/>
      <c r="Z1134" s="245"/>
      <c r="AC1134" s="245"/>
      <c r="AF1134" s="245"/>
      <c r="AI1134" s="245"/>
      <c r="AL1134" s="245"/>
      <c r="AO1134" s="245"/>
    </row>
    <row r="1135" spans="1:107">
      <c r="D1135" s="90"/>
      <c r="E1135" s="182"/>
      <c r="F1135" s="90"/>
      <c r="G1135" s="90"/>
      <c r="H1135" s="243"/>
    </row>
    <row r="1136" spans="1:107">
      <c r="D1136" s="200" t="s">
        <v>410</v>
      </c>
      <c r="E1136" s="183">
        <f>E45+E80+E157+E192+E199+E206</f>
        <v>2470.0010000000002</v>
      </c>
      <c r="F1136" s="201">
        <f>F45+F80+F157+F192+F199+F206</f>
        <v>577.53199999999993</v>
      </c>
      <c r="G1136" s="90"/>
      <c r="H1136" s="243"/>
    </row>
    <row r="1137" spans="4:8">
      <c r="D1137" s="198" t="s">
        <v>409</v>
      </c>
      <c r="E1137" s="183">
        <f>E87+E115+E122+E129+E136+E143</f>
        <v>450</v>
      </c>
      <c r="F1137" s="202">
        <f>F87+F115+F122+F129+F136+F143</f>
        <v>85</v>
      </c>
      <c r="G1137" s="90"/>
      <c r="H1137" s="243"/>
    </row>
  </sheetData>
  <autoFilter ref="A9:DC1118"/>
  <mergeCells count="498">
    <mergeCell ref="A609:A615"/>
    <mergeCell ref="B609:B615"/>
    <mergeCell ref="C609:C615"/>
    <mergeCell ref="A884:A890"/>
    <mergeCell ref="C877:C883"/>
    <mergeCell ref="A713:A719"/>
    <mergeCell ref="B713:B719"/>
    <mergeCell ref="A711:AR711"/>
    <mergeCell ref="A712:AR712"/>
    <mergeCell ref="C696:C702"/>
    <mergeCell ref="B651:B657"/>
    <mergeCell ref="C651:C657"/>
    <mergeCell ref="C713:C719"/>
    <mergeCell ref="AR713:AR719"/>
    <mergeCell ref="A710:AR710"/>
    <mergeCell ref="B741:B747"/>
    <mergeCell ref="C741:C747"/>
    <mergeCell ref="A776:A782"/>
    <mergeCell ref="B776:B782"/>
    <mergeCell ref="B762:B768"/>
    <mergeCell ref="C783:C789"/>
    <mergeCell ref="A790:A796"/>
    <mergeCell ref="B790:B796"/>
    <mergeCell ref="C748:C754"/>
    <mergeCell ref="B560:B566"/>
    <mergeCell ref="C581:C587"/>
    <mergeCell ref="A560:A566"/>
    <mergeCell ref="A797:A803"/>
    <mergeCell ref="B797:B803"/>
    <mergeCell ref="C797:C803"/>
    <mergeCell ref="A741:A747"/>
    <mergeCell ref="C483:C489"/>
    <mergeCell ref="C504:C510"/>
    <mergeCell ref="A696:B702"/>
    <mergeCell ref="A703:B709"/>
    <mergeCell ref="C703:C709"/>
    <mergeCell ref="C734:C740"/>
    <mergeCell ref="A727:A733"/>
    <mergeCell ref="B727:B733"/>
    <mergeCell ref="B720:B726"/>
    <mergeCell ref="A734:A740"/>
    <mergeCell ref="C720:C726"/>
    <mergeCell ref="A720:A726"/>
    <mergeCell ref="A588:A594"/>
    <mergeCell ref="B644:B650"/>
    <mergeCell ref="A689:A695"/>
    <mergeCell ref="B689:B695"/>
    <mergeCell ref="C689:C695"/>
    <mergeCell ref="A961:A967"/>
    <mergeCell ref="B961:B967"/>
    <mergeCell ref="C961:C967"/>
    <mergeCell ref="A919:A925"/>
    <mergeCell ref="B919:B925"/>
    <mergeCell ref="C919:C925"/>
    <mergeCell ref="C940:C946"/>
    <mergeCell ref="A947:A953"/>
    <mergeCell ref="B842:B848"/>
    <mergeCell ref="C954:C960"/>
    <mergeCell ref="B898:B904"/>
    <mergeCell ref="B884:B890"/>
    <mergeCell ref="C884:C890"/>
    <mergeCell ref="B877:B883"/>
    <mergeCell ref="A769:A775"/>
    <mergeCell ref="B748:B754"/>
    <mergeCell ref="A926:A932"/>
    <mergeCell ref="B769:B775"/>
    <mergeCell ref="C769:C775"/>
    <mergeCell ref="A762:A768"/>
    <mergeCell ref="C762:C768"/>
    <mergeCell ref="A748:A754"/>
    <mergeCell ref="A755:A761"/>
    <mergeCell ref="B755:B761"/>
    <mergeCell ref="C755:C761"/>
    <mergeCell ref="C790:C796"/>
    <mergeCell ref="A1083:C1089"/>
    <mergeCell ref="A996:AR996"/>
    <mergeCell ref="A997:AR997"/>
    <mergeCell ref="A1006:A1012"/>
    <mergeCell ref="B1006:B1012"/>
    <mergeCell ref="C1006:C1012"/>
    <mergeCell ref="C1027:C1033"/>
    <mergeCell ref="C1041:C1047"/>
    <mergeCell ref="A1076:A1082"/>
    <mergeCell ref="B1076:B1082"/>
    <mergeCell ref="C1076:C1082"/>
    <mergeCell ref="A1034:A1040"/>
    <mergeCell ref="B1034:B1040"/>
    <mergeCell ref="C1034:C1040"/>
    <mergeCell ref="B1055:B1061"/>
    <mergeCell ref="A1013:A1019"/>
    <mergeCell ref="B1013:B1019"/>
    <mergeCell ref="A998:AR998"/>
    <mergeCell ref="A1055:A1061"/>
    <mergeCell ref="A999:A1005"/>
    <mergeCell ref="B999:B1005"/>
    <mergeCell ref="C999:C1005"/>
    <mergeCell ref="A1048:A1054"/>
    <mergeCell ref="B1048:B1054"/>
    <mergeCell ref="A1:AR1"/>
    <mergeCell ref="B933:B939"/>
    <mergeCell ref="C933:C939"/>
    <mergeCell ref="C727:C733"/>
    <mergeCell ref="AR720:AR726"/>
    <mergeCell ref="AR727:AR733"/>
    <mergeCell ref="B734:B740"/>
    <mergeCell ref="A357:A363"/>
    <mergeCell ref="C497:C503"/>
    <mergeCell ref="C553:C559"/>
    <mergeCell ref="C567:C573"/>
    <mergeCell ref="A574:A580"/>
    <mergeCell ref="C91:C97"/>
    <mergeCell ref="A870:A876"/>
    <mergeCell ref="B870:B876"/>
    <mergeCell ref="C870:C876"/>
    <mergeCell ref="B912:B918"/>
    <mergeCell ref="C912:C918"/>
    <mergeCell ref="C891:C897"/>
    <mergeCell ref="A898:A904"/>
    <mergeCell ref="A2:AR2"/>
    <mergeCell ref="AR790:AR796"/>
    <mergeCell ref="C776:C782"/>
    <mergeCell ref="A783:A789"/>
    <mergeCell ref="A3:AR3"/>
    <mergeCell ref="A4:AR4"/>
    <mergeCell ref="A5:AR5"/>
    <mergeCell ref="AR84:AR90"/>
    <mergeCell ref="AR91:AR97"/>
    <mergeCell ref="A168:A174"/>
    <mergeCell ref="C168:C174"/>
    <mergeCell ref="A91:A97"/>
    <mergeCell ref="B91:B97"/>
    <mergeCell ref="C98:C104"/>
    <mergeCell ref="C49:C55"/>
    <mergeCell ref="A42:A48"/>
    <mergeCell ref="B42:B48"/>
    <mergeCell ref="C56:C62"/>
    <mergeCell ref="A133:A139"/>
    <mergeCell ref="B168:B174"/>
    <mergeCell ref="C42:C48"/>
    <mergeCell ref="A119:A125"/>
    <mergeCell ref="B119:B125"/>
    <mergeCell ref="C119:C125"/>
    <mergeCell ref="A126:A132"/>
    <mergeCell ref="B70:B76"/>
    <mergeCell ref="A49:A55"/>
    <mergeCell ref="C126:C132"/>
    <mergeCell ref="A112:A118"/>
    <mergeCell ref="B112:B118"/>
    <mergeCell ref="C112:C118"/>
    <mergeCell ref="B196:B202"/>
    <mergeCell ref="B140:B146"/>
    <mergeCell ref="C140:C146"/>
    <mergeCell ref="B126:B132"/>
    <mergeCell ref="A189:A195"/>
    <mergeCell ref="B189:B195"/>
    <mergeCell ref="C189:C195"/>
    <mergeCell ref="A182:A188"/>
    <mergeCell ref="B182:B188"/>
    <mergeCell ref="C182:C188"/>
    <mergeCell ref="C196:C202"/>
    <mergeCell ref="A147:A153"/>
    <mergeCell ref="B147:B153"/>
    <mergeCell ref="C147:C153"/>
    <mergeCell ref="A175:A181"/>
    <mergeCell ref="B175:B181"/>
    <mergeCell ref="A154:A160"/>
    <mergeCell ref="B154:B160"/>
    <mergeCell ref="B63:B69"/>
    <mergeCell ref="C63:C69"/>
    <mergeCell ref="A56:A62"/>
    <mergeCell ref="B56:B62"/>
    <mergeCell ref="A105:A111"/>
    <mergeCell ref="A98:A104"/>
    <mergeCell ref="A84:A90"/>
    <mergeCell ref="B84:B90"/>
    <mergeCell ref="C84:C90"/>
    <mergeCell ref="C70:C76"/>
    <mergeCell ref="A77:A83"/>
    <mergeCell ref="A70:A76"/>
    <mergeCell ref="B98:B104"/>
    <mergeCell ref="B77:B83"/>
    <mergeCell ref="C77:C83"/>
    <mergeCell ref="B105:B111"/>
    <mergeCell ref="C105:C111"/>
    <mergeCell ref="C350:C356"/>
    <mergeCell ref="B294:B300"/>
    <mergeCell ref="C294:C300"/>
    <mergeCell ref="A301:A307"/>
    <mergeCell ref="B301:B307"/>
    <mergeCell ref="B336:B342"/>
    <mergeCell ref="B413:B419"/>
    <mergeCell ref="C413:C419"/>
    <mergeCell ref="A308:A314"/>
    <mergeCell ref="B308:B314"/>
    <mergeCell ref="C308:C314"/>
    <mergeCell ref="A329:A335"/>
    <mergeCell ref="A392:A398"/>
    <mergeCell ref="B392:B398"/>
    <mergeCell ref="C364:C370"/>
    <mergeCell ref="A371:A377"/>
    <mergeCell ref="B371:B377"/>
    <mergeCell ref="A413:A419"/>
    <mergeCell ref="A462:A468"/>
    <mergeCell ref="B462:B468"/>
    <mergeCell ref="A336:A342"/>
    <mergeCell ref="C434:C440"/>
    <mergeCell ref="B455:B461"/>
    <mergeCell ref="C455:C461"/>
    <mergeCell ref="A434:A440"/>
    <mergeCell ref="B434:B440"/>
    <mergeCell ref="A448:A454"/>
    <mergeCell ref="A441:A447"/>
    <mergeCell ref="A364:A370"/>
    <mergeCell ref="B427:B433"/>
    <mergeCell ref="C448:C454"/>
    <mergeCell ref="A455:A461"/>
    <mergeCell ref="B357:B363"/>
    <mergeCell ref="C336:C342"/>
    <mergeCell ref="A343:A349"/>
    <mergeCell ref="B343:B349"/>
    <mergeCell ref="C357:C363"/>
    <mergeCell ref="B448:B454"/>
    <mergeCell ref="C371:C377"/>
    <mergeCell ref="C392:C398"/>
    <mergeCell ref="C427:C433"/>
    <mergeCell ref="C406:C412"/>
    <mergeCell ref="AR821:AR827"/>
    <mergeCell ref="C811:C817"/>
    <mergeCell ref="A818:AR818"/>
    <mergeCell ref="A819:AR819"/>
    <mergeCell ref="C821:C827"/>
    <mergeCell ref="B783:B789"/>
    <mergeCell ref="H1124:P1124"/>
    <mergeCell ref="B1041:B1047"/>
    <mergeCell ref="B630:B636"/>
    <mergeCell ref="C630:C636"/>
    <mergeCell ref="A849:A855"/>
    <mergeCell ref="B849:B855"/>
    <mergeCell ref="A630:A636"/>
    <mergeCell ref="C849:C855"/>
    <mergeCell ref="A856:A862"/>
    <mergeCell ref="B856:B862"/>
    <mergeCell ref="C856:C862"/>
    <mergeCell ref="A863:A869"/>
    <mergeCell ref="B863:B869"/>
    <mergeCell ref="C863:C869"/>
    <mergeCell ref="A811:B817"/>
    <mergeCell ref="A821:A827"/>
    <mergeCell ref="A658:B664"/>
    <mergeCell ref="A637:A643"/>
    <mergeCell ref="B637:B643"/>
    <mergeCell ref="C637:C643"/>
    <mergeCell ref="A675:A681"/>
    <mergeCell ref="B675:B681"/>
    <mergeCell ref="B835:B841"/>
    <mergeCell ref="C835:C841"/>
    <mergeCell ref="H1129:P1129"/>
    <mergeCell ref="A1112:C1118"/>
    <mergeCell ref="B1120:AR1120"/>
    <mergeCell ref="A1090:B1096"/>
    <mergeCell ref="C898:C904"/>
    <mergeCell ref="A877:A883"/>
    <mergeCell ref="A1128:E1129"/>
    <mergeCell ref="A1097:AR1097"/>
    <mergeCell ref="H1121:N1121"/>
    <mergeCell ref="A905:A911"/>
    <mergeCell ref="C905:C911"/>
    <mergeCell ref="A1127:G1127"/>
    <mergeCell ref="A1098:C1104"/>
    <mergeCell ref="A1105:C1111"/>
    <mergeCell ref="C1090:C1096"/>
    <mergeCell ref="C1062:C1068"/>
    <mergeCell ref="A1125:B1125"/>
    <mergeCell ref="A1041:A1047"/>
    <mergeCell ref="A1069:A1075"/>
    <mergeCell ref="B1069:B1075"/>
    <mergeCell ref="C1069:C1075"/>
    <mergeCell ref="C1055:C1061"/>
    <mergeCell ref="A1062:A1068"/>
    <mergeCell ref="B1062:B1068"/>
    <mergeCell ref="B49:B55"/>
    <mergeCell ref="A63:A69"/>
    <mergeCell ref="A25:C31"/>
    <mergeCell ref="A32:AR32"/>
    <mergeCell ref="A33:AR33"/>
    <mergeCell ref="A280:A286"/>
    <mergeCell ref="B280:B286"/>
    <mergeCell ref="B441:B447"/>
    <mergeCell ref="A399:A405"/>
    <mergeCell ref="B399:B405"/>
    <mergeCell ref="C399:C405"/>
    <mergeCell ref="A406:A412"/>
    <mergeCell ref="B406:B412"/>
    <mergeCell ref="C378:C384"/>
    <mergeCell ref="A378:B384"/>
    <mergeCell ref="A385:A391"/>
    <mergeCell ref="B385:B391"/>
    <mergeCell ref="C385:C391"/>
    <mergeCell ref="C441:C447"/>
    <mergeCell ref="A427:A433"/>
    <mergeCell ref="B329:B335"/>
    <mergeCell ref="C329:C335"/>
    <mergeCell ref="A322:A328"/>
    <mergeCell ref="C154:C160"/>
    <mergeCell ref="A161:A167"/>
    <mergeCell ref="A203:A209"/>
    <mergeCell ref="B203:B209"/>
    <mergeCell ref="C203:C209"/>
    <mergeCell ref="A210:A216"/>
    <mergeCell ref="B210:B216"/>
    <mergeCell ref="C210:C216"/>
    <mergeCell ref="A196:A202"/>
    <mergeCell ref="C266:C272"/>
    <mergeCell ref="A252:A258"/>
    <mergeCell ref="B252:B258"/>
    <mergeCell ref="C252:C258"/>
    <mergeCell ref="A259:A265"/>
    <mergeCell ref="B259:B265"/>
    <mergeCell ref="A315:A321"/>
    <mergeCell ref="B315:B321"/>
    <mergeCell ref="A350:A356"/>
    <mergeCell ref="B350:B356"/>
    <mergeCell ref="A651:A657"/>
    <mergeCell ref="B238:B244"/>
    <mergeCell ref="C238:C244"/>
    <mergeCell ref="A217:A223"/>
    <mergeCell ref="B217:B223"/>
    <mergeCell ref="C217:C223"/>
    <mergeCell ref="A231:A237"/>
    <mergeCell ref="B273:B279"/>
    <mergeCell ref="C259:C265"/>
    <mergeCell ref="A266:A272"/>
    <mergeCell ref="C273:C279"/>
    <mergeCell ref="A224:A230"/>
    <mergeCell ref="B224:B230"/>
    <mergeCell ref="C224:C230"/>
    <mergeCell ref="A245:A251"/>
    <mergeCell ref="B245:B251"/>
    <mergeCell ref="C245:C251"/>
    <mergeCell ref="A238:A244"/>
    <mergeCell ref="B231:B237"/>
    <mergeCell ref="A616:A622"/>
    <mergeCell ref="B616:B622"/>
    <mergeCell ref="C616:C622"/>
    <mergeCell ref="C546:C552"/>
    <mergeCell ref="C532:C538"/>
    <mergeCell ref="A968:A974"/>
    <mergeCell ref="A891:A897"/>
    <mergeCell ref="C1048:C1054"/>
    <mergeCell ref="C1013:C1019"/>
    <mergeCell ref="A1020:A1026"/>
    <mergeCell ref="B1020:B1026"/>
    <mergeCell ref="C1020:C1026"/>
    <mergeCell ref="B1027:B1033"/>
    <mergeCell ref="A1027:A1033"/>
    <mergeCell ref="B926:B932"/>
    <mergeCell ref="C926:C932"/>
    <mergeCell ref="A933:A939"/>
    <mergeCell ref="A989:B995"/>
    <mergeCell ref="C989:C995"/>
    <mergeCell ref="A940:A946"/>
    <mergeCell ref="B940:B946"/>
    <mergeCell ref="A982:C988"/>
    <mergeCell ref="B968:B974"/>
    <mergeCell ref="C968:C974"/>
    <mergeCell ref="A975:A981"/>
    <mergeCell ref="B975:B981"/>
    <mergeCell ref="C975:C981"/>
    <mergeCell ref="A954:A960"/>
    <mergeCell ref="B954:B960"/>
    <mergeCell ref="AO7:AQ7"/>
    <mergeCell ref="AR7:AR8"/>
    <mergeCell ref="A18:C24"/>
    <mergeCell ref="N7:P7"/>
    <mergeCell ref="Q7:S7"/>
    <mergeCell ref="T7:V7"/>
    <mergeCell ref="W7:Y7"/>
    <mergeCell ref="Z7:AB7"/>
    <mergeCell ref="AC7:AE7"/>
    <mergeCell ref="AF7:AH7"/>
    <mergeCell ref="AI7:AK7"/>
    <mergeCell ref="AL7:AN7"/>
    <mergeCell ref="D6:D8"/>
    <mergeCell ref="E6:G7"/>
    <mergeCell ref="A10:C16"/>
    <mergeCell ref="A17:C17"/>
    <mergeCell ref="H6:AR6"/>
    <mergeCell ref="B6:B8"/>
    <mergeCell ref="C6:C8"/>
    <mergeCell ref="H7:J7"/>
    <mergeCell ref="K7:M7"/>
    <mergeCell ref="A6:A8"/>
    <mergeCell ref="A483:A489"/>
    <mergeCell ref="A546:A552"/>
    <mergeCell ref="B947:B953"/>
    <mergeCell ref="C947:C953"/>
    <mergeCell ref="A912:A918"/>
    <mergeCell ref="A674:AR674"/>
    <mergeCell ref="A665:C671"/>
    <mergeCell ref="B905:B911"/>
    <mergeCell ref="B891:B897"/>
    <mergeCell ref="C842:C848"/>
    <mergeCell ref="C804:C810"/>
    <mergeCell ref="A820:AR820"/>
    <mergeCell ref="A828:A834"/>
    <mergeCell ref="C828:C834"/>
    <mergeCell ref="B828:B834"/>
    <mergeCell ref="A804:B810"/>
    <mergeCell ref="A842:A848"/>
    <mergeCell ref="B821:B827"/>
    <mergeCell ref="A835:A841"/>
    <mergeCell ref="C560:C566"/>
    <mergeCell ref="A553:A559"/>
    <mergeCell ref="B553:B559"/>
    <mergeCell ref="B539:B545"/>
    <mergeCell ref="C525:C531"/>
    <mergeCell ref="A34:AR34"/>
    <mergeCell ref="B161:B167"/>
    <mergeCell ref="C161:C167"/>
    <mergeCell ref="C175:C181"/>
    <mergeCell ref="B133:B139"/>
    <mergeCell ref="C133:C139"/>
    <mergeCell ref="A140:A146"/>
    <mergeCell ref="C301:C307"/>
    <mergeCell ref="B364:B370"/>
    <mergeCell ref="C343:C349"/>
    <mergeCell ref="C315:C321"/>
    <mergeCell ref="A294:A300"/>
    <mergeCell ref="A287:A293"/>
    <mergeCell ref="B287:B293"/>
    <mergeCell ref="C287:C293"/>
    <mergeCell ref="C231:C237"/>
    <mergeCell ref="A273:A279"/>
    <mergeCell ref="B266:B272"/>
    <mergeCell ref="A35:A41"/>
    <mergeCell ref="B35:B41"/>
    <mergeCell ref="C35:C41"/>
    <mergeCell ref="B322:B328"/>
    <mergeCell ref="C280:C286"/>
    <mergeCell ref="C322:C328"/>
    <mergeCell ref="C539:C545"/>
    <mergeCell ref="B532:B538"/>
    <mergeCell ref="B497:B503"/>
    <mergeCell ref="A532:A538"/>
    <mergeCell ref="A504:A510"/>
    <mergeCell ref="A497:A503"/>
    <mergeCell ref="A511:A517"/>
    <mergeCell ref="B511:B517"/>
    <mergeCell ref="C511:C517"/>
    <mergeCell ref="A539:A545"/>
    <mergeCell ref="C462:C468"/>
    <mergeCell ref="B483:B489"/>
    <mergeCell ref="A476:A482"/>
    <mergeCell ref="B504:B510"/>
    <mergeCell ref="B469:B475"/>
    <mergeCell ref="B420:B426"/>
    <mergeCell ref="C420:C426"/>
    <mergeCell ref="A420:A426"/>
    <mergeCell ref="A595:A601"/>
    <mergeCell ref="B595:B601"/>
    <mergeCell ref="C595:C601"/>
    <mergeCell ref="B546:B552"/>
    <mergeCell ref="A490:A496"/>
    <mergeCell ref="B490:B496"/>
    <mergeCell ref="C490:C496"/>
    <mergeCell ref="C469:C475"/>
    <mergeCell ref="B476:B482"/>
    <mergeCell ref="C476:C482"/>
    <mergeCell ref="A469:A475"/>
    <mergeCell ref="A518:A524"/>
    <mergeCell ref="B518:B524"/>
    <mergeCell ref="C518:C524"/>
    <mergeCell ref="A525:A531"/>
    <mergeCell ref="B525:B531"/>
    <mergeCell ref="A602:A608"/>
    <mergeCell ref="B602:B608"/>
    <mergeCell ref="C602:C608"/>
    <mergeCell ref="H1130:J1130"/>
    <mergeCell ref="B567:B573"/>
    <mergeCell ref="C574:C580"/>
    <mergeCell ref="A581:A587"/>
    <mergeCell ref="B574:B580"/>
    <mergeCell ref="C644:C650"/>
    <mergeCell ref="A644:A650"/>
    <mergeCell ref="B581:B587"/>
    <mergeCell ref="A567:A573"/>
    <mergeCell ref="C682:C688"/>
    <mergeCell ref="A682:A688"/>
    <mergeCell ref="B682:B688"/>
    <mergeCell ref="C658:C664"/>
    <mergeCell ref="A672:AR672"/>
    <mergeCell ref="A673:AR673"/>
    <mergeCell ref="C623:C629"/>
    <mergeCell ref="A623:A629"/>
    <mergeCell ref="B623:B629"/>
    <mergeCell ref="C675:C681"/>
    <mergeCell ref="B588:B594"/>
    <mergeCell ref="C588:C594"/>
  </mergeCells>
  <conditionalFormatting sqref="A1:XFD1048576">
    <cfRule type="containsErrors" dxfId="1" priority="1">
      <formula>ISERROR(A1)</formula>
    </cfRule>
  </conditionalFormatting>
  <pageMargins left="0.23622047244094491" right="0.23622047244094491" top="0.15748031496062992" bottom="0.15748031496062992" header="0" footer="0"/>
  <pageSetup paperSize="9" scale="2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AP51"/>
  <sheetViews>
    <sheetView zoomScale="90" zoomScaleNormal="90" zoomScalePageLayoutView="50" workbookViewId="0">
      <selection activeCell="E11" sqref="E11"/>
    </sheetView>
  </sheetViews>
  <sheetFormatPr defaultRowHeight="14.4"/>
  <cols>
    <col min="1" max="1" width="4.6640625" customWidth="1"/>
    <col min="2" max="2" width="33.5546875" customWidth="1"/>
    <col min="3" max="3" width="16" customWidth="1"/>
    <col min="4" max="4" width="10.33203125" customWidth="1"/>
    <col min="5" max="5" width="7.6640625" customWidth="1"/>
    <col min="6" max="6" width="4.6640625" customWidth="1"/>
    <col min="7" max="7" width="5.33203125" customWidth="1"/>
    <col min="8" max="8" width="5.5546875" customWidth="1"/>
    <col min="9" max="9" width="3.88671875" customWidth="1"/>
    <col min="10" max="10" width="5.5546875" customWidth="1"/>
    <col min="11" max="11" width="6.44140625" customWidth="1"/>
    <col min="12" max="12" width="4.44140625" customWidth="1"/>
    <col min="13" max="13" width="6.109375" customWidth="1"/>
    <col min="14" max="14" width="6.33203125" customWidth="1"/>
    <col min="15" max="15" width="4.5546875" customWidth="1"/>
    <col min="16" max="16" width="5.88671875" customWidth="1"/>
    <col min="17" max="17" width="5.44140625" customWidth="1"/>
    <col min="18" max="18" width="5" customWidth="1"/>
    <col min="19" max="19" width="4.88671875" customWidth="1"/>
    <col min="20" max="20" width="6.109375" customWidth="1"/>
    <col min="21" max="22" width="4.6640625" customWidth="1"/>
    <col min="23" max="23" width="5.88671875" customWidth="1"/>
    <col min="24" max="25" width="5.109375" customWidth="1"/>
    <col min="26" max="26" width="5.44140625" customWidth="1"/>
    <col min="27" max="27" width="4.5546875" customWidth="1"/>
    <col min="28" max="28" width="7.5546875" customWidth="1"/>
    <col min="29" max="29" width="6.33203125" customWidth="1"/>
    <col min="30" max="30" width="4.33203125" customWidth="1"/>
    <col min="31" max="31" width="5.88671875" customWidth="1"/>
    <col min="32" max="32" width="5.44140625" customWidth="1"/>
    <col min="33" max="33" width="4.109375" customWidth="1"/>
    <col min="34" max="34" width="5.6640625" customWidth="1"/>
    <col min="35" max="35" width="5.5546875" customWidth="1"/>
    <col min="36" max="36" width="4.88671875" customWidth="1"/>
    <col min="37" max="38" width="6" customWidth="1"/>
    <col min="39" max="39" width="4.5546875" customWidth="1"/>
    <col min="40" max="40" width="10.6640625" customWidth="1"/>
    <col min="41" max="41" width="7.109375" customWidth="1"/>
    <col min="42" max="42" width="4.5546875" customWidth="1"/>
  </cols>
  <sheetData>
    <row r="2" spans="1:42" ht="15" customHeight="1">
      <c r="A2" s="488" t="s">
        <v>333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8"/>
      <c r="AJ2" s="488"/>
      <c r="AK2" s="488"/>
      <c r="AL2" s="488"/>
      <c r="AM2" s="488"/>
      <c r="AN2" s="488"/>
      <c r="AO2" s="488"/>
      <c r="AP2" s="488"/>
    </row>
    <row r="3" spans="1:42" ht="15.75" customHeight="1">
      <c r="A3" s="489" t="s">
        <v>334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</row>
    <row r="4" spans="1:42" ht="15.75" customHeight="1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</row>
    <row r="5" spans="1:42" ht="15.6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</row>
    <row r="6" spans="1:42" ht="15.75" customHeight="1">
      <c r="A6" s="490" t="s">
        <v>0</v>
      </c>
      <c r="B6" s="492" t="s">
        <v>27</v>
      </c>
      <c r="C6" s="492" t="s">
        <v>131</v>
      </c>
      <c r="D6" s="494" t="s">
        <v>381</v>
      </c>
      <c r="E6" s="495"/>
      <c r="F6" s="496"/>
      <c r="G6" s="468" t="s">
        <v>176</v>
      </c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469"/>
      <c r="AM6" s="469"/>
      <c r="AN6" s="469"/>
      <c r="AO6" s="469"/>
      <c r="AP6" s="470"/>
    </row>
    <row r="7" spans="1:42" ht="48.75" customHeight="1">
      <c r="A7" s="491"/>
      <c r="B7" s="493"/>
      <c r="C7" s="493"/>
      <c r="D7" s="497"/>
      <c r="E7" s="498"/>
      <c r="F7" s="499"/>
      <c r="G7" s="468" t="s">
        <v>1</v>
      </c>
      <c r="H7" s="469"/>
      <c r="I7" s="470"/>
      <c r="J7" s="468" t="s">
        <v>2</v>
      </c>
      <c r="K7" s="469"/>
      <c r="L7" s="470"/>
      <c r="M7" s="468" t="s">
        <v>3</v>
      </c>
      <c r="N7" s="469"/>
      <c r="O7" s="470"/>
      <c r="P7" s="468" t="s">
        <v>4</v>
      </c>
      <c r="Q7" s="469"/>
      <c r="R7" s="470"/>
      <c r="S7" s="468" t="s">
        <v>5</v>
      </c>
      <c r="T7" s="469"/>
      <c r="U7" s="470"/>
      <c r="V7" s="468" t="s">
        <v>6</v>
      </c>
      <c r="W7" s="469"/>
      <c r="X7" s="470"/>
      <c r="Y7" s="468" t="s">
        <v>7</v>
      </c>
      <c r="Z7" s="469"/>
      <c r="AA7" s="470"/>
      <c r="AB7" s="468" t="s">
        <v>8</v>
      </c>
      <c r="AC7" s="469"/>
      <c r="AD7" s="470"/>
      <c r="AE7" s="468" t="s">
        <v>9</v>
      </c>
      <c r="AF7" s="469"/>
      <c r="AG7" s="470"/>
      <c r="AH7" s="468" t="s">
        <v>10</v>
      </c>
      <c r="AI7" s="469"/>
      <c r="AJ7" s="470"/>
      <c r="AK7" s="468" t="s">
        <v>11</v>
      </c>
      <c r="AL7" s="469"/>
      <c r="AM7" s="470"/>
      <c r="AN7" s="468" t="s">
        <v>12</v>
      </c>
      <c r="AO7" s="469"/>
      <c r="AP7" s="470"/>
    </row>
    <row r="8" spans="1:42">
      <c r="A8" s="69"/>
      <c r="B8" s="69"/>
      <c r="C8" s="69"/>
      <c r="D8" s="63" t="s">
        <v>14</v>
      </c>
      <c r="E8" s="53" t="s">
        <v>15</v>
      </c>
      <c r="F8" s="53" t="s">
        <v>13</v>
      </c>
      <c r="G8" s="53" t="s">
        <v>14</v>
      </c>
      <c r="H8" s="53" t="s">
        <v>15</v>
      </c>
      <c r="I8" s="53" t="s">
        <v>13</v>
      </c>
      <c r="J8" s="53" t="s">
        <v>14</v>
      </c>
      <c r="K8" s="53" t="s">
        <v>15</v>
      </c>
      <c r="L8" s="53" t="s">
        <v>13</v>
      </c>
      <c r="M8" s="63" t="s">
        <v>14</v>
      </c>
      <c r="N8" s="53" t="s">
        <v>15</v>
      </c>
      <c r="O8" s="53" t="s">
        <v>13</v>
      </c>
      <c r="P8" s="63" t="s">
        <v>14</v>
      </c>
      <c r="Q8" s="53" t="s">
        <v>15</v>
      </c>
      <c r="R8" s="53" t="s">
        <v>13</v>
      </c>
      <c r="S8" s="63" t="s">
        <v>14</v>
      </c>
      <c r="T8" s="53" t="s">
        <v>15</v>
      </c>
      <c r="U8" s="53" t="s">
        <v>13</v>
      </c>
      <c r="V8" s="63" t="s">
        <v>14</v>
      </c>
      <c r="W8" s="53" t="s">
        <v>15</v>
      </c>
      <c r="X8" s="53" t="s">
        <v>13</v>
      </c>
      <c r="Y8" s="63" t="s">
        <v>14</v>
      </c>
      <c r="Z8" s="53" t="s">
        <v>15</v>
      </c>
      <c r="AA8" s="53" t="s">
        <v>13</v>
      </c>
      <c r="AB8" s="63" t="s">
        <v>14</v>
      </c>
      <c r="AC8" s="53" t="s">
        <v>15</v>
      </c>
      <c r="AD8" s="53" t="s">
        <v>13</v>
      </c>
      <c r="AE8" s="63" t="s">
        <v>14</v>
      </c>
      <c r="AF8" s="53" t="s">
        <v>15</v>
      </c>
      <c r="AG8" s="53" t="s">
        <v>13</v>
      </c>
      <c r="AH8" s="63" t="s">
        <v>14</v>
      </c>
      <c r="AI8" s="53" t="s">
        <v>15</v>
      </c>
      <c r="AJ8" s="53" t="s">
        <v>13</v>
      </c>
      <c r="AK8" s="63" t="s">
        <v>14</v>
      </c>
      <c r="AL8" s="53" t="s">
        <v>15</v>
      </c>
      <c r="AM8" s="53" t="s">
        <v>13</v>
      </c>
      <c r="AN8" s="63" t="s">
        <v>14</v>
      </c>
      <c r="AO8" s="53" t="s">
        <v>15</v>
      </c>
      <c r="AP8" s="53" t="s">
        <v>13</v>
      </c>
    </row>
    <row r="9" spans="1:42" ht="15.75" customHeight="1">
      <c r="A9" s="479" t="s">
        <v>222</v>
      </c>
      <c r="B9" s="480"/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/>
      <c r="AC9" s="480"/>
      <c r="AD9" s="480"/>
      <c r="AE9" s="480"/>
      <c r="AF9" s="480"/>
      <c r="AG9" s="480"/>
      <c r="AH9" s="480"/>
      <c r="AI9" s="480"/>
      <c r="AJ9" s="480"/>
      <c r="AK9" s="480"/>
      <c r="AL9" s="480"/>
      <c r="AM9" s="480"/>
      <c r="AN9" s="480"/>
      <c r="AO9" s="480"/>
      <c r="AP9" s="481"/>
    </row>
    <row r="10" spans="1:42" ht="66" customHeight="1">
      <c r="A10" s="70" t="s">
        <v>28</v>
      </c>
      <c r="B10" s="116" t="s">
        <v>177</v>
      </c>
      <c r="C10" s="54">
        <v>54.5</v>
      </c>
      <c r="D10" s="56">
        <v>54.9</v>
      </c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78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78"/>
      <c r="AC10" s="78"/>
      <c r="AD10" s="78"/>
      <c r="AE10" s="78"/>
      <c r="AF10" s="55"/>
      <c r="AG10" s="55"/>
      <c r="AH10" s="55"/>
      <c r="AI10" s="55"/>
      <c r="AJ10" s="55"/>
      <c r="AK10" s="55"/>
      <c r="AL10" s="55"/>
      <c r="AM10" s="55"/>
      <c r="AN10" s="56">
        <v>54.9</v>
      </c>
      <c r="AO10" s="55"/>
      <c r="AP10" s="55"/>
    </row>
    <row r="11" spans="1:42" ht="167.25" customHeight="1">
      <c r="A11" s="70" t="s">
        <v>29</v>
      </c>
      <c r="B11" s="116" t="s">
        <v>382</v>
      </c>
      <c r="C11" s="54">
        <v>86</v>
      </c>
      <c r="D11" s="56">
        <v>90</v>
      </c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78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78"/>
      <c r="AC11" s="78"/>
      <c r="AD11" s="78"/>
      <c r="AE11" s="78"/>
      <c r="AF11" s="55"/>
      <c r="AG11" s="55"/>
      <c r="AH11" s="55"/>
      <c r="AI11" s="55"/>
      <c r="AJ11" s="55"/>
      <c r="AK11" s="55"/>
      <c r="AL11" s="55"/>
      <c r="AM11" s="55"/>
      <c r="AN11" s="56">
        <v>90</v>
      </c>
      <c r="AO11" s="55"/>
      <c r="AP11" s="55"/>
    </row>
    <row r="12" spans="1:42" ht="76.5" customHeight="1">
      <c r="A12" s="57">
        <v>3</v>
      </c>
      <c r="B12" s="61" t="s">
        <v>178</v>
      </c>
      <c r="C12" s="57">
        <v>0</v>
      </c>
      <c r="D12" s="58">
        <v>0</v>
      </c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78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78"/>
      <c r="AC12" s="55"/>
      <c r="AD12" s="55"/>
      <c r="AE12" s="78"/>
      <c r="AF12" s="55"/>
      <c r="AG12" s="55"/>
      <c r="AH12" s="55"/>
      <c r="AI12" s="55"/>
      <c r="AJ12" s="55"/>
      <c r="AK12" s="55"/>
      <c r="AL12" s="55"/>
      <c r="AM12" s="55"/>
      <c r="AN12" s="58">
        <v>0</v>
      </c>
      <c r="AO12" s="55"/>
      <c r="AP12" s="55"/>
    </row>
    <row r="13" spans="1:42" ht="105.75" customHeight="1">
      <c r="A13" s="57">
        <v>4</v>
      </c>
      <c r="B13" s="61" t="s">
        <v>201</v>
      </c>
      <c r="C13" s="57">
        <v>99</v>
      </c>
      <c r="D13" s="58">
        <v>99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78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78"/>
      <c r="AC13" s="55"/>
      <c r="AD13" s="55"/>
      <c r="AE13" s="78"/>
      <c r="AF13" s="55"/>
      <c r="AG13" s="55"/>
      <c r="AH13" s="55"/>
      <c r="AI13" s="55"/>
      <c r="AJ13" s="55"/>
      <c r="AK13" s="55"/>
      <c r="AL13" s="55"/>
      <c r="AM13" s="55"/>
      <c r="AN13" s="58">
        <v>99</v>
      </c>
      <c r="AO13" s="55"/>
      <c r="AP13" s="55"/>
    </row>
    <row r="14" spans="1:42" ht="68.25" customHeight="1">
      <c r="A14" s="57">
        <v>5</v>
      </c>
      <c r="B14" s="61" t="s">
        <v>179</v>
      </c>
      <c r="C14" s="118">
        <v>54775</v>
      </c>
      <c r="D14" s="59">
        <v>57882</v>
      </c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78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78"/>
      <c r="AC14" s="55"/>
      <c r="AD14" s="55"/>
      <c r="AE14" s="78"/>
      <c r="AF14" s="55"/>
      <c r="AG14" s="55"/>
      <c r="AH14" s="55"/>
      <c r="AI14" s="55"/>
      <c r="AJ14" s="55"/>
      <c r="AK14" s="55"/>
      <c r="AL14" s="55"/>
      <c r="AM14" s="55"/>
      <c r="AN14" s="59">
        <v>57882</v>
      </c>
      <c r="AO14" s="55"/>
      <c r="AP14" s="55"/>
    </row>
    <row r="15" spans="1:42" ht="63.75" customHeight="1">
      <c r="A15" s="57">
        <v>6</v>
      </c>
      <c r="B15" s="61" t="s">
        <v>180</v>
      </c>
      <c r="C15" s="118">
        <v>64381</v>
      </c>
      <c r="D15" s="59">
        <v>68708</v>
      </c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78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78"/>
      <c r="AC15" s="55"/>
      <c r="AD15" s="55"/>
      <c r="AE15" s="78"/>
      <c r="AF15" s="55"/>
      <c r="AG15" s="55"/>
      <c r="AH15" s="55"/>
      <c r="AI15" s="55"/>
      <c r="AJ15" s="55"/>
      <c r="AK15" s="55"/>
      <c r="AL15" s="55"/>
      <c r="AM15" s="55"/>
      <c r="AN15" s="59">
        <v>68708</v>
      </c>
      <c r="AO15" s="55"/>
      <c r="AP15" s="55"/>
    </row>
    <row r="16" spans="1:42" ht="54" customHeight="1">
      <c r="A16" s="101">
        <v>7</v>
      </c>
      <c r="B16" s="53" t="s">
        <v>181</v>
      </c>
      <c r="C16" s="118">
        <v>68222.8</v>
      </c>
      <c r="D16" s="59">
        <v>71950</v>
      </c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78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78"/>
      <c r="AC16" s="55"/>
      <c r="AD16" s="55"/>
      <c r="AE16" s="78"/>
      <c r="AF16" s="55"/>
      <c r="AG16" s="55"/>
      <c r="AH16" s="55"/>
      <c r="AI16" s="55"/>
      <c r="AJ16" s="55"/>
      <c r="AK16" s="55"/>
      <c r="AL16" s="55"/>
      <c r="AM16" s="55"/>
      <c r="AN16" s="59">
        <v>71950</v>
      </c>
      <c r="AO16" s="55"/>
      <c r="AP16" s="55"/>
    </row>
    <row r="17" spans="1:42" ht="78.75" customHeight="1">
      <c r="A17" s="114">
        <v>8</v>
      </c>
      <c r="B17" s="53" t="s">
        <v>383</v>
      </c>
      <c r="C17" s="57">
        <v>10</v>
      </c>
      <c r="D17" s="58">
        <v>10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78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78"/>
      <c r="AC17" s="55"/>
      <c r="AD17" s="55"/>
      <c r="AE17" s="78"/>
      <c r="AF17" s="55"/>
      <c r="AG17" s="55"/>
      <c r="AH17" s="55"/>
      <c r="AI17" s="55"/>
      <c r="AJ17" s="55"/>
      <c r="AK17" s="55"/>
      <c r="AL17" s="55"/>
      <c r="AM17" s="55"/>
      <c r="AN17" s="59">
        <v>10</v>
      </c>
      <c r="AO17" s="55"/>
      <c r="AP17" s="55"/>
    </row>
    <row r="18" spans="1:42" ht="54" customHeight="1">
      <c r="A18" s="114">
        <v>9</v>
      </c>
      <c r="B18" s="53" t="s">
        <v>384</v>
      </c>
      <c r="C18" s="57"/>
      <c r="D18" s="58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78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78"/>
      <c r="AC18" s="55"/>
      <c r="AD18" s="55"/>
      <c r="AE18" s="78"/>
      <c r="AF18" s="55"/>
      <c r="AG18" s="55"/>
      <c r="AH18" s="55"/>
      <c r="AI18" s="55"/>
      <c r="AJ18" s="55"/>
      <c r="AK18" s="55"/>
      <c r="AL18" s="55"/>
      <c r="AM18" s="55"/>
      <c r="AN18" s="59"/>
      <c r="AO18" s="55"/>
      <c r="AP18" s="55"/>
    </row>
    <row r="19" spans="1:42" ht="15.75" customHeight="1">
      <c r="A19" s="114"/>
      <c r="B19" s="53" t="s">
        <v>385</v>
      </c>
      <c r="C19" s="57">
        <v>7.62</v>
      </c>
      <c r="D19" s="58">
        <v>7.26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78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78"/>
      <c r="AC19" s="55"/>
      <c r="AD19" s="55"/>
      <c r="AE19" s="78"/>
      <c r="AF19" s="55"/>
      <c r="AG19" s="55"/>
      <c r="AH19" s="55"/>
      <c r="AI19" s="55"/>
      <c r="AJ19" s="55"/>
      <c r="AK19" s="55"/>
      <c r="AL19" s="55"/>
      <c r="AM19" s="55"/>
      <c r="AN19" s="58">
        <v>7.26</v>
      </c>
      <c r="AO19" s="55"/>
      <c r="AP19" s="55"/>
    </row>
    <row r="20" spans="1:42" ht="15.75" customHeight="1">
      <c r="A20" s="114"/>
      <c r="B20" s="53" t="s">
        <v>386</v>
      </c>
      <c r="C20" s="57">
        <v>8.1000000000000003E-2</v>
      </c>
      <c r="D20" s="58">
        <v>7.6999999999999999E-2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78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78"/>
      <c r="AC20" s="55"/>
      <c r="AD20" s="55"/>
      <c r="AE20" s="78"/>
      <c r="AF20" s="55"/>
      <c r="AG20" s="55"/>
      <c r="AH20" s="55"/>
      <c r="AI20" s="55"/>
      <c r="AJ20" s="55"/>
      <c r="AK20" s="55"/>
      <c r="AL20" s="55"/>
      <c r="AM20" s="55"/>
      <c r="AN20" s="58">
        <v>7.6999999999999999E-2</v>
      </c>
      <c r="AO20" s="55"/>
      <c r="AP20" s="55"/>
    </row>
    <row r="21" spans="1:42" ht="15.75" customHeight="1">
      <c r="A21" s="114"/>
      <c r="B21" s="53" t="s">
        <v>387</v>
      </c>
      <c r="C21" s="57">
        <v>3.9</v>
      </c>
      <c r="D21" s="58">
        <v>3.7</v>
      </c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78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78"/>
      <c r="AC21" s="55"/>
      <c r="AD21" s="55"/>
      <c r="AE21" s="78"/>
      <c r="AF21" s="55"/>
      <c r="AG21" s="55"/>
      <c r="AH21" s="55"/>
      <c r="AI21" s="55"/>
      <c r="AJ21" s="55"/>
      <c r="AK21" s="55"/>
      <c r="AL21" s="55"/>
      <c r="AM21" s="55"/>
      <c r="AN21" s="59">
        <v>3.7</v>
      </c>
      <c r="AO21" s="55"/>
      <c r="AP21" s="55"/>
    </row>
    <row r="22" spans="1:42" ht="15.75" customHeight="1">
      <c r="A22" s="114"/>
      <c r="B22" s="53" t="s">
        <v>388</v>
      </c>
      <c r="C22" s="57">
        <v>4.4000000000000004</v>
      </c>
      <c r="D22" s="58">
        <v>4.1900000000000004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78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78"/>
      <c r="AC22" s="55"/>
      <c r="AD22" s="55"/>
      <c r="AE22" s="78"/>
      <c r="AF22" s="55"/>
      <c r="AG22" s="55"/>
      <c r="AH22" s="55"/>
      <c r="AI22" s="55"/>
      <c r="AJ22" s="55"/>
      <c r="AK22" s="55"/>
      <c r="AL22" s="55"/>
      <c r="AM22" s="55"/>
      <c r="AN22" s="59">
        <v>4.1900000000000004</v>
      </c>
      <c r="AO22" s="55"/>
      <c r="AP22" s="55"/>
    </row>
    <row r="23" spans="1:42" ht="19.5" customHeight="1">
      <c r="A23" s="482" t="s">
        <v>389</v>
      </c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  <c r="AF23" s="483"/>
      <c r="AG23" s="483"/>
      <c r="AH23" s="483"/>
      <c r="AI23" s="483"/>
      <c r="AJ23" s="483"/>
      <c r="AK23" s="483"/>
      <c r="AL23" s="483"/>
      <c r="AM23" s="483"/>
      <c r="AN23" s="483"/>
      <c r="AO23" s="483"/>
      <c r="AP23" s="484"/>
    </row>
    <row r="24" spans="1:42" ht="51" customHeight="1">
      <c r="A24" s="57">
        <v>1</v>
      </c>
      <c r="B24" s="119" t="s">
        <v>182</v>
      </c>
      <c r="C24" s="61">
        <v>5</v>
      </c>
      <c r="D24" s="62">
        <v>5</v>
      </c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78"/>
      <c r="Q24" s="55"/>
      <c r="R24" s="55"/>
      <c r="S24" s="55"/>
      <c r="T24" s="55"/>
      <c r="U24" s="55"/>
      <c r="V24" s="56">
        <v>1</v>
      </c>
      <c r="W24" s="55"/>
      <c r="X24" s="55"/>
      <c r="Y24" s="55"/>
      <c r="Z24" s="55"/>
      <c r="AA24" s="55"/>
      <c r="AB24" s="78"/>
      <c r="AC24" s="55"/>
      <c r="AD24" s="55"/>
      <c r="AE24" s="56">
        <v>2</v>
      </c>
      <c r="AF24" s="120"/>
      <c r="AG24" s="120"/>
      <c r="AH24" s="56">
        <v>1</v>
      </c>
      <c r="AI24" s="55"/>
      <c r="AJ24" s="55"/>
      <c r="AK24" s="120"/>
      <c r="AL24" s="55"/>
      <c r="AM24" s="55"/>
      <c r="AN24" s="62">
        <v>1</v>
      </c>
      <c r="AO24" s="55"/>
      <c r="AP24" s="55"/>
    </row>
    <row r="25" spans="1:42" ht="22.5" customHeight="1">
      <c r="A25" s="485" t="s">
        <v>390</v>
      </c>
      <c r="B25" s="486"/>
      <c r="C25" s="486"/>
      <c r="D25" s="486"/>
      <c r="E25" s="486"/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  <c r="AH25" s="486"/>
      <c r="AI25" s="486"/>
      <c r="AJ25" s="486"/>
      <c r="AK25" s="486"/>
      <c r="AL25" s="486"/>
      <c r="AM25" s="486"/>
      <c r="AN25" s="486"/>
      <c r="AO25" s="486"/>
      <c r="AP25" s="487"/>
    </row>
    <row r="26" spans="1:42" ht="77.25" customHeight="1">
      <c r="A26" s="101">
        <v>1</v>
      </c>
      <c r="B26" s="122" t="s">
        <v>391</v>
      </c>
      <c r="C26" s="101">
        <v>81</v>
      </c>
      <c r="D26" s="60">
        <v>82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78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78"/>
      <c r="AC26" s="78"/>
      <c r="AD26" s="78"/>
      <c r="AE26" s="78"/>
      <c r="AF26" s="55"/>
      <c r="AG26" s="55"/>
      <c r="AH26" s="55"/>
      <c r="AI26" s="55"/>
      <c r="AJ26" s="55"/>
      <c r="AK26" s="55"/>
      <c r="AL26" s="55"/>
      <c r="AM26" s="55"/>
      <c r="AN26" s="60">
        <v>82</v>
      </c>
      <c r="AO26" s="55"/>
      <c r="AP26" s="55"/>
    </row>
    <row r="27" spans="1:42" ht="87" customHeight="1">
      <c r="A27" s="101">
        <v>2</v>
      </c>
      <c r="B27" s="122" t="s">
        <v>392</v>
      </c>
      <c r="C27" s="101">
        <v>66</v>
      </c>
      <c r="D27" s="63">
        <v>67</v>
      </c>
      <c r="E27" s="55"/>
      <c r="F27" s="55"/>
      <c r="G27" s="55"/>
      <c r="H27" s="55"/>
      <c r="I27" s="55"/>
      <c r="J27" s="55"/>
      <c r="K27" s="55"/>
      <c r="L27" s="55"/>
      <c r="M27" s="120"/>
      <c r="N27" s="120"/>
      <c r="O27" s="120"/>
      <c r="P27" s="121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55"/>
      <c r="AN27" s="63">
        <v>67</v>
      </c>
      <c r="AO27" s="55"/>
      <c r="AP27" s="55"/>
    </row>
    <row r="28" spans="1:42" ht="27" customHeight="1">
      <c r="A28" s="482" t="s">
        <v>393</v>
      </c>
      <c r="B28" s="483"/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4"/>
    </row>
    <row r="29" spans="1:42" ht="91.5" customHeight="1">
      <c r="A29" s="53">
        <v>1</v>
      </c>
      <c r="B29" s="122" t="s">
        <v>394</v>
      </c>
      <c r="C29" s="53">
        <v>455</v>
      </c>
      <c r="D29" s="63">
        <v>457</v>
      </c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78"/>
      <c r="Q29" s="55"/>
      <c r="R29" s="55"/>
      <c r="S29" s="78"/>
      <c r="T29" s="55"/>
      <c r="U29" s="55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55"/>
      <c r="AM29" s="55"/>
      <c r="AN29" s="63">
        <v>457</v>
      </c>
      <c r="AO29" s="55"/>
      <c r="AP29" s="55"/>
    </row>
    <row r="30" spans="1:42" ht="41.25" customHeight="1">
      <c r="A30" s="101">
        <v>2</v>
      </c>
      <c r="B30" s="122" t="s">
        <v>183</v>
      </c>
      <c r="C30" s="64">
        <v>2210</v>
      </c>
      <c r="D30" s="65">
        <v>2250</v>
      </c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78"/>
      <c r="Q30" s="55"/>
      <c r="R30" s="55"/>
      <c r="S30" s="78"/>
      <c r="T30" s="55"/>
      <c r="U30" s="55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55"/>
      <c r="AM30" s="55"/>
      <c r="AN30" s="65">
        <v>2250</v>
      </c>
      <c r="AO30" s="55"/>
      <c r="AP30" s="55"/>
    </row>
    <row r="31" spans="1:42" ht="142.5" customHeight="1">
      <c r="A31" s="101">
        <v>3</v>
      </c>
      <c r="B31" s="122" t="s">
        <v>395</v>
      </c>
      <c r="C31" s="101">
        <v>10</v>
      </c>
      <c r="D31" s="65">
        <v>10</v>
      </c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78"/>
      <c r="Q31" s="55"/>
      <c r="R31" s="55"/>
      <c r="S31" s="78"/>
      <c r="T31" s="55"/>
      <c r="U31" s="55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55"/>
      <c r="AM31" s="55"/>
      <c r="AN31" s="65">
        <v>10</v>
      </c>
      <c r="AO31" s="55"/>
      <c r="AP31" s="55"/>
    </row>
    <row r="32" spans="1:42" ht="18" customHeight="1">
      <c r="A32" s="482" t="s">
        <v>396</v>
      </c>
      <c r="B32" s="483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3"/>
      <c r="AD32" s="483"/>
      <c r="AE32" s="483"/>
      <c r="AF32" s="483"/>
      <c r="AG32" s="483"/>
      <c r="AH32" s="483"/>
      <c r="AI32" s="483"/>
      <c r="AJ32" s="483"/>
      <c r="AK32" s="483"/>
      <c r="AL32" s="483"/>
      <c r="AM32" s="483"/>
      <c r="AN32" s="483"/>
      <c r="AO32" s="483"/>
      <c r="AP32" s="484"/>
    </row>
    <row r="33" spans="1:42" ht="66.75" customHeight="1">
      <c r="A33" s="53">
        <v>1</v>
      </c>
      <c r="B33" s="122" t="s">
        <v>397</v>
      </c>
      <c r="C33" s="101">
        <v>15</v>
      </c>
      <c r="D33" s="60">
        <v>15</v>
      </c>
      <c r="E33" s="55"/>
      <c r="F33" s="55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55"/>
      <c r="AN33" s="60">
        <v>15</v>
      </c>
      <c r="AO33" s="55"/>
      <c r="AP33" s="55"/>
    </row>
    <row r="34" spans="1:42" ht="42.75" customHeight="1">
      <c r="A34" s="53">
        <v>2</v>
      </c>
      <c r="B34" s="122" t="s">
        <v>184</v>
      </c>
      <c r="C34" s="101">
        <v>350</v>
      </c>
      <c r="D34" s="60">
        <v>350</v>
      </c>
      <c r="E34" s="55"/>
      <c r="F34" s="55"/>
      <c r="G34" s="78"/>
      <c r="H34" s="78"/>
      <c r="I34" s="78"/>
      <c r="J34" s="78"/>
      <c r="K34" s="55"/>
      <c r="L34" s="55"/>
      <c r="M34" s="78"/>
      <c r="N34" s="78"/>
      <c r="O34" s="78"/>
      <c r="P34" s="78"/>
      <c r="Q34" s="78"/>
      <c r="R34" s="78"/>
      <c r="S34" s="78"/>
      <c r="T34" s="78"/>
      <c r="U34" s="78"/>
      <c r="V34" s="56">
        <v>116</v>
      </c>
      <c r="W34" s="55"/>
      <c r="X34" s="55"/>
      <c r="Y34" s="56">
        <v>116</v>
      </c>
      <c r="Z34" s="55"/>
      <c r="AA34" s="55"/>
      <c r="AB34" s="56">
        <v>118</v>
      </c>
      <c r="AC34" s="78"/>
      <c r="AD34" s="78"/>
      <c r="AE34" s="78"/>
      <c r="AF34" s="78"/>
      <c r="AG34" s="78"/>
      <c r="AH34" s="78"/>
      <c r="AI34" s="78"/>
      <c r="AJ34" s="78"/>
      <c r="AK34" s="78"/>
      <c r="AL34" s="55"/>
      <c r="AM34" s="55"/>
      <c r="AN34" s="60">
        <v>350</v>
      </c>
      <c r="AO34" s="55"/>
      <c r="AP34" s="55"/>
    </row>
    <row r="35" spans="1:42" ht="37.5" customHeight="1">
      <c r="A35" s="101">
        <v>3</v>
      </c>
      <c r="B35" s="122" t="s">
        <v>185</v>
      </c>
      <c r="C35" s="101">
        <v>1200</v>
      </c>
      <c r="D35" s="60">
        <v>1200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78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78"/>
      <c r="AC35" s="78"/>
      <c r="AD35" s="78"/>
      <c r="AE35" s="78"/>
      <c r="AF35" s="55"/>
      <c r="AG35" s="55"/>
      <c r="AH35" s="55"/>
      <c r="AI35" s="55"/>
      <c r="AJ35" s="55"/>
      <c r="AK35" s="55"/>
      <c r="AL35" s="55"/>
      <c r="AM35" s="55"/>
      <c r="AN35" s="60">
        <v>1200</v>
      </c>
      <c r="AO35" s="55"/>
      <c r="AP35" s="55"/>
    </row>
    <row r="36" spans="1:42" ht="45" customHeight="1">
      <c r="A36" s="101">
        <v>4</v>
      </c>
      <c r="B36" s="122" t="s">
        <v>186</v>
      </c>
      <c r="C36" s="101">
        <v>470</v>
      </c>
      <c r="D36" s="60">
        <v>470</v>
      </c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78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78"/>
      <c r="AC36" s="78"/>
      <c r="AD36" s="78"/>
      <c r="AE36" s="78"/>
      <c r="AF36" s="55"/>
      <c r="AG36" s="55"/>
      <c r="AH36" s="55"/>
      <c r="AI36" s="55"/>
      <c r="AJ36" s="55"/>
      <c r="AK36" s="55"/>
      <c r="AL36" s="55"/>
      <c r="AM36" s="55"/>
      <c r="AN36" s="60">
        <v>470</v>
      </c>
      <c r="AO36" s="55"/>
      <c r="AP36" s="55"/>
    </row>
    <row r="37" spans="1:42" ht="52.5" customHeight="1">
      <c r="A37" s="101">
        <v>5</v>
      </c>
      <c r="B37" s="122" t="s">
        <v>187</v>
      </c>
      <c r="C37" s="101">
        <v>315</v>
      </c>
      <c r="D37" s="60">
        <v>315</v>
      </c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78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78"/>
      <c r="AC37" s="78"/>
      <c r="AD37" s="78"/>
      <c r="AE37" s="78"/>
      <c r="AF37" s="55"/>
      <c r="AG37" s="55"/>
      <c r="AH37" s="55"/>
      <c r="AI37" s="55"/>
      <c r="AJ37" s="55"/>
      <c r="AK37" s="55"/>
      <c r="AL37" s="55"/>
      <c r="AM37" s="55"/>
      <c r="AN37" s="60">
        <v>315</v>
      </c>
      <c r="AO37" s="55"/>
      <c r="AP37" s="55"/>
    </row>
    <row r="38" spans="1:42" ht="54" customHeight="1">
      <c r="A38" s="472">
        <v>8</v>
      </c>
      <c r="B38" s="122" t="s">
        <v>398</v>
      </c>
      <c r="C38" s="53"/>
      <c r="D38" s="8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80"/>
      <c r="AO38" s="100"/>
      <c r="AP38" s="100"/>
    </row>
    <row r="39" spans="1:42" ht="18" customHeight="1">
      <c r="A39" s="473"/>
      <c r="B39" s="122" t="s">
        <v>188</v>
      </c>
      <c r="C39" s="53">
        <v>7.62</v>
      </c>
      <c r="D39" s="60">
        <v>7.26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60">
        <v>7.26</v>
      </c>
      <c r="AO39" s="100"/>
      <c r="AP39" s="100"/>
    </row>
    <row r="40" spans="1:42" ht="17.25" customHeight="1">
      <c r="A40" s="473"/>
      <c r="B40" s="122" t="s">
        <v>189</v>
      </c>
      <c r="C40" s="53">
        <v>8.1000000000000003E-2</v>
      </c>
      <c r="D40" s="60">
        <v>7.6999999999999999E-2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60">
        <v>7.6999999999999999E-2</v>
      </c>
      <c r="AO40" s="100"/>
      <c r="AP40" s="100"/>
    </row>
    <row r="41" spans="1:42" ht="16.5" customHeight="1">
      <c r="A41" s="473"/>
      <c r="B41" s="122" t="s">
        <v>190</v>
      </c>
      <c r="C41" s="53">
        <v>3.9</v>
      </c>
      <c r="D41" s="60">
        <v>3.7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60">
        <v>3.7</v>
      </c>
      <c r="AO41" s="100"/>
      <c r="AP41" s="100"/>
    </row>
    <row r="42" spans="1:42" ht="18.75" customHeight="1">
      <c r="A42" s="474"/>
      <c r="B42" s="122" t="s">
        <v>191</v>
      </c>
      <c r="C42" s="53">
        <v>4.4000000000000004</v>
      </c>
      <c r="D42" s="60">
        <v>4.1900000000000004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60">
        <v>4.1900000000000004</v>
      </c>
      <c r="AO42" s="100"/>
      <c r="AP42" s="100"/>
    </row>
    <row r="43" spans="1:42">
      <c r="A43" s="66"/>
      <c r="B43" s="36"/>
      <c r="C43" s="67"/>
      <c r="D43" s="67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</row>
    <row r="44" spans="1:42" ht="15" customHeight="1">
      <c r="A44" s="117" t="s">
        <v>192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3"/>
      <c r="AK44" s="113"/>
      <c r="AL44" s="113"/>
      <c r="AM44" s="113"/>
      <c r="AN44" s="113"/>
      <c r="AO44" s="113"/>
      <c r="AP44" s="113"/>
    </row>
    <row r="45" spans="1:42" ht="15" customHeight="1">
      <c r="A45" s="117" t="s">
        <v>325</v>
      </c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</row>
    <row r="46" spans="1:42">
      <c r="A46" s="35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</row>
    <row r="47" spans="1:42" s="71" customFormat="1" ht="18.75" customHeight="1">
      <c r="A47" s="475" t="s">
        <v>193</v>
      </c>
      <c r="B47" s="475"/>
      <c r="C47" s="475"/>
      <c r="D47" s="476" t="s">
        <v>321</v>
      </c>
      <c r="E47" s="476"/>
      <c r="F47" s="476"/>
      <c r="G47" s="476"/>
      <c r="H47" s="476"/>
      <c r="I47" s="476"/>
      <c r="J47" s="476"/>
      <c r="K47" s="476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</row>
    <row r="48" spans="1:42" s="71" customFormat="1" ht="18">
      <c r="A48" s="72"/>
      <c r="B48" s="73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</row>
    <row r="49" spans="1:42" s="71" customFormat="1" ht="18">
      <c r="A49" s="72"/>
      <c r="B49" s="7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</row>
    <row r="50" spans="1:42" s="71" customFormat="1" ht="18.75" customHeight="1">
      <c r="A50" s="477" t="s">
        <v>194</v>
      </c>
      <c r="B50" s="477"/>
      <c r="C50" s="477"/>
      <c r="D50" s="478" t="s">
        <v>399</v>
      </c>
      <c r="E50" s="478"/>
      <c r="F50" s="478"/>
      <c r="G50" s="478"/>
      <c r="H50" s="478"/>
      <c r="I50" s="478"/>
      <c r="J50" s="478"/>
      <c r="K50" s="478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</row>
    <row r="51" spans="1:42" s="71" customFormat="1" ht="18.75" customHeight="1">
      <c r="A51" s="471" t="s">
        <v>174</v>
      </c>
      <c r="B51" s="471"/>
      <c r="C51" s="471"/>
      <c r="D51" s="76"/>
      <c r="E51" s="76"/>
      <c r="F51" s="76"/>
      <c r="G51" s="77"/>
      <c r="H51" s="77"/>
      <c r="I51" s="77"/>
      <c r="J51" s="77"/>
      <c r="K51" s="77"/>
      <c r="L51" s="77"/>
      <c r="M51" s="77"/>
      <c r="N51" s="77"/>
      <c r="O51" s="77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</row>
  </sheetData>
  <mergeCells count="30">
    <mergeCell ref="A2:AP2"/>
    <mergeCell ref="G7:I7"/>
    <mergeCell ref="J7:L7"/>
    <mergeCell ref="AN7:AP7"/>
    <mergeCell ref="AK7:AM7"/>
    <mergeCell ref="AE7:AG7"/>
    <mergeCell ref="AH7:AJ7"/>
    <mergeCell ref="A3:AP3"/>
    <mergeCell ref="AB7:AD7"/>
    <mergeCell ref="A6:A7"/>
    <mergeCell ref="B6:B7"/>
    <mergeCell ref="C6:C7"/>
    <mergeCell ref="D6:F7"/>
    <mergeCell ref="G6:AP6"/>
    <mergeCell ref="M7:O7"/>
    <mergeCell ref="P7:R7"/>
    <mergeCell ref="S7:U7"/>
    <mergeCell ref="V7:X7"/>
    <mergeCell ref="Y7:AA7"/>
    <mergeCell ref="A51:C51"/>
    <mergeCell ref="A38:A42"/>
    <mergeCell ref="A47:C47"/>
    <mergeCell ref="D47:K47"/>
    <mergeCell ref="A50:C50"/>
    <mergeCell ref="D50:K50"/>
    <mergeCell ref="A9:AP9"/>
    <mergeCell ref="A23:AP23"/>
    <mergeCell ref="A25:AP25"/>
    <mergeCell ref="A28:AP28"/>
    <mergeCell ref="A32:AP32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4"/>
  <sheetViews>
    <sheetView view="pageBreakPreview" topLeftCell="A10" zoomScale="60" zoomScaleNormal="75" workbookViewId="0">
      <selection activeCell="C9" sqref="C9:C10"/>
    </sheetView>
  </sheetViews>
  <sheetFormatPr defaultColWidth="9.109375" defaultRowHeight="14.4"/>
  <cols>
    <col min="1" max="1" width="4.88671875" style="123" customWidth="1"/>
    <col min="2" max="2" width="55.88671875" style="123" customWidth="1"/>
    <col min="3" max="3" width="128.44140625" style="123" customWidth="1"/>
    <col min="4" max="16384" width="9.109375" style="123"/>
  </cols>
  <sheetData>
    <row r="1" spans="1:3" ht="15.6">
      <c r="A1" s="129"/>
      <c r="B1" s="130"/>
      <c r="C1" s="131" t="s">
        <v>132</v>
      </c>
    </row>
    <row r="2" spans="1:3" ht="18.75" customHeight="1">
      <c r="A2" s="129"/>
      <c r="B2" s="502" t="s">
        <v>406</v>
      </c>
      <c r="C2" s="502"/>
    </row>
    <row r="3" spans="1:3" ht="18.75" customHeight="1">
      <c r="A3" s="132"/>
      <c r="B3" s="503" t="s">
        <v>331</v>
      </c>
      <c r="C3" s="504"/>
    </row>
    <row r="4" spans="1:3" ht="15.6">
      <c r="A4" s="133"/>
      <c r="B4" s="505" t="s">
        <v>133</v>
      </c>
      <c r="C4" s="505"/>
    </row>
    <row r="5" spans="1:3" ht="31.5" customHeight="1">
      <c r="A5" s="518" t="s">
        <v>28</v>
      </c>
      <c r="B5" s="429" t="s">
        <v>134</v>
      </c>
      <c r="C5" s="429" t="s">
        <v>407</v>
      </c>
    </row>
    <row r="6" spans="1:3" ht="244.5" customHeight="1">
      <c r="A6" s="519"/>
      <c r="B6" s="442"/>
      <c r="C6" s="512"/>
    </row>
    <row r="7" spans="1:3" ht="51" customHeight="1">
      <c r="A7" s="519"/>
      <c r="B7" s="442"/>
      <c r="C7" s="125" t="s">
        <v>408</v>
      </c>
    </row>
    <row r="8" spans="1:3" ht="195.75" customHeight="1">
      <c r="A8" s="519"/>
      <c r="B8" s="442"/>
      <c r="C8" s="134" t="s">
        <v>421</v>
      </c>
    </row>
    <row r="9" spans="1:3" ht="273" customHeight="1">
      <c r="A9" s="519"/>
      <c r="B9" s="442"/>
      <c r="C9" s="516" t="s">
        <v>420</v>
      </c>
    </row>
    <row r="10" spans="1:3" ht="105.75" customHeight="1">
      <c r="A10" s="520"/>
      <c r="B10" s="443"/>
      <c r="C10" s="517"/>
    </row>
    <row r="11" spans="1:3" ht="57.75" customHeight="1">
      <c r="A11" s="135" t="s">
        <v>29</v>
      </c>
      <c r="B11" s="136" t="s">
        <v>135</v>
      </c>
      <c r="C11" s="137"/>
    </row>
    <row r="12" spans="1:3" ht="18.75" customHeight="1">
      <c r="A12" s="135" t="s">
        <v>20</v>
      </c>
      <c r="B12" s="136" t="s">
        <v>136</v>
      </c>
      <c r="C12" s="138">
        <v>60805513.380000003</v>
      </c>
    </row>
    <row r="13" spans="1:3" ht="16.5" customHeight="1">
      <c r="A13" s="135" t="s">
        <v>21</v>
      </c>
      <c r="B13" s="136" t="s">
        <v>137</v>
      </c>
      <c r="C13" s="137">
        <v>419</v>
      </c>
    </row>
    <row r="14" spans="1:3" ht="32.25" customHeight="1">
      <c r="A14" s="135" t="s">
        <v>138</v>
      </c>
      <c r="B14" s="139" t="s">
        <v>139</v>
      </c>
      <c r="C14" s="137" t="s">
        <v>400</v>
      </c>
    </row>
    <row r="15" spans="1:3" ht="32.25" customHeight="1">
      <c r="A15" s="135" t="s">
        <v>140</v>
      </c>
      <c r="B15" s="140" t="s">
        <v>141</v>
      </c>
      <c r="C15" s="138">
        <v>9592303.2799999993</v>
      </c>
    </row>
    <row r="16" spans="1:3" ht="45.75" customHeight="1">
      <c r="A16" s="135" t="s">
        <v>30</v>
      </c>
      <c r="B16" s="137" t="s">
        <v>142</v>
      </c>
      <c r="C16" s="137" t="s">
        <v>400</v>
      </c>
    </row>
    <row r="17" spans="1:7" ht="15" customHeight="1">
      <c r="A17" s="506" t="s">
        <v>102</v>
      </c>
      <c r="B17" s="509" t="s">
        <v>143</v>
      </c>
      <c r="C17" s="513" t="s">
        <v>400</v>
      </c>
    </row>
    <row r="18" spans="1:7" ht="14.25" customHeight="1">
      <c r="A18" s="507"/>
      <c r="B18" s="510"/>
      <c r="C18" s="514"/>
    </row>
    <row r="19" spans="1:7" ht="12.75" customHeight="1">
      <c r="A19" s="507"/>
      <c r="B19" s="510"/>
      <c r="C19" s="514"/>
    </row>
    <row r="20" spans="1:7" ht="12.75" customHeight="1">
      <c r="A20" s="507"/>
      <c r="B20" s="511"/>
      <c r="C20" s="515"/>
    </row>
    <row r="21" spans="1:7" ht="16.5" customHeight="1">
      <c r="A21" s="508"/>
      <c r="B21" s="137" t="s">
        <v>144</v>
      </c>
      <c r="C21" s="137" t="s">
        <v>400</v>
      </c>
    </row>
    <row r="22" spans="1:7" ht="16.5" customHeight="1">
      <c r="A22" s="141"/>
      <c r="B22" s="142"/>
      <c r="C22" s="142"/>
    </row>
    <row r="23" spans="1:7" ht="15.6">
      <c r="A23" s="143"/>
      <c r="B23" s="144"/>
      <c r="C23" s="142"/>
    </row>
    <row r="24" spans="1:7" ht="23.25" customHeight="1">
      <c r="A24" s="501" t="s">
        <v>322</v>
      </c>
      <c r="B24" s="501"/>
      <c r="C24" s="501"/>
      <c r="D24" s="124"/>
      <c r="E24" s="500"/>
      <c r="F24" s="500"/>
      <c r="G24" s="500"/>
    </row>
  </sheetData>
  <mergeCells count="12">
    <mergeCell ref="E24:G24"/>
    <mergeCell ref="A24:C24"/>
    <mergeCell ref="B2:C2"/>
    <mergeCell ref="B3:C3"/>
    <mergeCell ref="B4:C4"/>
    <mergeCell ref="A17:A21"/>
    <mergeCell ref="B17:B20"/>
    <mergeCell ref="C5:C6"/>
    <mergeCell ref="C17:C20"/>
    <mergeCell ref="C9:C10"/>
    <mergeCell ref="B5:B10"/>
    <mergeCell ref="A5:A10"/>
  </mergeCells>
  <printOptions gridLines="1"/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1" manualBreakCount="1">
    <brk id="10" max="2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1097"/>
  <sheetViews>
    <sheetView view="pageBreakPreview" topLeftCell="A5" zoomScale="70" zoomScaleNormal="60" zoomScaleSheetLayoutView="70" workbookViewId="0">
      <pane xSplit="6" ySplit="1" topLeftCell="G6" activePane="bottomRight" state="frozen"/>
      <selection activeCell="A5" sqref="A5"/>
      <selection pane="topRight" activeCell="G5" sqref="G5"/>
      <selection pane="bottomLeft" activeCell="A10" sqref="A10"/>
      <selection pane="bottomRight" activeCell="D1067" sqref="D1067"/>
    </sheetView>
  </sheetViews>
  <sheetFormatPr defaultColWidth="9.109375" defaultRowHeight="23.4"/>
  <cols>
    <col min="1" max="1" width="12.109375" style="148" customWidth="1"/>
    <col min="2" max="2" width="30.6640625" style="37" customWidth="1"/>
    <col min="3" max="3" width="24.6640625" style="40" customWidth="1"/>
    <col min="4" max="4" width="18.33203125" style="37" customWidth="1"/>
    <col min="5" max="5" width="14.88671875" style="184" customWidth="1"/>
    <col min="6" max="6" width="17.5546875" style="37" customWidth="1"/>
    <col min="7" max="7" width="11" style="37" customWidth="1"/>
    <col min="8" max="8" width="11.6640625" style="244" hidden="1" customWidth="1"/>
    <col min="9" max="9" width="12.88671875" style="37" hidden="1" customWidth="1"/>
    <col min="10" max="10" width="10.6640625" style="37" hidden="1" customWidth="1"/>
    <col min="11" max="11" width="10.44140625" style="244" hidden="1" customWidth="1"/>
    <col min="12" max="12" width="21.33203125" style="90" hidden="1" customWidth="1"/>
    <col min="13" max="13" width="16.6640625" style="37" hidden="1" customWidth="1"/>
    <col min="14" max="14" width="14.88671875" style="244" hidden="1" customWidth="1"/>
    <col min="15" max="15" width="13.44140625" style="90" hidden="1" customWidth="1"/>
    <col min="16" max="16" width="13.6640625" style="37" hidden="1" customWidth="1"/>
    <col min="17" max="17" width="14.88671875" style="244" hidden="1" customWidth="1"/>
    <col min="18" max="18" width="16.33203125" style="37" hidden="1" customWidth="1"/>
    <col min="19" max="19" width="14.33203125" style="37" hidden="1" customWidth="1"/>
    <col min="20" max="20" width="12.44140625" style="244" hidden="1" customWidth="1"/>
    <col min="21" max="21" width="9.109375" style="37" hidden="1" customWidth="1"/>
    <col min="22" max="22" width="8.44140625" style="37" hidden="1" customWidth="1"/>
    <col min="23" max="23" width="13.5546875" style="244" hidden="1" customWidth="1"/>
    <col min="24" max="24" width="12.88671875" style="37" hidden="1" customWidth="1"/>
    <col min="25" max="25" width="10.33203125" style="37" hidden="1" customWidth="1"/>
    <col min="26" max="26" width="12.88671875" style="244" hidden="1" customWidth="1"/>
    <col min="27" max="27" width="12.88671875" style="37" hidden="1" customWidth="1"/>
    <col min="28" max="28" width="10.33203125" style="37" hidden="1" customWidth="1"/>
    <col min="29" max="29" width="12.88671875" style="244" hidden="1" customWidth="1"/>
    <col min="30" max="30" width="12.88671875" style="37" hidden="1" customWidth="1"/>
    <col min="31" max="31" width="10.6640625" style="37" hidden="1" customWidth="1"/>
    <col min="32" max="32" width="12.88671875" style="244" hidden="1" customWidth="1"/>
    <col min="33" max="33" width="12.88671875" style="37" hidden="1" customWidth="1"/>
    <col min="34" max="34" width="10.44140625" style="37" hidden="1" customWidth="1"/>
    <col min="35" max="35" width="13.33203125" style="244" hidden="1" customWidth="1"/>
    <col min="36" max="36" width="12.88671875" style="37" hidden="1" customWidth="1"/>
    <col min="37" max="37" width="11.44140625" style="37" hidden="1" customWidth="1"/>
    <col min="38" max="38" width="12.5546875" style="244" hidden="1" customWidth="1"/>
    <col min="39" max="39" width="12.88671875" style="37" hidden="1" customWidth="1"/>
    <col min="40" max="40" width="11" style="37" hidden="1" customWidth="1"/>
    <col min="41" max="41" width="13.109375" style="244" hidden="1" customWidth="1"/>
    <col min="42" max="42" width="12.88671875" style="37" hidden="1" customWidth="1"/>
    <col min="43" max="43" width="11.109375" style="37" hidden="1" customWidth="1"/>
    <col min="44" max="44" width="24.109375" style="37" hidden="1" customWidth="1"/>
    <col min="45" max="45" width="13.5546875" style="37" customWidth="1"/>
    <col min="46" max="16384" width="9.109375" style="37"/>
  </cols>
  <sheetData>
    <row r="1" spans="1:46" customFormat="1" ht="24" hidden="1" customHeight="1">
      <c r="A1" s="437" t="s">
        <v>202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  <c r="AF1" s="438"/>
      <c r="AG1" s="438"/>
      <c r="AH1" s="438"/>
      <c r="AI1" s="438"/>
      <c r="AJ1" s="438"/>
      <c r="AK1" s="438"/>
      <c r="AL1" s="438"/>
      <c r="AM1" s="438"/>
      <c r="AN1" s="438"/>
      <c r="AO1" s="438"/>
      <c r="AP1" s="438"/>
      <c r="AQ1" s="438"/>
      <c r="AR1" s="438"/>
      <c r="AS1" s="37"/>
      <c r="AT1" s="37"/>
    </row>
    <row r="2" spans="1:46" customFormat="1" ht="27.75" hidden="1" customHeight="1">
      <c r="A2" s="440" t="s">
        <v>145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37"/>
      <c r="AT2" s="37"/>
    </row>
    <row r="3" spans="1:46" customFormat="1" ht="24.75" hidden="1" customHeight="1">
      <c r="A3" s="424" t="s">
        <v>380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37"/>
      <c r="AT3" s="37"/>
    </row>
    <row r="4" spans="1:46" customFormat="1" ht="46.5" hidden="1" customHeight="1">
      <c r="A4" s="425" t="s">
        <v>196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5"/>
      <c r="AC4" s="425"/>
      <c r="AD4" s="425"/>
      <c r="AE4" s="425"/>
      <c r="AF4" s="425"/>
      <c r="AG4" s="425"/>
      <c r="AH4" s="425"/>
      <c r="AI4" s="425"/>
      <c r="AJ4" s="425"/>
      <c r="AK4" s="425"/>
      <c r="AL4" s="425"/>
      <c r="AM4" s="425"/>
      <c r="AN4" s="425"/>
      <c r="AO4" s="425"/>
      <c r="AP4" s="425"/>
      <c r="AQ4" s="425"/>
      <c r="AR4" s="425"/>
      <c r="AS4" s="37"/>
      <c r="AT4" s="37"/>
    </row>
    <row r="5" spans="1:46" s="208" customFormat="1" ht="28.5" customHeight="1">
      <c r="A5" s="359" t="s">
        <v>98</v>
      </c>
      <c r="B5" s="359"/>
      <c r="C5" s="359"/>
      <c r="D5" s="225" t="s">
        <v>157</v>
      </c>
      <c r="E5" s="204">
        <v>1602921.1259999997</v>
      </c>
      <c r="F5" s="204">
        <v>838161.45473999984</v>
      </c>
      <c r="G5" s="204">
        <f>(F5/E5)*100</f>
        <v>52.289625555786699</v>
      </c>
      <c r="H5" s="231">
        <f>H6+H7+H8+H10+H11</f>
        <v>37689.140000000007</v>
      </c>
      <c r="I5" s="204">
        <f>I6+I7+I8+I10+I11</f>
        <v>37689.140000000007</v>
      </c>
      <c r="J5" s="204">
        <f>(I5/H5)*100</f>
        <v>100</v>
      </c>
      <c r="K5" s="231">
        <f>K6+K7+K8+K10+K11</f>
        <v>146114.11000000002</v>
      </c>
      <c r="L5" s="210">
        <f>L6+L7+L8+L10+L11</f>
        <v>146114.12273999999</v>
      </c>
      <c r="M5" s="204">
        <f>(L5/K5)*100</f>
        <v>100.00000871921266</v>
      </c>
      <c r="N5" s="231">
        <f>N6+N7+N8+N10+N11</f>
        <v>127240.16199999998</v>
      </c>
      <c r="O5" s="210">
        <f>O6+O7+O8+O10+O11</f>
        <v>126951.42199999998</v>
      </c>
      <c r="P5" s="204">
        <f>(O5/N5)*100</f>
        <v>99.773074793790343</v>
      </c>
      <c r="Q5" s="231">
        <f>Q6+Q7+Q8+Q10+Q11</f>
        <v>139044</v>
      </c>
      <c r="R5" s="204">
        <f>R6+R7+R8+R10+R11</f>
        <v>139044</v>
      </c>
      <c r="S5" s="204">
        <f>(R5/Q5)*100</f>
        <v>100</v>
      </c>
      <c r="T5" s="231">
        <f>T6+T7+T8+T10+T11</f>
        <v>155947.21999999997</v>
      </c>
      <c r="U5" s="204">
        <f>U6+U7+U8+U10+U11</f>
        <v>155947.21999999997</v>
      </c>
      <c r="V5" s="204">
        <f>(U5/T5)*100</f>
        <v>100</v>
      </c>
      <c r="W5" s="231">
        <f>W6+W7+W8+W10+W11</f>
        <v>233500.11000000002</v>
      </c>
      <c r="X5" s="204">
        <f>X6+X7+X8+X10+X11</f>
        <v>232406.55000000002</v>
      </c>
      <c r="Y5" s="204">
        <f>(X5/W5)*100</f>
        <v>99.531666173519156</v>
      </c>
      <c r="Z5" s="231">
        <f>Z6+Z7+Z8+Z10+Z11</f>
        <v>129224.01000000001</v>
      </c>
      <c r="AA5" s="204">
        <f>AA6+AA7+AA8+AA10+AA11</f>
        <v>0</v>
      </c>
      <c r="AB5" s="204">
        <f>(AA5/Z5)*100</f>
        <v>0</v>
      </c>
      <c r="AC5" s="231">
        <f>AC6+AC7+AC8+AC10+AC11</f>
        <v>70093.123999999996</v>
      </c>
      <c r="AD5" s="204">
        <f>AD6+AD7+AD8+AD10+AD11</f>
        <v>0</v>
      </c>
      <c r="AE5" s="204">
        <f>(AD5/AC5)*100</f>
        <v>0</v>
      </c>
      <c r="AF5" s="231">
        <f>AF6+AF7+AF8+AF10+AF11</f>
        <v>96603.31</v>
      </c>
      <c r="AG5" s="204">
        <f>AG6+AG7+AG8+AG10+AG11</f>
        <v>0</v>
      </c>
      <c r="AH5" s="204">
        <f>(AG5/AF5)*100</f>
        <v>0</v>
      </c>
      <c r="AI5" s="231">
        <f>AI6+AI7+AI8+AI10+AI11</f>
        <v>120699.98</v>
      </c>
      <c r="AJ5" s="204">
        <f>AJ6+AJ7+AJ8+AJ10+AJ11</f>
        <v>0</v>
      </c>
      <c r="AK5" s="204">
        <f>(AJ5/AI5)*100</f>
        <v>0</v>
      </c>
      <c r="AL5" s="231">
        <f>AL6+AL7+AL8+AL10+AL11</f>
        <v>112095.61</v>
      </c>
      <c r="AM5" s="204">
        <f>AM6+AM7+AM8+AM10+AM11</f>
        <v>0</v>
      </c>
      <c r="AN5" s="204">
        <f>(AM5/AL5)*100</f>
        <v>0</v>
      </c>
      <c r="AO5" s="231">
        <f>AO6+AO7+AO8+AO10+AO11</f>
        <v>234670.35000000003</v>
      </c>
      <c r="AP5" s="204">
        <f>AP6+AP7+AP8+AP10+AP11</f>
        <v>0</v>
      </c>
      <c r="AQ5" s="204">
        <f>(AP5/AO5)*100</f>
        <v>0</v>
      </c>
      <c r="AR5" s="216"/>
    </row>
    <row r="6" spans="1:46" customFormat="1" ht="30">
      <c r="A6" s="359"/>
      <c r="B6" s="359"/>
      <c r="C6" s="359"/>
      <c r="D6" s="32" t="s">
        <v>17</v>
      </c>
      <c r="E6" s="256">
        <v>308.39999999999998</v>
      </c>
      <c r="F6" s="50">
        <v>0</v>
      </c>
      <c r="G6" s="51">
        <f t="shared" ref="G6:G11" si="0">(F6/E6)*100</f>
        <v>0</v>
      </c>
      <c r="H6" s="231">
        <f t="shared" ref="H6:I11" si="1">H644+H680+H788+H964+H1063</f>
        <v>0</v>
      </c>
      <c r="I6" s="51">
        <f t="shared" si="1"/>
        <v>0</v>
      </c>
      <c r="J6" s="51" t="e">
        <f>(I6/H6)*100</f>
        <v>#DIV/0!</v>
      </c>
      <c r="K6" s="231">
        <f t="shared" ref="K6:L11" si="2">K644+K680+K788+K964+K1063</f>
        <v>0</v>
      </c>
      <c r="L6" s="151">
        <f t="shared" si="2"/>
        <v>0</v>
      </c>
      <c r="M6" s="51" t="e">
        <f t="shared" ref="M6:M11" si="3">(L6/K6)*100</f>
        <v>#DIV/0!</v>
      </c>
      <c r="N6" s="231">
        <f t="shared" ref="N6:O11" si="4">N644+N680+N788+N964+N1063</f>
        <v>0</v>
      </c>
      <c r="O6" s="151">
        <f t="shared" si="4"/>
        <v>0</v>
      </c>
      <c r="P6" s="51" t="e">
        <f t="shared" ref="P6:P11" si="5">(O6/N6)*100</f>
        <v>#DIV/0!</v>
      </c>
      <c r="Q6" s="231">
        <f t="shared" ref="Q6:R11" si="6">Q644+Q680+Q788+Q964+Q1063</f>
        <v>0</v>
      </c>
      <c r="R6" s="51">
        <f t="shared" si="6"/>
        <v>0</v>
      </c>
      <c r="S6" s="51" t="e">
        <f t="shared" ref="S6:S11" si="7">(R6/Q6)*100</f>
        <v>#DIV/0!</v>
      </c>
      <c r="T6" s="231">
        <f t="shared" ref="T6:U11" si="8">T644+T680+T788+T964+T1063</f>
        <v>0</v>
      </c>
      <c r="U6" s="51">
        <f t="shared" si="8"/>
        <v>0</v>
      </c>
      <c r="V6" s="51" t="e">
        <f t="shared" ref="V6:V11" si="9">(U6/T6)*100</f>
        <v>#DIV/0!</v>
      </c>
      <c r="W6" s="231">
        <f t="shared" ref="W6:X11" si="10">W644+W680+W788+W964+W1063</f>
        <v>0</v>
      </c>
      <c r="X6" s="51">
        <f t="shared" si="10"/>
        <v>0</v>
      </c>
      <c r="Y6" s="51" t="e">
        <f t="shared" ref="Y6:Y11" si="11">(X6/W6)*100</f>
        <v>#DIV/0!</v>
      </c>
      <c r="Z6" s="231">
        <f t="shared" ref="Z6:AA11" si="12">Z644+Z680+Z788+Z964+Z1063</f>
        <v>0</v>
      </c>
      <c r="AA6" s="51">
        <f t="shared" si="12"/>
        <v>0</v>
      </c>
      <c r="AB6" s="51" t="e">
        <f t="shared" ref="AB6:AB11" si="13">(AA6/Z6)*100</f>
        <v>#DIV/0!</v>
      </c>
      <c r="AC6" s="231">
        <f t="shared" ref="AC6:AD11" si="14">AC644+AC680+AC788+AC964+AC1063</f>
        <v>0</v>
      </c>
      <c r="AD6" s="51">
        <f t="shared" si="14"/>
        <v>0</v>
      </c>
      <c r="AE6" s="51" t="e">
        <f t="shared" ref="AE6:AE11" si="15">(AD6/AC6)*100</f>
        <v>#DIV/0!</v>
      </c>
      <c r="AF6" s="231">
        <f t="shared" ref="AF6:AG11" si="16">AF644+AF680+AF788+AF964+AF1063</f>
        <v>0</v>
      </c>
      <c r="AG6" s="51">
        <f t="shared" si="16"/>
        <v>0</v>
      </c>
      <c r="AH6" s="51" t="e">
        <f t="shared" ref="AH6:AH11" si="17">(AG6/AF6)*100</f>
        <v>#DIV/0!</v>
      </c>
      <c r="AI6" s="231">
        <f t="shared" ref="AI6:AJ11" si="18">AI644+AI680+AI788+AI964+AI1063</f>
        <v>0</v>
      </c>
      <c r="AJ6" s="51">
        <f t="shared" si="18"/>
        <v>0</v>
      </c>
      <c r="AK6" s="51" t="e">
        <f t="shared" ref="AK6:AK11" si="19">(AJ6/AI6)*100</f>
        <v>#DIV/0!</v>
      </c>
      <c r="AL6" s="231">
        <f t="shared" ref="AL6:AM11" si="20">AL644+AL680+AL788+AL964+AL1063</f>
        <v>0</v>
      </c>
      <c r="AM6" s="51">
        <f t="shared" si="20"/>
        <v>0</v>
      </c>
      <c r="AN6" s="51" t="e">
        <f t="shared" ref="AN6:AN11" si="21">(AM6/AL6)*100</f>
        <v>#DIV/0!</v>
      </c>
      <c r="AO6" s="231">
        <f t="shared" ref="AO6:AP11" si="22">AO644+AO680+AO788+AO964+AO1063</f>
        <v>308.39999999999998</v>
      </c>
      <c r="AP6" s="51">
        <f t="shared" si="22"/>
        <v>0</v>
      </c>
      <c r="AQ6" s="51">
        <f t="shared" ref="AQ6:AQ11" si="23">(AP6/AO6)*100</f>
        <v>0</v>
      </c>
      <c r="AR6" s="12"/>
      <c r="AS6" s="37"/>
      <c r="AT6" s="37"/>
    </row>
    <row r="7" spans="1:46" customFormat="1" ht="50.25" customHeight="1">
      <c r="A7" s="359"/>
      <c r="B7" s="359"/>
      <c r="C7" s="359"/>
      <c r="D7" s="32" t="s">
        <v>18</v>
      </c>
      <c r="E7" s="256">
        <v>1161674.5999999999</v>
      </c>
      <c r="F7" s="86">
        <v>620527.55999999994</v>
      </c>
      <c r="G7" s="51">
        <f t="shared" si="0"/>
        <v>53.416641803134887</v>
      </c>
      <c r="H7" s="231">
        <f t="shared" si="1"/>
        <v>19839.330000000002</v>
      </c>
      <c r="I7" s="51">
        <f t="shared" si="1"/>
        <v>19839.330000000002</v>
      </c>
      <c r="J7" s="51">
        <f>IFERROR((I7/H7)*100,0)</f>
        <v>100</v>
      </c>
      <c r="K7" s="231">
        <f t="shared" si="2"/>
        <v>99389.58</v>
      </c>
      <c r="L7" s="151">
        <f t="shared" si="2"/>
        <v>99389.58</v>
      </c>
      <c r="M7" s="51">
        <f t="shared" si="3"/>
        <v>100</v>
      </c>
      <c r="N7" s="231">
        <f t="shared" si="4"/>
        <v>89309.919999999984</v>
      </c>
      <c r="O7" s="151">
        <f t="shared" si="4"/>
        <v>89059.919999999984</v>
      </c>
      <c r="P7" s="51">
        <f t="shared" si="5"/>
        <v>99.720075888546305</v>
      </c>
      <c r="Q7" s="231">
        <f t="shared" si="6"/>
        <v>95349.330000000016</v>
      </c>
      <c r="R7" s="51">
        <f t="shared" si="6"/>
        <v>95349.330000000016</v>
      </c>
      <c r="S7" s="51">
        <f t="shared" si="7"/>
        <v>100</v>
      </c>
      <c r="T7" s="231">
        <f t="shared" si="8"/>
        <v>122539.31999999998</v>
      </c>
      <c r="U7" s="51">
        <f t="shared" si="8"/>
        <v>122539.31999999998</v>
      </c>
      <c r="V7" s="51">
        <f t="shared" si="9"/>
        <v>100</v>
      </c>
      <c r="W7" s="231">
        <f t="shared" si="10"/>
        <v>194600.08</v>
      </c>
      <c r="X7" s="51">
        <f t="shared" si="10"/>
        <v>194350.07999999999</v>
      </c>
      <c r="Y7" s="51">
        <f t="shared" si="11"/>
        <v>99.871531399164894</v>
      </c>
      <c r="Z7" s="231">
        <f t="shared" si="12"/>
        <v>93224.91</v>
      </c>
      <c r="AA7" s="51">
        <f t="shared" si="12"/>
        <v>0</v>
      </c>
      <c r="AB7" s="51">
        <f t="shared" si="13"/>
        <v>0</v>
      </c>
      <c r="AC7" s="231">
        <f t="shared" si="14"/>
        <v>44146</v>
      </c>
      <c r="AD7" s="51">
        <f t="shared" si="14"/>
        <v>0</v>
      </c>
      <c r="AE7" s="51">
        <f t="shared" si="15"/>
        <v>0</v>
      </c>
      <c r="AF7" s="231">
        <f t="shared" si="16"/>
        <v>59133.82</v>
      </c>
      <c r="AG7" s="51">
        <f t="shared" si="16"/>
        <v>0</v>
      </c>
      <c r="AH7" s="51">
        <f t="shared" si="17"/>
        <v>0</v>
      </c>
      <c r="AI7" s="231">
        <f t="shared" si="18"/>
        <v>84418</v>
      </c>
      <c r="AJ7" s="51">
        <f t="shared" si="18"/>
        <v>0</v>
      </c>
      <c r="AK7" s="51">
        <f t="shared" si="19"/>
        <v>0</v>
      </c>
      <c r="AL7" s="231">
        <f t="shared" si="20"/>
        <v>83500.63</v>
      </c>
      <c r="AM7" s="51">
        <f t="shared" si="20"/>
        <v>0</v>
      </c>
      <c r="AN7" s="51">
        <f t="shared" si="21"/>
        <v>0</v>
      </c>
      <c r="AO7" s="231">
        <f t="shared" si="22"/>
        <v>176223.68000000002</v>
      </c>
      <c r="AP7" s="51">
        <f t="shared" si="22"/>
        <v>0</v>
      </c>
      <c r="AQ7" s="51">
        <f t="shared" si="23"/>
        <v>0</v>
      </c>
      <c r="AR7" s="12"/>
      <c r="AS7" s="37"/>
      <c r="AT7" s="37"/>
    </row>
    <row r="8" spans="1:46" customFormat="1" ht="29.25" customHeight="1">
      <c r="A8" s="359"/>
      <c r="B8" s="359"/>
      <c r="C8" s="359"/>
      <c r="D8" s="32" t="s">
        <v>26</v>
      </c>
      <c r="E8" s="258">
        <v>377296.78200000001</v>
      </c>
      <c r="F8" s="86">
        <v>193022.41704999999</v>
      </c>
      <c r="G8" s="51">
        <f t="shared" si="0"/>
        <v>51.159306481972585</v>
      </c>
      <c r="H8" s="231">
        <f t="shared" si="1"/>
        <v>16064.350000000002</v>
      </c>
      <c r="I8" s="51">
        <f t="shared" si="1"/>
        <v>16064.350000000002</v>
      </c>
      <c r="J8" s="51">
        <f t="shared" ref="J8:J11" si="24">(I8/H8)*100</f>
        <v>100</v>
      </c>
      <c r="K8" s="231">
        <f t="shared" si="2"/>
        <v>41976.679999999993</v>
      </c>
      <c r="L8" s="151">
        <f t="shared" si="2"/>
        <v>41976.685049999993</v>
      </c>
      <c r="M8" s="51">
        <f t="shared" si="3"/>
        <v>100.00001203048932</v>
      </c>
      <c r="N8" s="231">
        <f t="shared" si="4"/>
        <v>32616.042000000001</v>
      </c>
      <c r="O8" s="151">
        <f t="shared" si="4"/>
        <v>32594.802</v>
      </c>
      <c r="P8" s="51">
        <f t="shared" si="5"/>
        <v>99.934878671053951</v>
      </c>
      <c r="Q8" s="231">
        <f t="shared" si="6"/>
        <v>39006.78</v>
      </c>
      <c r="R8" s="51">
        <f t="shared" si="6"/>
        <v>39006.78</v>
      </c>
      <c r="S8" s="51">
        <f t="shared" si="7"/>
        <v>100</v>
      </c>
      <c r="T8" s="231">
        <f t="shared" si="8"/>
        <v>28967.56</v>
      </c>
      <c r="U8" s="51">
        <f t="shared" si="8"/>
        <v>28967.56</v>
      </c>
      <c r="V8" s="51">
        <f t="shared" si="9"/>
        <v>100</v>
      </c>
      <c r="W8" s="231">
        <f t="shared" si="10"/>
        <v>35255.800000000003</v>
      </c>
      <c r="X8" s="51">
        <f t="shared" si="10"/>
        <v>34412.240000000005</v>
      </c>
      <c r="Y8" s="51">
        <f t="shared" si="11"/>
        <v>97.60731567571861</v>
      </c>
      <c r="Z8" s="231">
        <f t="shared" si="12"/>
        <v>30244.55</v>
      </c>
      <c r="AA8" s="51">
        <f t="shared" si="12"/>
        <v>0</v>
      </c>
      <c r="AB8" s="51">
        <f t="shared" si="13"/>
        <v>0</v>
      </c>
      <c r="AC8" s="231">
        <f t="shared" si="14"/>
        <v>23282.289999999997</v>
      </c>
      <c r="AD8" s="51">
        <f t="shared" si="14"/>
        <v>0</v>
      </c>
      <c r="AE8" s="51">
        <f t="shared" si="15"/>
        <v>0</v>
      </c>
      <c r="AF8" s="231">
        <f t="shared" si="16"/>
        <v>33253.9</v>
      </c>
      <c r="AG8" s="51">
        <f t="shared" si="16"/>
        <v>0</v>
      </c>
      <c r="AH8" s="51">
        <f t="shared" si="17"/>
        <v>0</v>
      </c>
      <c r="AI8" s="231">
        <f t="shared" si="18"/>
        <v>31427.759999999998</v>
      </c>
      <c r="AJ8" s="51">
        <f t="shared" si="18"/>
        <v>0</v>
      </c>
      <c r="AK8" s="51">
        <f t="shared" si="19"/>
        <v>0</v>
      </c>
      <c r="AL8" s="231">
        <f t="shared" si="20"/>
        <v>23951.37</v>
      </c>
      <c r="AM8" s="51">
        <f t="shared" si="20"/>
        <v>0</v>
      </c>
      <c r="AN8" s="51">
        <f t="shared" si="21"/>
        <v>0</v>
      </c>
      <c r="AO8" s="231">
        <f t="shared" si="22"/>
        <v>41249.700000000004</v>
      </c>
      <c r="AP8" s="51">
        <f t="shared" si="22"/>
        <v>0</v>
      </c>
      <c r="AQ8" s="51">
        <f t="shared" si="23"/>
        <v>0</v>
      </c>
      <c r="AR8" s="12"/>
      <c r="AS8" s="37"/>
      <c r="AT8" s="37"/>
    </row>
    <row r="9" spans="1:46" customFormat="1" ht="88.5" customHeight="1">
      <c r="A9" s="359"/>
      <c r="B9" s="359"/>
      <c r="C9" s="359"/>
      <c r="D9" s="32" t="s">
        <v>154</v>
      </c>
      <c r="E9" s="256">
        <v>0</v>
      </c>
      <c r="F9" s="50">
        <v>0</v>
      </c>
      <c r="G9" s="51" t="e">
        <f t="shared" si="0"/>
        <v>#DIV/0!</v>
      </c>
      <c r="H9" s="231">
        <f t="shared" si="1"/>
        <v>0</v>
      </c>
      <c r="I9" s="51">
        <f t="shared" si="1"/>
        <v>0</v>
      </c>
      <c r="J9" s="51" t="e">
        <f>(I9/H9)*100</f>
        <v>#DIV/0!</v>
      </c>
      <c r="K9" s="231">
        <f t="shared" si="2"/>
        <v>0</v>
      </c>
      <c r="L9" s="151">
        <f t="shared" si="2"/>
        <v>0</v>
      </c>
      <c r="M9" s="51" t="e">
        <f t="shared" si="3"/>
        <v>#DIV/0!</v>
      </c>
      <c r="N9" s="231">
        <f t="shared" si="4"/>
        <v>0</v>
      </c>
      <c r="O9" s="151">
        <f t="shared" si="4"/>
        <v>0</v>
      </c>
      <c r="P9" s="51" t="e">
        <f t="shared" si="5"/>
        <v>#DIV/0!</v>
      </c>
      <c r="Q9" s="231">
        <f t="shared" si="6"/>
        <v>0</v>
      </c>
      <c r="R9" s="51">
        <f t="shared" si="6"/>
        <v>0</v>
      </c>
      <c r="S9" s="51" t="e">
        <f t="shared" si="7"/>
        <v>#DIV/0!</v>
      </c>
      <c r="T9" s="231">
        <f t="shared" si="8"/>
        <v>0</v>
      </c>
      <c r="U9" s="51">
        <f t="shared" si="8"/>
        <v>0</v>
      </c>
      <c r="V9" s="51" t="e">
        <f t="shared" si="9"/>
        <v>#DIV/0!</v>
      </c>
      <c r="W9" s="231">
        <f t="shared" si="10"/>
        <v>0</v>
      </c>
      <c r="X9" s="51">
        <f t="shared" si="10"/>
        <v>0</v>
      </c>
      <c r="Y9" s="51" t="e">
        <f t="shared" si="11"/>
        <v>#DIV/0!</v>
      </c>
      <c r="Z9" s="231">
        <f t="shared" si="12"/>
        <v>0</v>
      </c>
      <c r="AA9" s="51">
        <f t="shared" si="12"/>
        <v>0</v>
      </c>
      <c r="AB9" s="51" t="e">
        <f t="shared" si="13"/>
        <v>#DIV/0!</v>
      </c>
      <c r="AC9" s="231">
        <f t="shared" si="14"/>
        <v>0</v>
      </c>
      <c r="AD9" s="51">
        <f t="shared" si="14"/>
        <v>0</v>
      </c>
      <c r="AE9" s="51" t="e">
        <f t="shared" si="15"/>
        <v>#DIV/0!</v>
      </c>
      <c r="AF9" s="231">
        <f t="shared" si="16"/>
        <v>0</v>
      </c>
      <c r="AG9" s="51">
        <f t="shared" si="16"/>
        <v>0</v>
      </c>
      <c r="AH9" s="51" t="e">
        <f t="shared" si="17"/>
        <v>#DIV/0!</v>
      </c>
      <c r="AI9" s="231">
        <f t="shared" si="18"/>
        <v>0</v>
      </c>
      <c r="AJ9" s="51">
        <f t="shared" si="18"/>
        <v>0</v>
      </c>
      <c r="AK9" s="51" t="e">
        <f t="shared" si="19"/>
        <v>#DIV/0!</v>
      </c>
      <c r="AL9" s="231">
        <f t="shared" si="20"/>
        <v>0</v>
      </c>
      <c r="AM9" s="51">
        <f t="shared" si="20"/>
        <v>0</v>
      </c>
      <c r="AN9" s="51" t="e">
        <f t="shared" si="21"/>
        <v>#DIV/0!</v>
      </c>
      <c r="AO9" s="231">
        <f t="shared" si="22"/>
        <v>0</v>
      </c>
      <c r="AP9" s="51">
        <f t="shared" si="22"/>
        <v>0</v>
      </c>
      <c r="AQ9" s="51" t="e">
        <f t="shared" si="23"/>
        <v>#DIV/0!</v>
      </c>
      <c r="AR9" s="12"/>
      <c r="AS9" s="37"/>
      <c r="AT9" s="37"/>
    </row>
    <row r="10" spans="1:46" customFormat="1" ht="30.75" customHeight="1">
      <c r="A10" s="359"/>
      <c r="B10" s="359"/>
      <c r="C10" s="359"/>
      <c r="D10" s="32" t="s">
        <v>37</v>
      </c>
      <c r="E10" s="256">
        <v>12</v>
      </c>
      <c r="F10" s="50">
        <v>12</v>
      </c>
      <c r="G10" s="51">
        <f t="shared" si="0"/>
        <v>100</v>
      </c>
      <c r="H10" s="231">
        <f t="shared" si="1"/>
        <v>0</v>
      </c>
      <c r="I10" s="51">
        <f t="shared" si="1"/>
        <v>0</v>
      </c>
      <c r="J10" s="51" t="e">
        <f t="shared" si="24"/>
        <v>#DIV/0!</v>
      </c>
      <c r="K10" s="231">
        <f t="shared" si="2"/>
        <v>0</v>
      </c>
      <c r="L10" s="151">
        <f t="shared" si="2"/>
        <v>0</v>
      </c>
      <c r="M10" s="51" t="e">
        <f t="shared" si="3"/>
        <v>#DIV/0!</v>
      </c>
      <c r="N10" s="231">
        <f t="shared" si="4"/>
        <v>0</v>
      </c>
      <c r="O10" s="151">
        <f t="shared" si="4"/>
        <v>0</v>
      </c>
      <c r="P10" s="51" t="e">
        <f t="shared" si="5"/>
        <v>#DIV/0!</v>
      </c>
      <c r="Q10" s="231">
        <f t="shared" si="6"/>
        <v>0</v>
      </c>
      <c r="R10" s="51">
        <f t="shared" si="6"/>
        <v>0</v>
      </c>
      <c r="S10" s="51" t="e">
        <f t="shared" si="7"/>
        <v>#DIV/0!</v>
      </c>
      <c r="T10" s="231">
        <f t="shared" si="8"/>
        <v>0</v>
      </c>
      <c r="U10" s="51">
        <f t="shared" si="8"/>
        <v>0</v>
      </c>
      <c r="V10" s="51" t="e">
        <f t="shared" si="9"/>
        <v>#DIV/0!</v>
      </c>
      <c r="W10" s="231">
        <f t="shared" si="10"/>
        <v>3</v>
      </c>
      <c r="X10" s="51">
        <f t="shared" si="10"/>
        <v>3</v>
      </c>
      <c r="Y10" s="51">
        <f t="shared" si="11"/>
        <v>100</v>
      </c>
      <c r="Z10" s="231">
        <f t="shared" si="12"/>
        <v>9</v>
      </c>
      <c r="AA10" s="51">
        <f t="shared" si="12"/>
        <v>0</v>
      </c>
      <c r="AB10" s="51">
        <f t="shared" si="13"/>
        <v>0</v>
      </c>
      <c r="AC10" s="231">
        <f t="shared" si="14"/>
        <v>0</v>
      </c>
      <c r="AD10" s="51">
        <f t="shared" si="14"/>
        <v>0</v>
      </c>
      <c r="AE10" s="51" t="e">
        <f t="shared" si="15"/>
        <v>#DIV/0!</v>
      </c>
      <c r="AF10" s="231">
        <f t="shared" si="16"/>
        <v>0</v>
      </c>
      <c r="AG10" s="51">
        <f t="shared" si="16"/>
        <v>0</v>
      </c>
      <c r="AH10" s="51" t="e">
        <f t="shared" si="17"/>
        <v>#DIV/0!</v>
      </c>
      <c r="AI10" s="231">
        <f t="shared" si="18"/>
        <v>0</v>
      </c>
      <c r="AJ10" s="51">
        <f t="shared" si="18"/>
        <v>0</v>
      </c>
      <c r="AK10" s="51" t="e">
        <f t="shared" si="19"/>
        <v>#DIV/0!</v>
      </c>
      <c r="AL10" s="231">
        <f t="shared" si="20"/>
        <v>0</v>
      </c>
      <c r="AM10" s="51">
        <f t="shared" si="20"/>
        <v>0</v>
      </c>
      <c r="AN10" s="51" t="e">
        <f t="shared" si="21"/>
        <v>#DIV/0!</v>
      </c>
      <c r="AO10" s="231">
        <f t="shared" si="22"/>
        <v>0</v>
      </c>
      <c r="AP10" s="51">
        <f t="shared" si="22"/>
        <v>0</v>
      </c>
      <c r="AQ10" s="51" t="e">
        <f t="shared" si="23"/>
        <v>#DIV/0!</v>
      </c>
      <c r="AR10" s="12"/>
      <c r="AS10" s="37"/>
      <c r="AT10" s="37"/>
    </row>
    <row r="11" spans="1:46" customFormat="1" ht="30">
      <c r="A11" s="359"/>
      <c r="B11" s="359"/>
      <c r="C11" s="359"/>
      <c r="D11" s="32" t="s">
        <v>158</v>
      </c>
      <c r="E11" s="173">
        <v>63629.344000000005</v>
      </c>
      <c r="F11" s="86">
        <v>24599.47769</v>
      </c>
      <c r="G11" s="51">
        <f t="shared" si="0"/>
        <v>38.660586678372795</v>
      </c>
      <c r="H11" s="231">
        <f t="shared" si="1"/>
        <v>1785.46</v>
      </c>
      <c r="I11" s="51">
        <f t="shared" si="1"/>
        <v>1785.46</v>
      </c>
      <c r="J11" s="51">
        <f t="shared" si="24"/>
        <v>100</v>
      </c>
      <c r="K11" s="231">
        <f t="shared" si="2"/>
        <v>4747.8500000000004</v>
      </c>
      <c r="L11" s="151">
        <f t="shared" si="2"/>
        <v>4747.8576899999998</v>
      </c>
      <c r="M11" s="51">
        <f t="shared" si="3"/>
        <v>100.00016196804869</v>
      </c>
      <c r="N11" s="231">
        <f t="shared" si="4"/>
        <v>5314.2</v>
      </c>
      <c r="O11" s="151">
        <f t="shared" si="4"/>
        <v>5296.7</v>
      </c>
      <c r="P11" s="51">
        <f t="shared" si="5"/>
        <v>99.670693613337846</v>
      </c>
      <c r="Q11" s="231">
        <f t="shared" si="6"/>
        <v>4687.8899999999994</v>
      </c>
      <c r="R11" s="51">
        <f t="shared" si="6"/>
        <v>4687.8899999999994</v>
      </c>
      <c r="S11" s="51">
        <f t="shared" si="7"/>
        <v>100</v>
      </c>
      <c r="T11" s="231">
        <f t="shared" si="8"/>
        <v>4440.34</v>
      </c>
      <c r="U11" s="51">
        <f t="shared" si="8"/>
        <v>4440.34</v>
      </c>
      <c r="V11" s="51">
        <f t="shared" si="9"/>
        <v>100</v>
      </c>
      <c r="W11" s="231">
        <f t="shared" si="10"/>
        <v>3641.23</v>
      </c>
      <c r="X11" s="51">
        <f t="shared" si="10"/>
        <v>3641.23</v>
      </c>
      <c r="Y11" s="51">
        <f t="shared" si="11"/>
        <v>100</v>
      </c>
      <c r="Z11" s="231">
        <f t="shared" si="12"/>
        <v>5745.55</v>
      </c>
      <c r="AA11" s="51">
        <f t="shared" si="12"/>
        <v>0</v>
      </c>
      <c r="AB11" s="51">
        <f t="shared" si="13"/>
        <v>0</v>
      </c>
      <c r="AC11" s="231">
        <f t="shared" si="14"/>
        <v>2664.8340000000003</v>
      </c>
      <c r="AD11" s="51">
        <f t="shared" si="14"/>
        <v>0</v>
      </c>
      <c r="AE11" s="51">
        <f t="shared" si="15"/>
        <v>0</v>
      </c>
      <c r="AF11" s="231">
        <f t="shared" si="16"/>
        <v>4215.59</v>
      </c>
      <c r="AG11" s="51">
        <f t="shared" si="16"/>
        <v>0</v>
      </c>
      <c r="AH11" s="51">
        <f t="shared" si="17"/>
        <v>0</v>
      </c>
      <c r="AI11" s="231">
        <f t="shared" si="18"/>
        <v>4854.2199999999993</v>
      </c>
      <c r="AJ11" s="51">
        <f t="shared" si="18"/>
        <v>0</v>
      </c>
      <c r="AK11" s="51">
        <f t="shared" si="19"/>
        <v>0</v>
      </c>
      <c r="AL11" s="231">
        <f t="shared" si="20"/>
        <v>4643.6100000000006</v>
      </c>
      <c r="AM11" s="51">
        <f t="shared" si="20"/>
        <v>0</v>
      </c>
      <c r="AN11" s="51">
        <f t="shared" si="21"/>
        <v>0</v>
      </c>
      <c r="AO11" s="231">
        <f t="shared" si="22"/>
        <v>16888.57</v>
      </c>
      <c r="AP11" s="51">
        <f t="shared" si="22"/>
        <v>0</v>
      </c>
      <c r="AQ11" s="51">
        <f t="shared" si="23"/>
        <v>0</v>
      </c>
      <c r="AR11" s="12"/>
      <c r="AS11" s="37"/>
      <c r="AT11" s="37"/>
    </row>
    <row r="12" spans="1:46" s="13" customFormat="1" ht="42.75" customHeight="1">
      <c r="A12" s="294" t="s">
        <v>222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149"/>
      <c r="AT12" s="149"/>
    </row>
    <row r="13" spans="1:46" s="214" customFormat="1" ht="30" hidden="1" customHeight="1">
      <c r="A13" s="272" t="s">
        <v>28</v>
      </c>
      <c r="B13" s="275" t="s">
        <v>223</v>
      </c>
      <c r="C13" s="318" t="s">
        <v>104</v>
      </c>
      <c r="D13" s="217" t="s">
        <v>34</v>
      </c>
      <c r="E13" s="210">
        <f>E14+E15+E16+E18+E19</f>
        <v>1530624.801</v>
      </c>
      <c r="F13" s="206">
        <f>F14+F15+F16+F18+F19</f>
        <v>817310.16474000004</v>
      </c>
      <c r="G13" s="206">
        <f>(F13/E13)*100</f>
        <v>53.397159395694395</v>
      </c>
      <c r="H13" s="233">
        <f>H14+H15+H16+H18+H19</f>
        <v>37446.140000000007</v>
      </c>
      <c r="I13" s="206">
        <f>I14+I15+I16+I18+I19</f>
        <v>37446.140000000007</v>
      </c>
      <c r="J13" s="206">
        <f>(I13/H13)*100</f>
        <v>100</v>
      </c>
      <c r="K13" s="233">
        <f>K14+K15+K16+K18+K19</f>
        <v>144228.78</v>
      </c>
      <c r="L13" s="206">
        <f>L14+L15+L16+L18+L19</f>
        <v>144228.79274</v>
      </c>
      <c r="M13" s="206">
        <f>(L13/K13)*100</f>
        <v>100.00000883318849</v>
      </c>
      <c r="N13" s="233">
        <f>N14+N15+N16+N18+N19</f>
        <v>121313.821</v>
      </c>
      <c r="O13" s="206">
        <f>O14+O15+O16+O18+O19</f>
        <v>121281.33199999999</v>
      </c>
      <c r="P13" s="206">
        <f>(O13/N13)*100</f>
        <v>99.973219044844029</v>
      </c>
      <c r="Q13" s="233">
        <f>Q14+Q15+Q16+Q18+Q19</f>
        <v>137205.5</v>
      </c>
      <c r="R13" s="206">
        <f>R14+R15+R16+R18+R19</f>
        <v>137205.5</v>
      </c>
      <c r="S13" s="206">
        <f>(R13/Q13)*100</f>
        <v>100</v>
      </c>
      <c r="T13" s="233">
        <f>T14+T15+T16+T18+T19</f>
        <v>152150.43999999997</v>
      </c>
      <c r="U13" s="206">
        <f>U14+U15+U16+U18+U19</f>
        <v>152150.43999999997</v>
      </c>
      <c r="V13" s="206">
        <f>(U13/T13)*100</f>
        <v>100</v>
      </c>
      <c r="W13" s="233">
        <f>W14+W15+W16+W18+W19</f>
        <v>224995.51999999996</v>
      </c>
      <c r="X13" s="206">
        <f>X14+X15+X16+X18+X19</f>
        <v>224997.95999999996</v>
      </c>
      <c r="Y13" s="206">
        <f>(X13/W13)*100</f>
        <v>100.00108446603737</v>
      </c>
      <c r="Z13" s="233">
        <f>Z14+Z15+Z16+Z18+Z19</f>
        <v>114572.54000000001</v>
      </c>
      <c r="AA13" s="206">
        <f>AA14+AA15+AA16+AA18+AA19</f>
        <v>0</v>
      </c>
      <c r="AB13" s="206">
        <f>(AA13/Z13)*100</f>
        <v>0</v>
      </c>
      <c r="AC13" s="233">
        <f>AC14+AC15+AC16+AC18+AC19</f>
        <v>64757.82</v>
      </c>
      <c r="AD13" s="206">
        <f>AD14+AD15+AD16+AD18+AD19</f>
        <v>0</v>
      </c>
      <c r="AE13" s="206">
        <f>(AD13/AC13)*100</f>
        <v>0</v>
      </c>
      <c r="AF13" s="233">
        <f>AF14+AF15+AF16+AF18+AF19</f>
        <v>81628.69</v>
      </c>
      <c r="AG13" s="206">
        <f>AG14+AG15+AG16+AG18+AG19</f>
        <v>0</v>
      </c>
      <c r="AH13" s="206">
        <f>(AG13/AF13)*100</f>
        <v>0</v>
      </c>
      <c r="AI13" s="233">
        <f>AI14+AI15+AI16+AI18+AI19</f>
        <v>115305.33</v>
      </c>
      <c r="AJ13" s="206">
        <f>AJ14+AJ15+AJ16+AJ18+AJ19</f>
        <v>0</v>
      </c>
      <c r="AK13" s="206">
        <f>(AJ13/AI13)*100</f>
        <v>0</v>
      </c>
      <c r="AL13" s="233">
        <f>AL14+AL15+AL16+AL18+AL19</f>
        <v>110840.61</v>
      </c>
      <c r="AM13" s="206">
        <f>AM14+AM15+AM16+AM18+AM19</f>
        <v>0</v>
      </c>
      <c r="AN13" s="206">
        <f>(AM13/AL13)*100</f>
        <v>0</v>
      </c>
      <c r="AO13" s="233">
        <f>AO14+AO15+AO16+AO18+AO19</f>
        <v>226179.61000000002</v>
      </c>
      <c r="AP13" s="206">
        <f>AP14+AP15+AP16+AP18+AP19</f>
        <v>0</v>
      </c>
      <c r="AQ13" s="206">
        <f>(AP13/AO13)*100</f>
        <v>0</v>
      </c>
      <c r="AR13" s="218"/>
    </row>
    <row r="14" spans="1:46" s="90" customFormat="1" ht="31.5" hidden="1" customHeight="1">
      <c r="A14" s="273"/>
      <c r="B14" s="276"/>
      <c r="C14" s="319"/>
      <c r="D14" s="49" t="s">
        <v>17</v>
      </c>
      <c r="E14" s="173">
        <f>H14+K14+N14+Q14+T14+W14+Z14+AC14+AF14+AI14+AL14+AO14</f>
        <v>0</v>
      </c>
      <c r="F14" s="43">
        <f>I14+L14+O14+R14+U14+X14+AA14+AD14+AG14+AJ14+AM14+AP14</f>
        <v>0</v>
      </c>
      <c r="G14" s="43" t="e">
        <f t="shared" ref="G14:G19" si="25">(F14/E14)*100</f>
        <v>#DIV/0!</v>
      </c>
      <c r="H14" s="233">
        <f>H21+H56+H133+H154+H161+H168+H175+H182+H189+H196+H203+H238+H273+H301+H336+H343+H350</f>
        <v>0</v>
      </c>
      <c r="I14" s="43">
        <f>I21+I56+I133+I154+I161+I168+I175+I182+I189+I196+I203+I238+I273+I301+I336+I343+I350</f>
        <v>0</v>
      </c>
      <c r="J14" s="43" t="e">
        <f t="shared" ref="J14:J19" si="26">(I14/H14)*100</f>
        <v>#DIV/0!</v>
      </c>
      <c r="K14" s="233">
        <f>K21+K56+K133+K154+K161+K168+K175+K182+K189+K196+K203+K238+K273+K301+K336+K343+K350</f>
        <v>0</v>
      </c>
      <c r="L14" s="43">
        <f>L21+L56+L133+L154+L161+L168+L175+L182+L189+L196+L203+L238+L273+L301+L336+L343+L350</f>
        <v>0</v>
      </c>
      <c r="M14" s="43" t="e">
        <f t="shared" ref="M14:M19" si="27">(L14/K14)*100</f>
        <v>#DIV/0!</v>
      </c>
      <c r="N14" s="233">
        <f>N21+N56+N133+N154+N161+N168+N175+N182+N189+N196+N203+N238+N273+N301+N336+N343+N350</f>
        <v>0</v>
      </c>
      <c r="O14" s="43">
        <f>O21+O56+O133+O154+O161+O168+O175+O182+O189+O196+O203+O238+O273+O301+O336+O343+O350</f>
        <v>0</v>
      </c>
      <c r="P14" s="43" t="e">
        <f t="shared" ref="P14:P19" si="28">(O14/N14)*100</f>
        <v>#DIV/0!</v>
      </c>
      <c r="Q14" s="233">
        <f>Q21+Q56+Q133+Q154+Q161+Q168+Q175+Q182+Q189+Q196+Q203+Q238+Q273+Q301+Q336+Q343+Q350</f>
        <v>0</v>
      </c>
      <c r="R14" s="43">
        <f>R21+R56+R133+R154+R161+R168+R175+R182+R189+R196+R203+R238+R273+R301+R336+R343+R350</f>
        <v>0</v>
      </c>
      <c r="S14" s="43" t="e">
        <f t="shared" ref="S14:S19" si="29">(R14/Q14)*100</f>
        <v>#DIV/0!</v>
      </c>
      <c r="T14" s="233">
        <f>T21+T56+T133+T154+T161+T168+T175+T182+T189+T196+T203+T238+T273+T301+T336+T343+T350</f>
        <v>0</v>
      </c>
      <c r="U14" s="43">
        <f>U21+U56+U133+U154+U161+U168+U175+U182+U189+U196+U203+U238+U273+U301+U336+U343+U350</f>
        <v>0</v>
      </c>
      <c r="V14" s="43" t="e">
        <f t="shared" ref="V14:V19" si="30">(U14/T14)*100</f>
        <v>#DIV/0!</v>
      </c>
      <c r="W14" s="233">
        <f>W21+W56+W133+W154+W161+W168+W175+W182+W189+W196+W203+W238+W273+W301+W336+W343+W350</f>
        <v>0</v>
      </c>
      <c r="X14" s="43">
        <f>X21+X56+X133+X154+X161+X168+X175+X182+X189+X196+X203+X238+X273+X301+X336+X343+X350</f>
        <v>0</v>
      </c>
      <c r="Y14" s="43" t="e">
        <f t="shared" ref="Y14:Y19" si="31">(X14/W14)*100</f>
        <v>#DIV/0!</v>
      </c>
      <c r="Z14" s="233">
        <f>Z21+Z56+Z133+Z154+Z161+Z168+Z175+Z182+Z189+Z196+Z203+Z238+Z273+Z301+Z336+Z343+Z350</f>
        <v>0</v>
      </c>
      <c r="AA14" s="43">
        <f>AA21+AA56+AA133+AA154+AA161+AA168+AA175+AA182+AA189+AA196+AA203+AA238+AA273+AA301+AA336+AA343+AA350</f>
        <v>0</v>
      </c>
      <c r="AB14" s="43" t="e">
        <f t="shared" ref="AB14:AB19" si="32">(AA14/Z14)*100</f>
        <v>#DIV/0!</v>
      </c>
      <c r="AC14" s="233">
        <f>AC21+AC56+AC133+AC154+AC161+AC168+AC175+AC182+AC189+AC196+AC203+AC238+AC273+AC301+AC336+AC343+AC350</f>
        <v>0</v>
      </c>
      <c r="AD14" s="43">
        <f>AD21+AD56+AD133+AD154+AD161+AD168+AD175+AD182+AD189+AD196+AD203+AD238+AD273+AD301+AD336+AD343+AD350</f>
        <v>0</v>
      </c>
      <c r="AE14" s="43" t="e">
        <f t="shared" ref="AE14:AE19" si="33">(AD14/AC14)*100</f>
        <v>#DIV/0!</v>
      </c>
      <c r="AF14" s="233">
        <f>AF21+AF56+AF133+AF154+AF161+AF168+AF175+AF182+AF189+AF196+AF203+AF238+AF273+AF301+AF336+AF343+AF350</f>
        <v>0</v>
      </c>
      <c r="AG14" s="43">
        <f>AG21+AG56+AG133+AG154+AG161+AG168+AG175+AG182+AG189+AG196+AG203+AG238+AG273+AG301+AG336+AG343+AG350</f>
        <v>0</v>
      </c>
      <c r="AH14" s="43" t="e">
        <f t="shared" ref="AH14:AH19" si="34">(AG14/AF14)*100</f>
        <v>#DIV/0!</v>
      </c>
      <c r="AI14" s="233">
        <f>AI21+AI56+AI133+AI154+AI161+AI168+AI175+AI182+AI189+AI196+AI203+AI238+AI273+AI301+AI336+AI343+AI350</f>
        <v>0</v>
      </c>
      <c r="AJ14" s="43">
        <f>AJ21+AJ56+AJ133+AJ154+AJ161+AJ168+AJ175+AJ182+AJ189+AJ196+AJ203+AJ238+AJ273+AJ301+AJ336+AJ343+AJ350</f>
        <v>0</v>
      </c>
      <c r="AK14" s="43" t="e">
        <f t="shared" ref="AK14:AK19" si="35">(AJ14/AI14)*100</f>
        <v>#DIV/0!</v>
      </c>
      <c r="AL14" s="233">
        <f>AL21+AL56+AL133+AL154+AL161+AL168+AL175+AL182+AL189+AL196+AL203+AL238+AL273+AL301+AL336+AL343+AL350</f>
        <v>0</v>
      </c>
      <c r="AM14" s="43">
        <f>AM21+AM56+AM133+AM154+AM161+AM168+AM175+AM182+AM189+AM196+AM203+AM238+AM273+AM301+AM336+AM343+AM350</f>
        <v>0</v>
      </c>
      <c r="AN14" s="43" t="e">
        <f t="shared" ref="AN14:AN19" si="36">(AM14/AL14)*100</f>
        <v>#DIV/0!</v>
      </c>
      <c r="AO14" s="233">
        <f>AO21+AO56+AO133+AO154+AO161+AO168+AO175+AO182+AO189+AO196+AO203+AO238+AO273+AO301+AO336+AO343+AO350</f>
        <v>0</v>
      </c>
      <c r="AP14" s="43">
        <f>AP21+AP56+AP133+AP154+AP161+AP168+AP175+AP182+AP189+AP196+AP203+AP238+AP273+AP301+AP336+AP343+AP350</f>
        <v>0</v>
      </c>
      <c r="AQ14" s="43" t="e">
        <f t="shared" ref="AQ14:AQ19" si="37">(AP14/AO14)*100</f>
        <v>#DIV/0!</v>
      </c>
      <c r="AR14" s="89"/>
    </row>
    <row r="15" spans="1:46" s="90" customFormat="1" ht="51" hidden="1" customHeight="1">
      <c r="A15" s="273"/>
      <c r="B15" s="276"/>
      <c r="C15" s="319"/>
      <c r="D15" s="49" t="s">
        <v>18</v>
      </c>
      <c r="E15" s="249">
        <f>H15+K15+N15+Q15+T15+W15+Z15+AC15+AF15+AI15+AL15+AO15</f>
        <v>1147306.5999999999</v>
      </c>
      <c r="F15" s="43">
        <f t="shared" ref="F15:F18" si="38">I15+L15+O15+R15+U15+X15+AA15+AD15+AG15+AJ15+AM15+AP15</f>
        <v>615817.1</v>
      </c>
      <c r="G15" s="43">
        <f t="shared" si="25"/>
        <v>53.675024618528298</v>
      </c>
      <c r="H15" s="233">
        <f>H22+H57+H134+H155+H162+H169+H176+H183+H190+H197+H204+H239+H274+H302+H337+H344+H351</f>
        <v>19839.330000000002</v>
      </c>
      <c r="I15" s="43">
        <f t="shared" ref="H15:I19" si="39">I22+I57+I134+I155+I162+I169+I176+I183+I190+I197+I204+I239+I274+I302+I337+I344+I351</f>
        <v>19839.330000000002</v>
      </c>
      <c r="J15" s="43">
        <f t="shared" si="26"/>
        <v>100</v>
      </c>
      <c r="K15" s="233">
        <f t="shared" ref="K15:L19" si="40">K22+K57+K134+K155+K162+K169+K176+K183+K190+K197+K204+K239+K274+K302+K337+K344+K351</f>
        <v>99389.58</v>
      </c>
      <c r="L15" s="43">
        <f t="shared" si="40"/>
        <v>99389.58</v>
      </c>
      <c r="M15" s="43">
        <f t="shared" si="27"/>
        <v>100</v>
      </c>
      <c r="N15" s="233">
        <f t="shared" ref="N15:O19" si="41">N22+N57+N134+N155+N162+N169+N176+N183+N190+N197+N204+N239+N274+N302+N337+N344+N351</f>
        <v>88599.919999999984</v>
      </c>
      <c r="O15" s="43">
        <f t="shared" si="41"/>
        <v>88599.919999999984</v>
      </c>
      <c r="P15" s="43">
        <f t="shared" si="28"/>
        <v>100</v>
      </c>
      <c r="Q15" s="233">
        <f t="shared" ref="Q15:R19" si="42">Q22+Q57+Q134+Q155+Q162+Q169+Q176+Q183+Q190+Q197+Q204+Q239+Q274+Q302+Q337+Q344+Q351</f>
        <v>95109.330000000016</v>
      </c>
      <c r="R15" s="43">
        <f t="shared" si="42"/>
        <v>95109.330000000016</v>
      </c>
      <c r="S15" s="43">
        <f t="shared" si="29"/>
        <v>100</v>
      </c>
      <c r="T15" s="233">
        <f t="shared" ref="T15:U19" si="43">T22+T57+T134+T155+T162+T169+T176+T183+T190+T197+T204+T239+T274+T302+T337+T344+T351</f>
        <v>121715.27999999998</v>
      </c>
      <c r="U15" s="43">
        <f t="shared" si="43"/>
        <v>121715.27999999998</v>
      </c>
      <c r="V15" s="43">
        <f t="shared" si="30"/>
        <v>100</v>
      </c>
      <c r="W15" s="233">
        <f t="shared" ref="W15:X19" si="44">W22+W57+W134+W155+W162+W169+W176+W183+W190+W197+W204+W239+W274+W302+W337+W344+W351</f>
        <v>191163.65999999997</v>
      </c>
      <c r="X15" s="43">
        <f t="shared" si="44"/>
        <v>191163.65999999997</v>
      </c>
      <c r="Y15" s="43">
        <f t="shared" si="31"/>
        <v>100</v>
      </c>
      <c r="Z15" s="233">
        <f t="shared" ref="Z15:AA19" si="45">Z22+Z57+Z134+Z155+Z162+Z169+Z176+Z183+Z190+Z197+Z204+Z239+Z274+Z302+Z337+Z344+Z351</f>
        <v>86125.85</v>
      </c>
      <c r="AA15" s="43">
        <f t="shared" si="45"/>
        <v>0</v>
      </c>
      <c r="AB15" s="43">
        <f t="shared" si="32"/>
        <v>0</v>
      </c>
      <c r="AC15" s="233">
        <f t="shared" ref="AC15:AD19" si="46">AC22+AC57+AC134+AC155+AC162+AC169+AC176+AC183+AC190+AC197+AC204+AC239+AC274+AC302+AC337+AC344+AC351</f>
        <v>44068</v>
      </c>
      <c r="AD15" s="43">
        <f t="shared" si="46"/>
        <v>0</v>
      </c>
      <c r="AE15" s="43">
        <f t="shared" si="33"/>
        <v>0</v>
      </c>
      <c r="AF15" s="233">
        <f t="shared" ref="AF15:AG19" si="47">AF22+AF57+AF134+AF155+AF162+AF169+AF176+AF183+AF190+AF197+AF204+AF239+AF274+AF302+AF337+AF344+AF351</f>
        <v>59121.599999999999</v>
      </c>
      <c r="AG15" s="43">
        <f t="shared" si="47"/>
        <v>0</v>
      </c>
      <c r="AH15" s="43">
        <f t="shared" si="34"/>
        <v>0</v>
      </c>
      <c r="AI15" s="233">
        <f t="shared" ref="AI15:AJ19" si="48">AI22+AI57+AI134+AI155+AI162+AI169+AI176+AI183+AI190+AI197+AI204+AI239+AI274+AI302+AI337+AI344+AI351</f>
        <v>84418</v>
      </c>
      <c r="AJ15" s="43">
        <f t="shared" si="48"/>
        <v>0</v>
      </c>
      <c r="AK15" s="43">
        <f t="shared" si="35"/>
        <v>0</v>
      </c>
      <c r="AL15" s="233">
        <f t="shared" ref="AL15:AM19" si="49">AL22+AL57+AL134+AL155+AL162+AL169+AL176+AL183+AL190+AL197+AL204+AL239+AL274+AL302+AL337+AL344+AL351</f>
        <v>83500.63</v>
      </c>
      <c r="AM15" s="43">
        <f t="shared" si="49"/>
        <v>0</v>
      </c>
      <c r="AN15" s="43">
        <f t="shared" si="36"/>
        <v>0</v>
      </c>
      <c r="AO15" s="233">
        <f t="shared" ref="AO15:AP19" si="50">AO22+AO57+AO134+AO155+AO162+AO169+AO176+AO183+AO190+AO197+AO204+AO239+AO274+AO302+AO337+AO344+AO351</f>
        <v>174255.42</v>
      </c>
      <c r="AP15" s="43">
        <f t="shared" si="50"/>
        <v>0</v>
      </c>
      <c r="AQ15" s="43">
        <f t="shared" si="37"/>
        <v>0</v>
      </c>
      <c r="AR15" s="89"/>
    </row>
    <row r="16" spans="1:46" s="90" customFormat="1" ht="33.75" hidden="1" customHeight="1">
      <c r="A16" s="273"/>
      <c r="B16" s="276"/>
      <c r="C16" s="319"/>
      <c r="D16" s="49" t="s">
        <v>26</v>
      </c>
      <c r="E16" s="249">
        <f t="shared" ref="E16:E19" si="51">H16+K16+N16+Q16+T16+W16+Z16+AC16+AF16+AI16+AL16+AO16</f>
        <v>320768.86100000003</v>
      </c>
      <c r="F16" s="43">
        <f t="shared" si="38"/>
        <v>177034.54704999999</v>
      </c>
      <c r="G16" s="43">
        <f t="shared" si="25"/>
        <v>55.190689800154878</v>
      </c>
      <c r="H16" s="233">
        <f t="shared" si="39"/>
        <v>15821.350000000002</v>
      </c>
      <c r="I16" s="43">
        <f t="shared" si="39"/>
        <v>15821.350000000002</v>
      </c>
      <c r="J16" s="43">
        <f t="shared" si="26"/>
        <v>100</v>
      </c>
      <c r="K16" s="233">
        <f t="shared" si="40"/>
        <v>40091.35</v>
      </c>
      <c r="L16" s="43">
        <f t="shared" si="40"/>
        <v>40091.355049999998</v>
      </c>
      <c r="M16" s="43">
        <f t="shared" si="27"/>
        <v>100.00001259623335</v>
      </c>
      <c r="N16" s="233">
        <f t="shared" si="41"/>
        <v>27401.741000000002</v>
      </c>
      <c r="O16" s="43">
        <f t="shared" si="41"/>
        <v>27386.752</v>
      </c>
      <c r="P16" s="43">
        <f t="shared" si="28"/>
        <v>99.945299096141369</v>
      </c>
      <c r="Q16" s="233">
        <f t="shared" si="42"/>
        <v>37408.28</v>
      </c>
      <c r="R16" s="43">
        <f t="shared" si="42"/>
        <v>37408.28</v>
      </c>
      <c r="S16" s="43">
        <f t="shared" si="29"/>
        <v>100</v>
      </c>
      <c r="T16" s="233">
        <f t="shared" si="43"/>
        <v>25994.820000000003</v>
      </c>
      <c r="U16" s="43">
        <f t="shared" si="43"/>
        <v>25994.820000000003</v>
      </c>
      <c r="V16" s="43">
        <f t="shared" si="30"/>
        <v>100</v>
      </c>
      <c r="W16" s="233">
        <f t="shared" si="44"/>
        <v>30329.550000000003</v>
      </c>
      <c r="X16" s="43">
        <f t="shared" si="44"/>
        <v>30331.989999999998</v>
      </c>
      <c r="Y16" s="43">
        <f t="shared" si="31"/>
        <v>100.00804495945373</v>
      </c>
      <c r="Z16" s="233">
        <f t="shared" si="45"/>
        <v>22801.14</v>
      </c>
      <c r="AA16" s="43">
        <f t="shared" si="45"/>
        <v>0</v>
      </c>
      <c r="AB16" s="43">
        <f t="shared" si="32"/>
        <v>0</v>
      </c>
      <c r="AC16" s="233">
        <f t="shared" si="46"/>
        <v>18107</v>
      </c>
      <c r="AD16" s="43">
        <f t="shared" si="46"/>
        <v>0</v>
      </c>
      <c r="AE16" s="43">
        <f t="shared" si="33"/>
        <v>0</v>
      </c>
      <c r="AF16" s="233">
        <f t="shared" si="47"/>
        <v>18291.5</v>
      </c>
      <c r="AG16" s="43">
        <f t="shared" si="47"/>
        <v>0</v>
      </c>
      <c r="AH16" s="43">
        <f t="shared" si="34"/>
        <v>0</v>
      </c>
      <c r="AI16" s="233">
        <f t="shared" si="48"/>
        <v>26033.11</v>
      </c>
      <c r="AJ16" s="43">
        <f t="shared" si="48"/>
        <v>0</v>
      </c>
      <c r="AK16" s="43">
        <f t="shared" si="35"/>
        <v>0</v>
      </c>
      <c r="AL16" s="233">
        <f t="shared" si="49"/>
        <v>22696.37</v>
      </c>
      <c r="AM16" s="43">
        <f t="shared" si="49"/>
        <v>0</v>
      </c>
      <c r="AN16" s="43">
        <f t="shared" si="36"/>
        <v>0</v>
      </c>
      <c r="AO16" s="233">
        <f t="shared" si="50"/>
        <v>35792.65</v>
      </c>
      <c r="AP16" s="43">
        <f t="shared" si="50"/>
        <v>0</v>
      </c>
      <c r="AQ16" s="43">
        <f t="shared" si="37"/>
        <v>0</v>
      </c>
      <c r="AR16" s="89"/>
    </row>
    <row r="17" spans="1:46" s="90" customFormat="1" ht="84" hidden="1" customHeight="1">
      <c r="A17" s="273"/>
      <c r="B17" s="276"/>
      <c r="C17" s="319"/>
      <c r="D17" s="49" t="s">
        <v>154</v>
      </c>
      <c r="E17" s="173">
        <f t="shared" si="51"/>
        <v>0</v>
      </c>
      <c r="F17" s="43">
        <f t="shared" si="38"/>
        <v>0</v>
      </c>
      <c r="G17" s="43" t="e">
        <f t="shared" si="25"/>
        <v>#DIV/0!</v>
      </c>
      <c r="H17" s="233">
        <f t="shared" si="39"/>
        <v>0</v>
      </c>
      <c r="I17" s="43">
        <f t="shared" si="39"/>
        <v>0</v>
      </c>
      <c r="J17" s="43" t="e">
        <f t="shared" si="26"/>
        <v>#DIV/0!</v>
      </c>
      <c r="K17" s="233">
        <f t="shared" si="40"/>
        <v>0</v>
      </c>
      <c r="L17" s="43">
        <f t="shared" si="40"/>
        <v>0</v>
      </c>
      <c r="M17" s="43" t="e">
        <f t="shared" si="27"/>
        <v>#DIV/0!</v>
      </c>
      <c r="N17" s="233">
        <f t="shared" si="41"/>
        <v>0</v>
      </c>
      <c r="O17" s="43">
        <f t="shared" si="41"/>
        <v>0</v>
      </c>
      <c r="P17" s="43" t="e">
        <f t="shared" si="28"/>
        <v>#DIV/0!</v>
      </c>
      <c r="Q17" s="233">
        <f t="shared" si="42"/>
        <v>0</v>
      </c>
      <c r="R17" s="43">
        <f t="shared" si="42"/>
        <v>0</v>
      </c>
      <c r="S17" s="43" t="e">
        <f t="shared" si="29"/>
        <v>#DIV/0!</v>
      </c>
      <c r="T17" s="233">
        <f t="shared" si="43"/>
        <v>0</v>
      </c>
      <c r="U17" s="43">
        <f t="shared" si="43"/>
        <v>0</v>
      </c>
      <c r="V17" s="43" t="e">
        <f t="shared" si="30"/>
        <v>#DIV/0!</v>
      </c>
      <c r="W17" s="233">
        <f t="shared" si="44"/>
        <v>0</v>
      </c>
      <c r="X17" s="43">
        <f t="shared" si="44"/>
        <v>0</v>
      </c>
      <c r="Y17" s="43" t="e">
        <f t="shared" si="31"/>
        <v>#DIV/0!</v>
      </c>
      <c r="Z17" s="233">
        <f t="shared" si="45"/>
        <v>0</v>
      </c>
      <c r="AA17" s="43">
        <f t="shared" si="45"/>
        <v>0</v>
      </c>
      <c r="AB17" s="43" t="e">
        <f t="shared" si="32"/>
        <v>#DIV/0!</v>
      </c>
      <c r="AC17" s="233">
        <f t="shared" si="46"/>
        <v>0</v>
      </c>
      <c r="AD17" s="43">
        <f t="shared" si="46"/>
        <v>0</v>
      </c>
      <c r="AE17" s="43" t="e">
        <f t="shared" si="33"/>
        <v>#DIV/0!</v>
      </c>
      <c r="AF17" s="233">
        <f t="shared" si="47"/>
        <v>0</v>
      </c>
      <c r="AG17" s="43">
        <f t="shared" si="47"/>
        <v>0</v>
      </c>
      <c r="AH17" s="43" t="e">
        <f t="shared" si="34"/>
        <v>#DIV/0!</v>
      </c>
      <c r="AI17" s="233">
        <f t="shared" si="48"/>
        <v>0</v>
      </c>
      <c r="AJ17" s="43">
        <f t="shared" si="48"/>
        <v>0</v>
      </c>
      <c r="AK17" s="43" t="e">
        <f t="shared" si="35"/>
        <v>#DIV/0!</v>
      </c>
      <c r="AL17" s="233">
        <f t="shared" si="49"/>
        <v>0</v>
      </c>
      <c r="AM17" s="43">
        <f t="shared" si="49"/>
        <v>0</v>
      </c>
      <c r="AN17" s="43" t="e">
        <f t="shared" si="36"/>
        <v>#DIV/0!</v>
      </c>
      <c r="AO17" s="233">
        <f t="shared" si="50"/>
        <v>0</v>
      </c>
      <c r="AP17" s="43">
        <f t="shared" si="50"/>
        <v>0</v>
      </c>
      <c r="AQ17" s="43" t="e">
        <f t="shared" si="37"/>
        <v>#DIV/0!</v>
      </c>
      <c r="AR17" s="89"/>
    </row>
    <row r="18" spans="1:46" s="90" customFormat="1" ht="33" hidden="1" customHeight="1">
      <c r="A18" s="273"/>
      <c r="B18" s="276"/>
      <c r="C18" s="319"/>
      <c r="D18" s="49" t="s">
        <v>37</v>
      </c>
      <c r="E18" s="173">
        <f t="shared" si="51"/>
        <v>0</v>
      </c>
      <c r="F18" s="43">
        <f t="shared" si="38"/>
        <v>0</v>
      </c>
      <c r="G18" s="43" t="e">
        <f t="shared" si="25"/>
        <v>#DIV/0!</v>
      </c>
      <c r="H18" s="233">
        <f t="shared" si="39"/>
        <v>0</v>
      </c>
      <c r="I18" s="43">
        <f t="shared" si="39"/>
        <v>0</v>
      </c>
      <c r="J18" s="43" t="e">
        <f t="shared" si="26"/>
        <v>#DIV/0!</v>
      </c>
      <c r="K18" s="233">
        <f t="shared" si="40"/>
        <v>0</v>
      </c>
      <c r="L18" s="43">
        <f t="shared" si="40"/>
        <v>0</v>
      </c>
      <c r="M18" s="43" t="e">
        <f t="shared" si="27"/>
        <v>#DIV/0!</v>
      </c>
      <c r="N18" s="233">
        <f t="shared" si="41"/>
        <v>0</v>
      </c>
      <c r="O18" s="43">
        <f t="shared" si="41"/>
        <v>0</v>
      </c>
      <c r="P18" s="43" t="e">
        <f t="shared" si="28"/>
        <v>#DIV/0!</v>
      </c>
      <c r="Q18" s="233">
        <f t="shared" si="42"/>
        <v>0</v>
      </c>
      <c r="R18" s="43">
        <f t="shared" si="42"/>
        <v>0</v>
      </c>
      <c r="S18" s="43" t="e">
        <f t="shared" si="29"/>
        <v>#DIV/0!</v>
      </c>
      <c r="T18" s="233">
        <f t="shared" si="43"/>
        <v>0</v>
      </c>
      <c r="U18" s="43">
        <f t="shared" si="43"/>
        <v>0</v>
      </c>
      <c r="V18" s="43" t="e">
        <f t="shared" si="30"/>
        <v>#DIV/0!</v>
      </c>
      <c r="W18" s="233">
        <f t="shared" si="44"/>
        <v>0</v>
      </c>
      <c r="X18" s="43">
        <f t="shared" si="44"/>
        <v>0</v>
      </c>
      <c r="Y18" s="43" t="e">
        <f t="shared" si="31"/>
        <v>#DIV/0!</v>
      </c>
      <c r="Z18" s="233">
        <f t="shared" si="45"/>
        <v>0</v>
      </c>
      <c r="AA18" s="43">
        <f t="shared" si="45"/>
        <v>0</v>
      </c>
      <c r="AB18" s="43" t="e">
        <f t="shared" si="32"/>
        <v>#DIV/0!</v>
      </c>
      <c r="AC18" s="233">
        <f t="shared" si="46"/>
        <v>0</v>
      </c>
      <c r="AD18" s="43">
        <f t="shared" si="46"/>
        <v>0</v>
      </c>
      <c r="AE18" s="43" t="e">
        <f t="shared" si="33"/>
        <v>#DIV/0!</v>
      </c>
      <c r="AF18" s="233">
        <f t="shared" si="47"/>
        <v>0</v>
      </c>
      <c r="AG18" s="43">
        <f t="shared" si="47"/>
        <v>0</v>
      </c>
      <c r="AH18" s="43" t="e">
        <f t="shared" si="34"/>
        <v>#DIV/0!</v>
      </c>
      <c r="AI18" s="233">
        <f t="shared" si="48"/>
        <v>0</v>
      </c>
      <c r="AJ18" s="43">
        <f t="shared" si="48"/>
        <v>0</v>
      </c>
      <c r="AK18" s="43" t="e">
        <f t="shared" si="35"/>
        <v>#DIV/0!</v>
      </c>
      <c r="AL18" s="233">
        <f t="shared" si="49"/>
        <v>0</v>
      </c>
      <c r="AM18" s="43">
        <f t="shared" si="49"/>
        <v>0</v>
      </c>
      <c r="AN18" s="43" t="e">
        <f t="shared" si="36"/>
        <v>#DIV/0!</v>
      </c>
      <c r="AO18" s="233">
        <f t="shared" si="50"/>
        <v>0</v>
      </c>
      <c r="AP18" s="43">
        <f t="shared" si="50"/>
        <v>0</v>
      </c>
      <c r="AQ18" s="43" t="e">
        <f t="shared" si="37"/>
        <v>#DIV/0!</v>
      </c>
      <c r="AR18" s="89"/>
    </row>
    <row r="19" spans="1:46" s="90" customFormat="1" ht="52.5" hidden="1" customHeight="1">
      <c r="A19" s="274"/>
      <c r="B19" s="277"/>
      <c r="C19" s="320"/>
      <c r="D19" s="49" t="s">
        <v>32</v>
      </c>
      <c r="E19" s="173">
        <f t="shared" si="51"/>
        <v>62549.34</v>
      </c>
      <c r="F19" s="43">
        <f>I19+L19+O19+R19+U19+X19+AA19+AD19+AG19+AJ19+AM19+AP19</f>
        <v>24458.517690000001</v>
      </c>
      <c r="G19" s="43">
        <f t="shared" si="25"/>
        <v>39.102759021917741</v>
      </c>
      <c r="H19" s="233">
        <f t="shared" si="39"/>
        <v>1785.46</v>
      </c>
      <c r="I19" s="43">
        <f t="shared" si="39"/>
        <v>1785.46</v>
      </c>
      <c r="J19" s="43">
        <f t="shared" si="26"/>
        <v>100</v>
      </c>
      <c r="K19" s="233">
        <f t="shared" si="40"/>
        <v>4747.8500000000004</v>
      </c>
      <c r="L19" s="43">
        <f t="shared" si="40"/>
        <v>4747.8576899999998</v>
      </c>
      <c r="M19" s="43">
        <f t="shared" si="27"/>
        <v>100.00016196804869</v>
      </c>
      <c r="N19" s="233">
        <f t="shared" si="41"/>
        <v>5312.16</v>
      </c>
      <c r="O19" s="43">
        <f t="shared" si="41"/>
        <v>5294.66</v>
      </c>
      <c r="P19" s="43">
        <f t="shared" si="28"/>
        <v>99.670567151591811</v>
      </c>
      <c r="Q19" s="233">
        <f t="shared" si="42"/>
        <v>4687.8899999999994</v>
      </c>
      <c r="R19" s="43">
        <f t="shared" si="42"/>
        <v>4687.8899999999994</v>
      </c>
      <c r="S19" s="43">
        <f t="shared" si="29"/>
        <v>100</v>
      </c>
      <c r="T19" s="233">
        <f t="shared" si="43"/>
        <v>4440.34</v>
      </c>
      <c r="U19" s="43">
        <f t="shared" si="43"/>
        <v>4440.34</v>
      </c>
      <c r="V19" s="43">
        <f t="shared" si="30"/>
        <v>100</v>
      </c>
      <c r="W19" s="233">
        <f t="shared" si="44"/>
        <v>3502.31</v>
      </c>
      <c r="X19" s="43">
        <f t="shared" si="44"/>
        <v>3502.31</v>
      </c>
      <c r="Y19" s="43">
        <f t="shared" si="31"/>
        <v>100</v>
      </c>
      <c r="Z19" s="233">
        <f t="shared" si="45"/>
        <v>5645.55</v>
      </c>
      <c r="AA19" s="43">
        <f t="shared" si="45"/>
        <v>0</v>
      </c>
      <c r="AB19" s="43">
        <f t="shared" si="32"/>
        <v>0</v>
      </c>
      <c r="AC19" s="233">
        <f t="shared" si="46"/>
        <v>2582.8200000000002</v>
      </c>
      <c r="AD19" s="43">
        <f t="shared" si="46"/>
        <v>0</v>
      </c>
      <c r="AE19" s="43">
        <f t="shared" si="33"/>
        <v>0</v>
      </c>
      <c r="AF19" s="233">
        <f t="shared" si="47"/>
        <v>4215.59</v>
      </c>
      <c r="AG19" s="43">
        <f t="shared" si="47"/>
        <v>0</v>
      </c>
      <c r="AH19" s="43">
        <f t="shared" si="34"/>
        <v>0</v>
      </c>
      <c r="AI19" s="233">
        <f t="shared" si="48"/>
        <v>4854.2199999999993</v>
      </c>
      <c r="AJ19" s="43">
        <f t="shared" si="48"/>
        <v>0</v>
      </c>
      <c r="AK19" s="43">
        <f t="shared" si="35"/>
        <v>0</v>
      </c>
      <c r="AL19" s="233">
        <f t="shared" si="49"/>
        <v>4643.6100000000006</v>
      </c>
      <c r="AM19" s="43">
        <f t="shared" si="49"/>
        <v>0</v>
      </c>
      <c r="AN19" s="43">
        <f t="shared" si="36"/>
        <v>0</v>
      </c>
      <c r="AO19" s="233">
        <f t="shared" si="50"/>
        <v>16131.539999999997</v>
      </c>
      <c r="AP19" s="43">
        <f t="shared" si="50"/>
        <v>0</v>
      </c>
      <c r="AQ19" s="43">
        <f t="shared" si="37"/>
        <v>0</v>
      </c>
      <c r="AR19" s="89"/>
    </row>
    <row r="20" spans="1:46" s="214" customFormat="1" ht="45" hidden="1" customHeight="1">
      <c r="A20" s="272" t="s">
        <v>16</v>
      </c>
      <c r="B20" s="275" t="s">
        <v>36</v>
      </c>
      <c r="C20" s="545" t="s">
        <v>104</v>
      </c>
      <c r="D20" s="217" t="s">
        <v>153</v>
      </c>
      <c r="E20" s="211">
        <f>E21+E22+E23+E25+E26</f>
        <v>405</v>
      </c>
      <c r="F20" s="212">
        <f>F21+F22+F23+F25+F26</f>
        <v>0</v>
      </c>
      <c r="G20" s="212">
        <f>(F20/E20)*100</f>
        <v>0</v>
      </c>
      <c r="H20" s="235">
        <f>H21+H22+H23+H25+H26</f>
        <v>0</v>
      </c>
      <c r="I20" s="212">
        <f>I21+I22+I23+I25+I26</f>
        <v>0</v>
      </c>
      <c r="J20" s="212" t="e">
        <f>(I20/H20)*100</f>
        <v>#DIV/0!</v>
      </c>
      <c r="K20" s="235">
        <f>K21+K22+K23+K25+K26</f>
        <v>0</v>
      </c>
      <c r="L20" s="212">
        <f>L21+L22+L23+L25+L26</f>
        <v>0</v>
      </c>
      <c r="M20" s="212" t="e">
        <f>(L20/K20)*100</f>
        <v>#DIV/0!</v>
      </c>
      <c r="N20" s="235">
        <f>N21+N22+N23+N25+N26</f>
        <v>0</v>
      </c>
      <c r="O20" s="212">
        <f>O21+O22+O23+O25+O26</f>
        <v>0</v>
      </c>
      <c r="P20" s="212" t="e">
        <f>(O20/N20)*100</f>
        <v>#DIV/0!</v>
      </c>
      <c r="Q20" s="235">
        <f>Q21+Q22+Q23+Q25+Q26</f>
        <v>0</v>
      </c>
      <c r="R20" s="212">
        <f>R21+R22+R23+R25+R26</f>
        <v>0</v>
      </c>
      <c r="S20" s="212" t="e">
        <f>(R20/Q20)*100</f>
        <v>#DIV/0!</v>
      </c>
      <c r="T20" s="235">
        <f>T21+T22+T23+T25+T26</f>
        <v>0</v>
      </c>
      <c r="U20" s="212">
        <f>U21+U22+U23+U25+U26</f>
        <v>0</v>
      </c>
      <c r="V20" s="212" t="e">
        <f>(U20/T20)*100</f>
        <v>#DIV/0!</v>
      </c>
      <c r="W20" s="235">
        <f>W21+W22+W23+W25+W26</f>
        <v>0</v>
      </c>
      <c r="X20" s="212">
        <f>X21+X22+X23+X25+X26</f>
        <v>0</v>
      </c>
      <c r="Y20" s="212" t="e">
        <f>(X20/W20)*100</f>
        <v>#DIV/0!</v>
      </c>
      <c r="Z20" s="235">
        <f>Z21+Z22+Z23+Z25+Z26</f>
        <v>0</v>
      </c>
      <c r="AA20" s="212">
        <f>AA21+AA22+AA23+AA25+AA26</f>
        <v>0</v>
      </c>
      <c r="AB20" s="212" t="e">
        <f>(AA20/Z20)*100</f>
        <v>#DIV/0!</v>
      </c>
      <c r="AC20" s="235">
        <f>AC21+AC22+AC23+AC25+AC26</f>
        <v>150</v>
      </c>
      <c r="AD20" s="212">
        <f>AD21+AD22+AD23+AD25+AD26</f>
        <v>0</v>
      </c>
      <c r="AE20" s="212">
        <f>(AD20/AC20)*100</f>
        <v>0</v>
      </c>
      <c r="AF20" s="235">
        <f>AF21+AF22+AF23+AF25+AF26</f>
        <v>15</v>
      </c>
      <c r="AG20" s="212">
        <f>AG21+AG22+AG23+AG25+AG26</f>
        <v>0</v>
      </c>
      <c r="AH20" s="212">
        <f>(AG20/AF20)*100</f>
        <v>0</v>
      </c>
      <c r="AI20" s="235">
        <f>AI21+AI22+AI23+AI25+AI26</f>
        <v>0</v>
      </c>
      <c r="AJ20" s="212">
        <f>AJ21+AJ22+AJ23+AJ25+AJ26</f>
        <v>0</v>
      </c>
      <c r="AK20" s="212" t="e">
        <f>(AJ20/AI20)*100</f>
        <v>#DIV/0!</v>
      </c>
      <c r="AL20" s="235">
        <f>AL21+AL22+AL23+AL25+AL26</f>
        <v>240</v>
      </c>
      <c r="AM20" s="212">
        <f>AM21+AM22+AM23+AM25+AM26</f>
        <v>0</v>
      </c>
      <c r="AN20" s="212">
        <f>(AM20/AL20)*100</f>
        <v>0</v>
      </c>
      <c r="AO20" s="235">
        <f>AO21+AO22+AO23+AO25+AO26</f>
        <v>0</v>
      </c>
      <c r="AP20" s="212">
        <f>AP21+AP22+AP23+AP25+AP26</f>
        <v>0</v>
      </c>
      <c r="AQ20" s="212" t="e">
        <f>(AP20/AO20)*100</f>
        <v>#DIV/0!</v>
      </c>
      <c r="AR20" s="218"/>
    </row>
    <row r="21" spans="1:46" s="91" customFormat="1" ht="37.5" hidden="1" customHeight="1">
      <c r="A21" s="273"/>
      <c r="B21" s="276"/>
      <c r="C21" s="546"/>
      <c r="D21" s="115" t="s">
        <v>17</v>
      </c>
      <c r="E21" s="176">
        <f>H21+K21+N21+Q21+T21+W21+Z21+AC21+AF21+AI21+AL21+AO21</f>
        <v>0</v>
      </c>
      <c r="F21" s="47">
        <f>I21+L21+O21+R21+U21+X21+AA21+AD21+AG21+AJ21+AM21+AP21</f>
        <v>0</v>
      </c>
      <c r="G21" s="48" t="e">
        <f t="shared" ref="G21:G26" si="52">(F21/E21)*100</f>
        <v>#DIV/0!</v>
      </c>
      <c r="H21" s="235">
        <f>H28+H35+H42+H49</f>
        <v>0</v>
      </c>
      <c r="I21" s="48">
        <f>I28+I35+I42+I49</f>
        <v>0</v>
      </c>
      <c r="J21" s="48" t="e">
        <f t="shared" ref="J21:J26" si="53">(I21/H21)*100</f>
        <v>#DIV/0!</v>
      </c>
      <c r="K21" s="235">
        <f>K28+K35+K42+K49</f>
        <v>0</v>
      </c>
      <c r="L21" s="48">
        <f>L28+L35+L42+L49</f>
        <v>0</v>
      </c>
      <c r="M21" s="48" t="e">
        <f t="shared" ref="M21:M26" si="54">(L21/K21)*100</f>
        <v>#DIV/0!</v>
      </c>
      <c r="N21" s="235">
        <f>N28+N35+N42+N49</f>
        <v>0</v>
      </c>
      <c r="O21" s="48">
        <f>O28+O35+O42+O49</f>
        <v>0</v>
      </c>
      <c r="P21" s="48" t="e">
        <f t="shared" ref="P21:P26" si="55">(O21/N21)*100</f>
        <v>#DIV/0!</v>
      </c>
      <c r="Q21" s="235">
        <f>Q28+Q35+Q42+Q49</f>
        <v>0</v>
      </c>
      <c r="R21" s="48">
        <f>R28+R35+R42+R49</f>
        <v>0</v>
      </c>
      <c r="S21" s="48" t="e">
        <f t="shared" ref="S21:S26" si="56">(R21/Q21)*100</f>
        <v>#DIV/0!</v>
      </c>
      <c r="T21" s="235">
        <f>T28+T35+T42+T49</f>
        <v>0</v>
      </c>
      <c r="U21" s="48">
        <f>U28+U35+U42+U49</f>
        <v>0</v>
      </c>
      <c r="V21" s="48" t="e">
        <f t="shared" ref="V21:V26" si="57">(U21/T21)*100</f>
        <v>#DIV/0!</v>
      </c>
      <c r="W21" s="235">
        <f>W28+W35+W42+W49</f>
        <v>0</v>
      </c>
      <c r="X21" s="48">
        <f>X28+X35+X42+X49</f>
        <v>0</v>
      </c>
      <c r="Y21" s="48" t="e">
        <f t="shared" ref="Y21:Y26" si="58">(X21/W21)*100</f>
        <v>#DIV/0!</v>
      </c>
      <c r="Z21" s="235">
        <f>Z28+Z35+Z42+Z49</f>
        <v>0</v>
      </c>
      <c r="AA21" s="48">
        <f>AA28+AA35+AA42+AA49</f>
        <v>0</v>
      </c>
      <c r="AB21" s="48" t="e">
        <f t="shared" ref="AB21:AB26" si="59">(AA21/Z21)*100</f>
        <v>#DIV/0!</v>
      </c>
      <c r="AC21" s="235">
        <f>AC28+AC35+AC42+AC49</f>
        <v>0</v>
      </c>
      <c r="AD21" s="48">
        <f>AD28+AD35+AD42+AD49</f>
        <v>0</v>
      </c>
      <c r="AE21" s="48" t="e">
        <f t="shared" ref="AE21:AE26" si="60">(AD21/AC21)*100</f>
        <v>#DIV/0!</v>
      </c>
      <c r="AF21" s="235">
        <f>AF28+AF35+AF42+AF49</f>
        <v>0</v>
      </c>
      <c r="AG21" s="48">
        <f>AG28+AG35+AG42+AG49</f>
        <v>0</v>
      </c>
      <c r="AH21" s="48" t="e">
        <f t="shared" ref="AH21:AH26" si="61">(AG21/AF21)*100</f>
        <v>#DIV/0!</v>
      </c>
      <c r="AI21" s="235">
        <f>AI28+AI35+AI42+AI49</f>
        <v>0</v>
      </c>
      <c r="AJ21" s="48">
        <f>AJ28+AJ35+AJ42+AJ49</f>
        <v>0</v>
      </c>
      <c r="AK21" s="48" t="e">
        <f t="shared" ref="AK21:AK26" si="62">(AJ21/AI21)*100</f>
        <v>#DIV/0!</v>
      </c>
      <c r="AL21" s="235">
        <f>AL28+AL35+AL42+AL49</f>
        <v>0</v>
      </c>
      <c r="AM21" s="48">
        <f>AM28+AM35+AM42+AM49</f>
        <v>0</v>
      </c>
      <c r="AN21" s="48" t="e">
        <f t="shared" ref="AN21:AN26" si="63">(AM21/AL21)*100</f>
        <v>#DIV/0!</v>
      </c>
      <c r="AO21" s="235">
        <f>AO28+AO35+AO42+AO49</f>
        <v>0</v>
      </c>
      <c r="AP21" s="48">
        <f>AP28+AP35+AP42+AP49</f>
        <v>0</v>
      </c>
      <c r="AQ21" s="48" t="e">
        <f t="shared" ref="AQ21:AQ26" si="64">(AP21/AO21)*100</f>
        <v>#DIV/0!</v>
      </c>
      <c r="AR21" s="92"/>
      <c r="AS21" s="90"/>
      <c r="AT21" s="90"/>
    </row>
    <row r="22" spans="1:46" s="91" customFormat="1" ht="50.25" hidden="1" customHeight="1">
      <c r="A22" s="273"/>
      <c r="B22" s="276"/>
      <c r="C22" s="546"/>
      <c r="D22" s="115" t="s">
        <v>18</v>
      </c>
      <c r="E22" s="176">
        <f t="shared" ref="E22:F26" si="65">H22+K22+N22+Q22+T22+W22+Z22+AC22+AF22+AI22+AL22+AO22</f>
        <v>0</v>
      </c>
      <c r="F22" s="47">
        <f t="shared" si="65"/>
        <v>0</v>
      </c>
      <c r="G22" s="48" t="e">
        <f t="shared" si="52"/>
        <v>#DIV/0!</v>
      </c>
      <c r="H22" s="235">
        <f t="shared" ref="H22:I26" si="66">H29+H36+H43+H50</f>
        <v>0</v>
      </c>
      <c r="I22" s="48">
        <f t="shared" si="66"/>
        <v>0</v>
      </c>
      <c r="J22" s="48" t="e">
        <f t="shared" si="53"/>
        <v>#DIV/0!</v>
      </c>
      <c r="K22" s="235">
        <f t="shared" ref="K22:L26" si="67">K29+K36+K43+K50</f>
        <v>0</v>
      </c>
      <c r="L22" s="48">
        <f t="shared" si="67"/>
        <v>0</v>
      </c>
      <c r="M22" s="48" t="e">
        <f t="shared" si="54"/>
        <v>#DIV/0!</v>
      </c>
      <c r="N22" s="235">
        <f t="shared" ref="N22:O26" si="68">N29+N36+N43+N50</f>
        <v>0</v>
      </c>
      <c r="O22" s="48">
        <f t="shared" si="68"/>
        <v>0</v>
      </c>
      <c r="P22" s="48" t="e">
        <f t="shared" si="55"/>
        <v>#DIV/0!</v>
      </c>
      <c r="Q22" s="235">
        <f t="shared" ref="Q22:R26" si="69">Q29+Q36+Q43+Q50</f>
        <v>0</v>
      </c>
      <c r="R22" s="48">
        <f t="shared" si="69"/>
        <v>0</v>
      </c>
      <c r="S22" s="48" t="e">
        <f t="shared" si="56"/>
        <v>#DIV/0!</v>
      </c>
      <c r="T22" s="235">
        <f t="shared" ref="T22:U26" si="70">T29+T36+T43+T50</f>
        <v>0</v>
      </c>
      <c r="U22" s="48">
        <f t="shared" si="70"/>
        <v>0</v>
      </c>
      <c r="V22" s="48" t="e">
        <f t="shared" si="57"/>
        <v>#DIV/0!</v>
      </c>
      <c r="W22" s="235">
        <f t="shared" ref="W22:X26" si="71">W29+W36+W43+W50</f>
        <v>0</v>
      </c>
      <c r="X22" s="48">
        <f t="shared" si="71"/>
        <v>0</v>
      </c>
      <c r="Y22" s="48" t="e">
        <f t="shared" si="58"/>
        <v>#DIV/0!</v>
      </c>
      <c r="Z22" s="235">
        <f t="shared" ref="Z22:AA26" si="72">Z29+Z36+Z43+Z50</f>
        <v>0</v>
      </c>
      <c r="AA22" s="48">
        <f t="shared" si="72"/>
        <v>0</v>
      </c>
      <c r="AB22" s="48" t="e">
        <f t="shared" si="59"/>
        <v>#DIV/0!</v>
      </c>
      <c r="AC22" s="235">
        <f t="shared" ref="AC22:AD26" si="73">AC29+AC36+AC43+AC50</f>
        <v>0</v>
      </c>
      <c r="AD22" s="48">
        <f t="shared" si="73"/>
        <v>0</v>
      </c>
      <c r="AE22" s="48" t="e">
        <f t="shared" si="60"/>
        <v>#DIV/0!</v>
      </c>
      <c r="AF22" s="235">
        <f t="shared" ref="AF22:AG26" si="74">AF29+AF36+AF43+AF50</f>
        <v>0</v>
      </c>
      <c r="AG22" s="48">
        <f t="shared" si="74"/>
        <v>0</v>
      </c>
      <c r="AH22" s="48" t="e">
        <f t="shared" si="61"/>
        <v>#DIV/0!</v>
      </c>
      <c r="AI22" s="235">
        <f t="shared" ref="AI22:AJ26" si="75">AI29+AI36+AI43+AI50</f>
        <v>0</v>
      </c>
      <c r="AJ22" s="48">
        <f t="shared" si="75"/>
        <v>0</v>
      </c>
      <c r="AK22" s="48" t="e">
        <f t="shared" si="62"/>
        <v>#DIV/0!</v>
      </c>
      <c r="AL22" s="235">
        <f t="shared" ref="AL22:AM26" si="76">AL29+AL36+AL43+AL50</f>
        <v>0</v>
      </c>
      <c r="AM22" s="48">
        <f t="shared" si="76"/>
        <v>0</v>
      </c>
      <c r="AN22" s="48" t="e">
        <f t="shared" si="63"/>
        <v>#DIV/0!</v>
      </c>
      <c r="AO22" s="235">
        <f t="shared" ref="AO22:AP26" si="77">AO29+AO36+AO43+AO50</f>
        <v>0</v>
      </c>
      <c r="AP22" s="48">
        <f t="shared" si="77"/>
        <v>0</v>
      </c>
      <c r="AQ22" s="48" t="e">
        <f t="shared" si="64"/>
        <v>#DIV/0!</v>
      </c>
      <c r="AR22" s="92"/>
      <c r="AS22" s="90"/>
      <c r="AT22" s="90"/>
    </row>
    <row r="23" spans="1:46" customFormat="1" ht="39.75" hidden="1" customHeight="1">
      <c r="A23" s="273"/>
      <c r="B23" s="276"/>
      <c r="C23" s="546"/>
      <c r="D23" s="39" t="s">
        <v>26</v>
      </c>
      <c r="E23" s="177">
        <f>H23+K23+N23+Q23+T23+W23+Z23+AC23+AF23+AI23+AL23+AO23</f>
        <v>405</v>
      </c>
      <c r="F23" s="41">
        <f t="shared" si="65"/>
        <v>0</v>
      </c>
      <c r="G23" s="42">
        <f t="shared" si="52"/>
        <v>0</v>
      </c>
      <c r="H23" s="236">
        <f t="shared" si="66"/>
        <v>0</v>
      </c>
      <c r="I23" s="42">
        <f t="shared" si="66"/>
        <v>0</v>
      </c>
      <c r="J23" s="42" t="e">
        <f t="shared" si="53"/>
        <v>#DIV/0!</v>
      </c>
      <c r="K23" s="236">
        <f t="shared" si="67"/>
        <v>0</v>
      </c>
      <c r="L23" s="48">
        <f t="shared" si="67"/>
        <v>0</v>
      </c>
      <c r="M23" s="42" t="e">
        <f t="shared" si="54"/>
        <v>#DIV/0!</v>
      </c>
      <c r="N23" s="236">
        <f t="shared" si="68"/>
        <v>0</v>
      </c>
      <c r="O23" s="48">
        <f t="shared" si="68"/>
        <v>0</v>
      </c>
      <c r="P23" s="42" t="e">
        <f t="shared" si="55"/>
        <v>#DIV/0!</v>
      </c>
      <c r="Q23" s="236">
        <f t="shared" si="69"/>
        <v>0</v>
      </c>
      <c r="R23" s="42">
        <f t="shared" si="69"/>
        <v>0</v>
      </c>
      <c r="S23" s="42" t="e">
        <f t="shared" si="56"/>
        <v>#DIV/0!</v>
      </c>
      <c r="T23" s="236">
        <f t="shared" si="70"/>
        <v>0</v>
      </c>
      <c r="U23" s="42">
        <f t="shared" si="70"/>
        <v>0</v>
      </c>
      <c r="V23" s="42" t="e">
        <f t="shared" si="57"/>
        <v>#DIV/0!</v>
      </c>
      <c r="W23" s="236">
        <f t="shared" si="71"/>
        <v>0</v>
      </c>
      <c r="X23" s="42">
        <f t="shared" si="71"/>
        <v>0</v>
      </c>
      <c r="Y23" s="42" t="e">
        <f t="shared" si="58"/>
        <v>#DIV/0!</v>
      </c>
      <c r="Z23" s="236">
        <f t="shared" si="72"/>
        <v>0</v>
      </c>
      <c r="AA23" s="42">
        <f t="shared" si="72"/>
        <v>0</v>
      </c>
      <c r="AB23" s="42" t="e">
        <f t="shared" si="59"/>
        <v>#DIV/0!</v>
      </c>
      <c r="AC23" s="236">
        <f t="shared" si="73"/>
        <v>150</v>
      </c>
      <c r="AD23" s="42">
        <f t="shared" si="73"/>
        <v>0</v>
      </c>
      <c r="AE23" s="42">
        <f t="shared" si="60"/>
        <v>0</v>
      </c>
      <c r="AF23" s="236">
        <f t="shared" si="74"/>
        <v>15</v>
      </c>
      <c r="AG23" s="42">
        <f t="shared" si="74"/>
        <v>0</v>
      </c>
      <c r="AH23" s="42">
        <f t="shared" si="61"/>
        <v>0</v>
      </c>
      <c r="AI23" s="236">
        <f t="shared" si="75"/>
        <v>0</v>
      </c>
      <c r="AJ23" s="42">
        <f t="shared" si="75"/>
        <v>0</v>
      </c>
      <c r="AK23" s="42" t="e">
        <f t="shared" si="62"/>
        <v>#DIV/0!</v>
      </c>
      <c r="AL23" s="236">
        <f t="shared" si="76"/>
        <v>240</v>
      </c>
      <c r="AM23" s="42">
        <f t="shared" si="76"/>
        <v>0</v>
      </c>
      <c r="AN23" s="42">
        <f t="shared" si="63"/>
        <v>0</v>
      </c>
      <c r="AO23" s="236">
        <f t="shared" si="77"/>
        <v>0</v>
      </c>
      <c r="AP23" s="42">
        <f t="shared" si="77"/>
        <v>0</v>
      </c>
      <c r="AQ23" s="42" t="e">
        <f t="shared" si="64"/>
        <v>#DIV/0!</v>
      </c>
      <c r="AR23" s="12"/>
      <c r="AS23" s="37"/>
      <c r="AT23" s="37"/>
    </row>
    <row r="24" spans="1:46" customFormat="1" ht="79.5" hidden="1" customHeight="1">
      <c r="A24" s="273"/>
      <c r="B24" s="276"/>
      <c r="C24" s="546"/>
      <c r="D24" s="39" t="s">
        <v>154</v>
      </c>
      <c r="E24" s="177">
        <f t="shared" si="65"/>
        <v>0</v>
      </c>
      <c r="F24" s="41">
        <f t="shared" si="65"/>
        <v>0</v>
      </c>
      <c r="G24" s="42" t="e">
        <f t="shared" si="52"/>
        <v>#DIV/0!</v>
      </c>
      <c r="H24" s="236">
        <f t="shared" si="66"/>
        <v>0</v>
      </c>
      <c r="I24" s="42">
        <f>I31+I38+I45+I52</f>
        <v>0</v>
      </c>
      <c r="J24" s="42" t="e">
        <f t="shared" si="53"/>
        <v>#DIV/0!</v>
      </c>
      <c r="K24" s="236">
        <f t="shared" si="67"/>
        <v>0</v>
      </c>
      <c r="L24" s="48">
        <f>L31+L38+L45+L52</f>
        <v>0</v>
      </c>
      <c r="M24" s="42" t="e">
        <f t="shared" si="54"/>
        <v>#DIV/0!</v>
      </c>
      <c r="N24" s="236">
        <f t="shared" si="68"/>
        <v>0</v>
      </c>
      <c r="O24" s="48">
        <f>O31+O38+O45+O52</f>
        <v>0</v>
      </c>
      <c r="P24" s="42" t="e">
        <f t="shared" si="55"/>
        <v>#DIV/0!</v>
      </c>
      <c r="Q24" s="236">
        <f t="shared" si="69"/>
        <v>0</v>
      </c>
      <c r="R24" s="42">
        <f>R31+R38+R45+R52</f>
        <v>0</v>
      </c>
      <c r="S24" s="42" t="e">
        <f t="shared" si="56"/>
        <v>#DIV/0!</v>
      </c>
      <c r="T24" s="236">
        <f t="shared" si="70"/>
        <v>0</v>
      </c>
      <c r="U24" s="42">
        <f>U31+U38+U45+U52</f>
        <v>0</v>
      </c>
      <c r="V24" s="42" t="e">
        <f t="shared" si="57"/>
        <v>#DIV/0!</v>
      </c>
      <c r="W24" s="236">
        <f t="shared" si="71"/>
        <v>0</v>
      </c>
      <c r="X24" s="42">
        <f>X31+X38+X45+X52</f>
        <v>0</v>
      </c>
      <c r="Y24" s="42" t="e">
        <f t="shared" si="58"/>
        <v>#DIV/0!</v>
      </c>
      <c r="Z24" s="236">
        <f t="shared" si="72"/>
        <v>0</v>
      </c>
      <c r="AA24" s="42">
        <f>AA31+AA38+AA45+AA52</f>
        <v>0</v>
      </c>
      <c r="AB24" s="42" t="e">
        <f t="shared" si="59"/>
        <v>#DIV/0!</v>
      </c>
      <c r="AC24" s="236">
        <f t="shared" si="73"/>
        <v>0</v>
      </c>
      <c r="AD24" s="42">
        <f>AD31+AD38+AD45+AD52</f>
        <v>0</v>
      </c>
      <c r="AE24" s="42" t="e">
        <f t="shared" si="60"/>
        <v>#DIV/0!</v>
      </c>
      <c r="AF24" s="236">
        <f t="shared" si="74"/>
        <v>0</v>
      </c>
      <c r="AG24" s="42">
        <f>AG31+AG38+AG45+AG52</f>
        <v>0</v>
      </c>
      <c r="AH24" s="42" t="e">
        <f t="shared" si="61"/>
        <v>#DIV/0!</v>
      </c>
      <c r="AI24" s="236">
        <f t="shared" si="75"/>
        <v>0</v>
      </c>
      <c r="AJ24" s="42">
        <f>AJ31+AJ38+AJ45+AJ52</f>
        <v>0</v>
      </c>
      <c r="AK24" s="42" t="e">
        <f t="shared" si="62"/>
        <v>#DIV/0!</v>
      </c>
      <c r="AL24" s="236">
        <f t="shared" si="76"/>
        <v>0</v>
      </c>
      <c r="AM24" s="42">
        <f>AM31+AM38+AM45+AM52</f>
        <v>0</v>
      </c>
      <c r="AN24" s="42" t="e">
        <f t="shared" si="63"/>
        <v>#DIV/0!</v>
      </c>
      <c r="AO24" s="236">
        <f t="shared" si="77"/>
        <v>0</v>
      </c>
      <c r="AP24" s="42">
        <f>AP31+AP38+AP45+AP52</f>
        <v>0</v>
      </c>
      <c r="AQ24" s="42" t="e">
        <f t="shared" si="64"/>
        <v>#DIV/0!</v>
      </c>
      <c r="AR24" s="12"/>
      <c r="AS24" s="37"/>
      <c r="AT24" s="37"/>
    </row>
    <row r="25" spans="1:46" customFormat="1" ht="34.5" hidden="1" customHeight="1">
      <c r="A25" s="273"/>
      <c r="B25" s="276"/>
      <c r="C25" s="546"/>
      <c r="D25" s="39" t="s">
        <v>37</v>
      </c>
      <c r="E25" s="177">
        <f t="shared" si="65"/>
        <v>0</v>
      </c>
      <c r="F25" s="41">
        <f t="shared" si="65"/>
        <v>0</v>
      </c>
      <c r="G25" s="42" t="e">
        <f t="shared" si="52"/>
        <v>#DIV/0!</v>
      </c>
      <c r="H25" s="236">
        <f t="shared" si="66"/>
        <v>0</v>
      </c>
      <c r="I25" s="42">
        <f t="shared" si="66"/>
        <v>0</v>
      </c>
      <c r="J25" s="42" t="e">
        <f t="shared" si="53"/>
        <v>#DIV/0!</v>
      </c>
      <c r="K25" s="236">
        <f t="shared" si="67"/>
        <v>0</v>
      </c>
      <c r="L25" s="48">
        <f t="shared" si="67"/>
        <v>0</v>
      </c>
      <c r="M25" s="42" t="e">
        <f t="shared" si="54"/>
        <v>#DIV/0!</v>
      </c>
      <c r="N25" s="236">
        <f t="shared" si="68"/>
        <v>0</v>
      </c>
      <c r="O25" s="48">
        <f t="shared" si="68"/>
        <v>0</v>
      </c>
      <c r="P25" s="42" t="e">
        <f t="shared" si="55"/>
        <v>#DIV/0!</v>
      </c>
      <c r="Q25" s="236">
        <f t="shared" si="69"/>
        <v>0</v>
      </c>
      <c r="R25" s="42">
        <f t="shared" si="69"/>
        <v>0</v>
      </c>
      <c r="S25" s="42" t="e">
        <f t="shared" si="56"/>
        <v>#DIV/0!</v>
      </c>
      <c r="T25" s="236">
        <f t="shared" si="70"/>
        <v>0</v>
      </c>
      <c r="U25" s="42">
        <f t="shared" si="70"/>
        <v>0</v>
      </c>
      <c r="V25" s="42" t="e">
        <f t="shared" si="57"/>
        <v>#DIV/0!</v>
      </c>
      <c r="W25" s="236">
        <f t="shared" si="71"/>
        <v>0</v>
      </c>
      <c r="X25" s="42">
        <f t="shared" si="71"/>
        <v>0</v>
      </c>
      <c r="Y25" s="42" t="e">
        <f t="shared" si="58"/>
        <v>#DIV/0!</v>
      </c>
      <c r="Z25" s="236">
        <f t="shared" si="72"/>
        <v>0</v>
      </c>
      <c r="AA25" s="42">
        <f t="shared" si="72"/>
        <v>0</v>
      </c>
      <c r="AB25" s="42" t="e">
        <f t="shared" si="59"/>
        <v>#DIV/0!</v>
      </c>
      <c r="AC25" s="236">
        <f t="shared" si="73"/>
        <v>0</v>
      </c>
      <c r="AD25" s="42">
        <f t="shared" si="73"/>
        <v>0</v>
      </c>
      <c r="AE25" s="42" t="e">
        <f t="shared" si="60"/>
        <v>#DIV/0!</v>
      </c>
      <c r="AF25" s="236">
        <f t="shared" si="74"/>
        <v>0</v>
      </c>
      <c r="AG25" s="42">
        <f t="shared" si="74"/>
        <v>0</v>
      </c>
      <c r="AH25" s="42" t="e">
        <f t="shared" si="61"/>
        <v>#DIV/0!</v>
      </c>
      <c r="AI25" s="236">
        <f t="shared" si="75"/>
        <v>0</v>
      </c>
      <c r="AJ25" s="42">
        <f t="shared" si="75"/>
        <v>0</v>
      </c>
      <c r="AK25" s="42" t="e">
        <f t="shared" si="62"/>
        <v>#DIV/0!</v>
      </c>
      <c r="AL25" s="236">
        <f t="shared" si="76"/>
        <v>0</v>
      </c>
      <c r="AM25" s="42">
        <f t="shared" si="76"/>
        <v>0</v>
      </c>
      <c r="AN25" s="42" t="e">
        <f t="shared" si="63"/>
        <v>#DIV/0!</v>
      </c>
      <c r="AO25" s="236">
        <f t="shared" si="77"/>
        <v>0</v>
      </c>
      <c r="AP25" s="42">
        <f t="shared" si="77"/>
        <v>0</v>
      </c>
      <c r="AQ25" s="42" t="e">
        <f t="shared" si="64"/>
        <v>#DIV/0!</v>
      </c>
      <c r="AR25" s="12"/>
      <c r="AS25" s="37"/>
      <c r="AT25" s="37"/>
    </row>
    <row r="26" spans="1:46" customFormat="1" ht="52.5" hidden="1" customHeight="1">
      <c r="A26" s="274"/>
      <c r="B26" s="277"/>
      <c r="C26" s="547"/>
      <c r="D26" s="39" t="s">
        <v>32</v>
      </c>
      <c r="E26" s="177">
        <f t="shared" si="65"/>
        <v>0</v>
      </c>
      <c r="F26" s="41">
        <f t="shared" si="65"/>
        <v>0</v>
      </c>
      <c r="G26" s="42" t="e">
        <f t="shared" si="52"/>
        <v>#DIV/0!</v>
      </c>
      <c r="H26" s="236">
        <f t="shared" si="66"/>
        <v>0</v>
      </c>
      <c r="I26" s="42">
        <f t="shared" si="66"/>
        <v>0</v>
      </c>
      <c r="J26" s="42" t="e">
        <f t="shared" si="53"/>
        <v>#DIV/0!</v>
      </c>
      <c r="K26" s="236">
        <f t="shared" si="67"/>
        <v>0</v>
      </c>
      <c r="L26" s="48">
        <f t="shared" si="67"/>
        <v>0</v>
      </c>
      <c r="M26" s="42" t="e">
        <f t="shared" si="54"/>
        <v>#DIV/0!</v>
      </c>
      <c r="N26" s="236">
        <f t="shared" si="68"/>
        <v>0</v>
      </c>
      <c r="O26" s="48">
        <f t="shared" si="68"/>
        <v>0</v>
      </c>
      <c r="P26" s="42" t="e">
        <f t="shared" si="55"/>
        <v>#DIV/0!</v>
      </c>
      <c r="Q26" s="236">
        <f t="shared" si="69"/>
        <v>0</v>
      </c>
      <c r="R26" s="42">
        <f t="shared" si="69"/>
        <v>0</v>
      </c>
      <c r="S26" s="42" t="e">
        <f t="shared" si="56"/>
        <v>#DIV/0!</v>
      </c>
      <c r="T26" s="236">
        <f t="shared" si="70"/>
        <v>0</v>
      </c>
      <c r="U26" s="42">
        <f t="shared" si="70"/>
        <v>0</v>
      </c>
      <c r="V26" s="42" t="e">
        <f t="shared" si="57"/>
        <v>#DIV/0!</v>
      </c>
      <c r="W26" s="236">
        <f t="shared" si="71"/>
        <v>0</v>
      </c>
      <c r="X26" s="42">
        <f t="shared" si="71"/>
        <v>0</v>
      </c>
      <c r="Y26" s="42" t="e">
        <f t="shared" si="58"/>
        <v>#DIV/0!</v>
      </c>
      <c r="Z26" s="236">
        <f t="shared" si="72"/>
        <v>0</v>
      </c>
      <c r="AA26" s="42">
        <f t="shared" si="72"/>
        <v>0</v>
      </c>
      <c r="AB26" s="42" t="e">
        <f t="shared" si="59"/>
        <v>#DIV/0!</v>
      </c>
      <c r="AC26" s="236">
        <f t="shared" si="73"/>
        <v>0</v>
      </c>
      <c r="AD26" s="42">
        <f t="shared" si="73"/>
        <v>0</v>
      </c>
      <c r="AE26" s="42" t="e">
        <f t="shared" si="60"/>
        <v>#DIV/0!</v>
      </c>
      <c r="AF26" s="236">
        <f t="shared" si="74"/>
        <v>0</v>
      </c>
      <c r="AG26" s="42">
        <f t="shared" si="74"/>
        <v>0</v>
      </c>
      <c r="AH26" s="42" t="e">
        <f t="shared" si="61"/>
        <v>#DIV/0!</v>
      </c>
      <c r="AI26" s="236">
        <f t="shared" si="75"/>
        <v>0</v>
      </c>
      <c r="AJ26" s="42">
        <f t="shared" si="75"/>
        <v>0</v>
      </c>
      <c r="AK26" s="42" t="e">
        <f t="shared" si="62"/>
        <v>#DIV/0!</v>
      </c>
      <c r="AL26" s="236">
        <f t="shared" si="76"/>
        <v>0</v>
      </c>
      <c r="AM26" s="42">
        <f t="shared" si="76"/>
        <v>0</v>
      </c>
      <c r="AN26" s="42" t="e">
        <f t="shared" si="63"/>
        <v>#DIV/0!</v>
      </c>
      <c r="AO26" s="236">
        <f t="shared" si="77"/>
        <v>0</v>
      </c>
      <c r="AP26" s="42">
        <f t="shared" si="77"/>
        <v>0</v>
      </c>
      <c r="AQ26" s="42" t="e">
        <f t="shared" si="64"/>
        <v>#DIV/0!</v>
      </c>
      <c r="AR26" s="12"/>
      <c r="AS26" s="37"/>
      <c r="AT26" s="37"/>
    </row>
    <row r="27" spans="1:46" s="214" customFormat="1" ht="30" hidden="1" customHeight="1">
      <c r="A27" s="272" t="s">
        <v>38</v>
      </c>
      <c r="B27" s="275" t="s">
        <v>39</v>
      </c>
      <c r="C27" s="341" t="s">
        <v>105</v>
      </c>
      <c r="D27" s="217" t="s">
        <v>34</v>
      </c>
      <c r="E27" s="211">
        <f>SUM(E28:E33)</f>
        <v>240</v>
      </c>
      <c r="F27" s="212">
        <f>SUM(F28:F33)</f>
        <v>0</v>
      </c>
      <c r="G27" s="212">
        <f>(F27/E27)*100</f>
        <v>0</v>
      </c>
      <c r="H27" s="235">
        <f>SUM(H28:H33)</f>
        <v>0</v>
      </c>
      <c r="I27" s="212">
        <f>SUM(I28:I33)</f>
        <v>0</v>
      </c>
      <c r="J27" s="212" t="e">
        <f>(I27/H27)*100</f>
        <v>#DIV/0!</v>
      </c>
      <c r="K27" s="235">
        <f>SUM(K28:K33)</f>
        <v>0</v>
      </c>
      <c r="L27" s="212">
        <f>SUM(L28:L33)</f>
        <v>0</v>
      </c>
      <c r="M27" s="212" t="e">
        <f>(L27/K27)*100</f>
        <v>#DIV/0!</v>
      </c>
      <c r="N27" s="235">
        <f>SUM(N28:N33)</f>
        <v>0</v>
      </c>
      <c r="O27" s="212">
        <f>SUM(O28:O33)</f>
        <v>0</v>
      </c>
      <c r="P27" s="212" t="e">
        <f>(O27/N27)*100</f>
        <v>#DIV/0!</v>
      </c>
      <c r="Q27" s="235">
        <f>SUM(Q28:Q33)</f>
        <v>0</v>
      </c>
      <c r="R27" s="212">
        <f>SUM(R28:R33)</f>
        <v>0</v>
      </c>
      <c r="S27" s="212" t="e">
        <f>(R27/Q27)*100</f>
        <v>#DIV/0!</v>
      </c>
      <c r="T27" s="235">
        <f>SUM(T28:T33)</f>
        <v>0</v>
      </c>
      <c r="U27" s="212">
        <f>SUM(U28:U33)</f>
        <v>0</v>
      </c>
      <c r="V27" s="212" t="e">
        <f>(U27/T27)*100</f>
        <v>#DIV/0!</v>
      </c>
      <c r="W27" s="235">
        <f>SUM(W28:W33)</f>
        <v>0</v>
      </c>
      <c r="X27" s="212">
        <f>SUM(X28:X33)</f>
        <v>0</v>
      </c>
      <c r="Y27" s="212" t="e">
        <f>(X27/W27)*100</f>
        <v>#DIV/0!</v>
      </c>
      <c r="Z27" s="235">
        <f>SUM(Z28:Z33)</f>
        <v>0</v>
      </c>
      <c r="AA27" s="212">
        <f>SUM(AA28:AA33)</f>
        <v>0</v>
      </c>
      <c r="AB27" s="212" t="e">
        <f>(AA27/Z27)*100</f>
        <v>#DIV/0!</v>
      </c>
      <c r="AC27" s="235">
        <f>SUM(AC28:AC33)</f>
        <v>0</v>
      </c>
      <c r="AD27" s="212">
        <f>SUM(AD28:AD33)</f>
        <v>0</v>
      </c>
      <c r="AE27" s="212" t="e">
        <f>(AD27/AC27)*100</f>
        <v>#DIV/0!</v>
      </c>
      <c r="AF27" s="235">
        <f>SUM(AF28:AF33)</f>
        <v>0</v>
      </c>
      <c r="AG27" s="212">
        <f>SUM(AG28:AG33)</f>
        <v>0</v>
      </c>
      <c r="AH27" s="212" t="e">
        <f>(AG27/AF27)*100</f>
        <v>#DIV/0!</v>
      </c>
      <c r="AI27" s="235">
        <f>SUM(AI28:AI33)</f>
        <v>0</v>
      </c>
      <c r="AJ27" s="212">
        <f>SUM(AJ28:AJ33)</f>
        <v>0</v>
      </c>
      <c r="AK27" s="212" t="e">
        <f>(AJ27/AI27)*100</f>
        <v>#DIV/0!</v>
      </c>
      <c r="AL27" s="235">
        <f>SUM(AL28:AL33)</f>
        <v>240</v>
      </c>
      <c r="AM27" s="212">
        <f>SUM(AM28:AM33)</f>
        <v>0</v>
      </c>
      <c r="AN27" s="212">
        <f>(AM27/AL27)*100</f>
        <v>0</v>
      </c>
      <c r="AO27" s="235">
        <f>SUM(AO28:AO33)</f>
        <v>0</v>
      </c>
      <c r="AP27" s="212">
        <f>SUM(AP28:AP33)</f>
        <v>0</v>
      </c>
      <c r="AQ27" s="212" t="e">
        <f>(AP27/AO27)*100</f>
        <v>#DIV/0!</v>
      </c>
      <c r="AR27" s="218"/>
    </row>
    <row r="28" spans="1:46" s="91" customFormat="1" ht="35.25" hidden="1" customHeight="1">
      <c r="A28" s="273"/>
      <c r="B28" s="276"/>
      <c r="C28" s="342"/>
      <c r="D28" s="115" t="s">
        <v>17</v>
      </c>
      <c r="E28" s="176">
        <f>H28+K28+N28+Q28+T28+W28+Z28+AC28+AF28+AI28+AL28+AO28</f>
        <v>0</v>
      </c>
      <c r="F28" s="47">
        <f>I28+L28+O28+R28+U28+X28+AA28+AD28+AG28+AJ28+AM28+AP28</f>
        <v>0</v>
      </c>
      <c r="G28" s="48" t="e">
        <f t="shared" ref="G28:G33" si="78">(F28/E28)*100</f>
        <v>#DIV/0!</v>
      </c>
      <c r="H28" s="235"/>
      <c r="I28" s="47"/>
      <c r="J28" s="48" t="e">
        <f t="shared" ref="J28:J33" si="79">(I28/H28)*100</f>
        <v>#DIV/0!</v>
      </c>
      <c r="K28" s="235"/>
      <c r="L28" s="47"/>
      <c r="M28" s="48" t="e">
        <f t="shared" ref="M28:M33" si="80">(L28/K28)*100</f>
        <v>#DIV/0!</v>
      </c>
      <c r="N28" s="235"/>
      <c r="O28" s="48"/>
      <c r="P28" s="48" t="e">
        <f t="shared" ref="P28:P33" si="81">(O28/N28)*100</f>
        <v>#DIV/0!</v>
      </c>
      <c r="Q28" s="235"/>
      <c r="R28" s="47"/>
      <c r="S28" s="48" t="e">
        <f t="shared" ref="S28:S33" si="82">(R28/Q28)*100</f>
        <v>#DIV/0!</v>
      </c>
      <c r="T28" s="235"/>
      <c r="U28" s="47"/>
      <c r="V28" s="48" t="e">
        <f t="shared" ref="V28:V33" si="83">(U28/T28)*100</f>
        <v>#DIV/0!</v>
      </c>
      <c r="W28" s="235"/>
      <c r="X28" s="47"/>
      <c r="Y28" s="48" t="e">
        <f t="shared" ref="Y28:Y33" si="84">(X28/W28)*100</f>
        <v>#DIV/0!</v>
      </c>
      <c r="Z28" s="235"/>
      <c r="AA28" s="47"/>
      <c r="AB28" s="48" t="e">
        <f t="shared" ref="AB28:AB33" si="85">(AA28/Z28)*100</f>
        <v>#DIV/0!</v>
      </c>
      <c r="AC28" s="235"/>
      <c r="AD28" s="47"/>
      <c r="AE28" s="48" t="e">
        <f t="shared" ref="AE28:AE33" si="86">(AD28/AC28)*100</f>
        <v>#DIV/0!</v>
      </c>
      <c r="AF28" s="235"/>
      <c r="AG28" s="47"/>
      <c r="AH28" s="48" t="e">
        <f t="shared" ref="AH28:AH33" si="87">(AG28/AF28)*100</f>
        <v>#DIV/0!</v>
      </c>
      <c r="AI28" s="235"/>
      <c r="AJ28" s="47"/>
      <c r="AK28" s="48" t="e">
        <f t="shared" ref="AK28:AK33" si="88">(AJ28/AI28)*100</f>
        <v>#DIV/0!</v>
      </c>
      <c r="AL28" s="235"/>
      <c r="AM28" s="47"/>
      <c r="AN28" s="48" t="e">
        <f t="shared" ref="AN28:AN33" si="89">(AM28/AL28)*100</f>
        <v>#DIV/0!</v>
      </c>
      <c r="AO28" s="235"/>
      <c r="AP28" s="47"/>
      <c r="AQ28" s="48" t="e">
        <f t="shared" ref="AQ28:AQ33" si="90">(AP28/AO28)*100</f>
        <v>#DIV/0!</v>
      </c>
      <c r="AR28" s="92"/>
      <c r="AS28" s="90"/>
      <c r="AT28" s="90"/>
    </row>
    <row r="29" spans="1:46" s="91" customFormat="1" ht="51" hidden="1" customHeight="1">
      <c r="A29" s="273"/>
      <c r="B29" s="276"/>
      <c r="C29" s="342"/>
      <c r="D29" s="115" t="s">
        <v>18</v>
      </c>
      <c r="E29" s="176">
        <f t="shared" ref="E29:F33" si="91">H29+K29+N29+Q29+T29+W29+Z29+AC29+AF29+AI29+AL29+AO29</f>
        <v>0</v>
      </c>
      <c r="F29" s="47">
        <f t="shared" si="91"/>
        <v>0</v>
      </c>
      <c r="G29" s="48" t="e">
        <f t="shared" si="78"/>
        <v>#DIV/0!</v>
      </c>
      <c r="H29" s="235"/>
      <c r="I29" s="47"/>
      <c r="J29" s="48" t="e">
        <f t="shared" si="79"/>
        <v>#DIV/0!</v>
      </c>
      <c r="K29" s="235"/>
      <c r="L29" s="47"/>
      <c r="M29" s="48" t="e">
        <f t="shared" si="80"/>
        <v>#DIV/0!</v>
      </c>
      <c r="N29" s="235"/>
      <c r="O29" s="48"/>
      <c r="P29" s="48" t="e">
        <f t="shared" si="81"/>
        <v>#DIV/0!</v>
      </c>
      <c r="Q29" s="235"/>
      <c r="R29" s="47"/>
      <c r="S29" s="48" t="e">
        <f t="shared" si="82"/>
        <v>#DIV/0!</v>
      </c>
      <c r="T29" s="235"/>
      <c r="U29" s="47"/>
      <c r="V29" s="48" t="e">
        <f t="shared" si="83"/>
        <v>#DIV/0!</v>
      </c>
      <c r="W29" s="235"/>
      <c r="X29" s="47"/>
      <c r="Y29" s="48" t="e">
        <f t="shared" si="84"/>
        <v>#DIV/0!</v>
      </c>
      <c r="Z29" s="235"/>
      <c r="AA29" s="47"/>
      <c r="AB29" s="48" t="e">
        <f t="shared" si="85"/>
        <v>#DIV/0!</v>
      </c>
      <c r="AC29" s="235"/>
      <c r="AD29" s="47"/>
      <c r="AE29" s="48" t="e">
        <f t="shared" si="86"/>
        <v>#DIV/0!</v>
      </c>
      <c r="AF29" s="235"/>
      <c r="AG29" s="47"/>
      <c r="AH29" s="48" t="e">
        <f t="shared" si="87"/>
        <v>#DIV/0!</v>
      </c>
      <c r="AI29" s="235"/>
      <c r="AJ29" s="47"/>
      <c r="AK29" s="48" t="e">
        <f t="shared" si="88"/>
        <v>#DIV/0!</v>
      </c>
      <c r="AL29" s="235"/>
      <c r="AM29" s="47"/>
      <c r="AN29" s="48" t="e">
        <f t="shared" si="89"/>
        <v>#DIV/0!</v>
      </c>
      <c r="AO29" s="235"/>
      <c r="AP29" s="47"/>
      <c r="AQ29" s="48" t="e">
        <f t="shared" si="90"/>
        <v>#DIV/0!</v>
      </c>
      <c r="AR29" s="92"/>
      <c r="AS29" s="90"/>
      <c r="AT29" s="90"/>
    </row>
    <row r="30" spans="1:46" s="91" customFormat="1" ht="33.75" hidden="1" customHeight="1">
      <c r="A30" s="273"/>
      <c r="B30" s="276"/>
      <c r="C30" s="342"/>
      <c r="D30" s="115" t="s">
        <v>26</v>
      </c>
      <c r="E30" s="176">
        <f t="shared" si="91"/>
        <v>240</v>
      </c>
      <c r="F30" s="47">
        <f t="shared" si="91"/>
        <v>0</v>
      </c>
      <c r="G30" s="48">
        <f t="shared" si="78"/>
        <v>0</v>
      </c>
      <c r="H30" s="235"/>
      <c r="I30" s="47"/>
      <c r="J30" s="48" t="e">
        <f t="shared" si="79"/>
        <v>#DIV/0!</v>
      </c>
      <c r="K30" s="235"/>
      <c r="L30" s="47"/>
      <c r="M30" s="48" t="e">
        <f t="shared" si="80"/>
        <v>#DIV/0!</v>
      </c>
      <c r="N30" s="235"/>
      <c r="O30" s="48"/>
      <c r="P30" s="48" t="e">
        <f t="shared" si="81"/>
        <v>#DIV/0!</v>
      </c>
      <c r="Q30" s="235"/>
      <c r="R30" s="47"/>
      <c r="S30" s="48" t="e">
        <f t="shared" si="82"/>
        <v>#DIV/0!</v>
      </c>
      <c r="T30" s="235"/>
      <c r="U30" s="47"/>
      <c r="V30" s="48" t="e">
        <f t="shared" si="83"/>
        <v>#DIV/0!</v>
      </c>
      <c r="W30" s="235"/>
      <c r="X30" s="47"/>
      <c r="Y30" s="48" t="e">
        <f t="shared" si="84"/>
        <v>#DIV/0!</v>
      </c>
      <c r="Z30" s="235"/>
      <c r="AA30" s="47"/>
      <c r="AB30" s="48" t="e">
        <f t="shared" si="85"/>
        <v>#DIV/0!</v>
      </c>
      <c r="AC30" s="235"/>
      <c r="AD30" s="47"/>
      <c r="AE30" s="48" t="e">
        <f t="shared" si="86"/>
        <v>#DIV/0!</v>
      </c>
      <c r="AF30" s="235"/>
      <c r="AG30" s="47"/>
      <c r="AH30" s="48" t="e">
        <f t="shared" si="87"/>
        <v>#DIV/0!</v>
      </c>
      <c r="AI30" s="235"/>
      <c r="AJ30" s="47"/>
      <c r="AK30" s="48" t="e">
        <f t="shared" si="88"/>
        <v>#DIV/0!</v>
      </c>
      <c r="AL30" s="235">
        <v>240</v>
      </c>
      <c r="AM30" s="47"/>
      <c r="AN30" s="48">
        <f t="shared" si="89"/>
        <v>0</v>
      </c>
      <c r="AO30" s="235"/>
      <c r="AP30" s="47"/>
      <c r="AQ30" s="48" t="e">
        <f t="shared" si="90"/>
        <v>#DIV/0!</v>
      </c>
      <c r="AR30" s="92"/>
      <c r="AS30" s="90"/>
      <c r="AT30" s="90"/>
    </row>
    <row r="31" spans="1:46" s="91" customFormat="1" ht="84" hidden="1" customHeight="1">
      <c r="A31" s="273"/>
      <c r="B31" s="276"/>
      <c r="C31" s="342"/>
      <c r="D31" s="115" t="s">
        <v>154</v>
      </c>
      <c r="E31" s="176">
        <f t="shared" si="91"/>
        <v>0</v>
      </c>
      <c r="F31" s="47">
        <f t="shared" si="91"/>
        <v>0</v>
      </c>
      <c r="G31" s="48" t="e">
        <f t="shared" si="78"/>
        <v>#DIV/0!</v>
      </c>
      <c r="H31" s="235"/>
      <c r="I31" s="47"/>
      <c r="J31" s="48" t="e">
        <f t="shared" si="79"/>
        <v>#DIV/0!</v>
      </c>
      <c r="K31" s="235"/>
      <c r="L31" s="47"/>
      <c r="M31" s="48" t="e">
        <f t="shared" si="80"/>
        <v>#DIV/0!</v>
      </c>
      <c r="N31" s="235"/>
      <c r="O31" s="48"/>
      <c r="P31" s="48" t="e">
        <f t="shared" si="81"/>
        <v>#DIV/0!</v>
      </c>
      <c r="Q31" s="235"/>
      <c r="R31" s="47"/>
      <c r="S31" s="48" t="e">
        <f t="shared" si="82"/>
        <v>#DIV/0!</v>
      </c>
      <c r="T31" s="235"/>
      <c r="U31" s="47"/>
      <c r="V31" s="48" t="e">
        <f t="shared" si="83"/>
        <v>#DIV/0!</v>
      </c>
      <c r="W31" s="235"/>
      <c r="X31" s="47"/>
      <c r="Y31" s="48" t="e">
        <f t="shared" si="84"/>
        <v>#DIV/0!</v>
      </c>
      <c r="Z31" s="235"/>
      <c r="AA31" s="47"/>
      <c r="AB31" s="48" t="e">
        <f t="shared" si="85"/>
        <v>#DIV/0!</v>
      </c>
      <c r="AC31" s="235"/>
      <c r="AD31" s="47"/>
      <c r="AE31" s="48" t="e">
        <f t="shared" si="86"/>
        <v>#DIV/0!</v>
      </c>
      <c r="AF31" s="235"/>
      <c r="AG31" s="47"/>
      <c r="AH31" s="48" t="e">
        <f t="shared" si="87"/>
        <v>#DIV/0!</v>
      </c>
      <c r="AI31" s="235"/>
      <c r="AJ31" s="47"/>
      <c r="AK31" s="48" t="e">
        <f t="shared" si="88"/>
        <v>#DIV/0!</v>
      </c>
      <c r="AL31" s="235"/>
      <c r="AM31" s="47"/>
      <c r="AN31" s="48" t="e">
        <f t="shared" si="89"/>
        <v>#DIV/0!</v>
      </c>
      <c r="AO31" s="235"/>
      <c r="AP31" s="47"/>
      <c r="AQ31" s="48" t="e">
        <f t="shared" si="90"/>
        <v>#DIV/0!</v>
      </c>
      <c r="AR31" s="92"/>
      <c r="AS31" s="90"/>
      <c r="AT31" s="90"/>
    </row>
    <row r="32" spans="1:46" s="91" customFormat="1" ht="33" hidden="1" customHeight="1">
      <c r="A32" s="273"/>
      <c r="B32" s="276"/>
      <c r="C32" s="342"/>
      <c r="D32" s="115" t="s">
        <v>37</v>
      </c>
      <c r="E32" s="176">
        <f t="shared" si="91"/>
        <v>0</v>
      </c>
      <c r="F32" s="47">
        <f t="shared" si="91"/>
        <v>0</v>
      </c>
      <c r="G32" s="48" t="e">
        <f t="shared" si="78"/>
        <v>#DIV/0!</v>
      </c>
      <c r="H32" s="235"/>
      <c r="I32" s="47"/>
      <c r="J32" s="48" t="e">
        <f t="shared" si="79"/>
        <v>#DIV/0!</v>
      </c>
      <c r="K32" s="235"/>
      <c r="L32" s="47"/>
      <c r="M32" s="48" t="e">
        <f t="shared" si="80"/>
        <v>#DIV/0!</v>
      </c>
      <c r="N32" s="235"/>
      <c r="O32" s="48"/>
      <c r="P32" s="48" t="e">
        <f t="shared" si="81"/>
        <v>#DIV/0!</v>
      </c>
      <c r="Q32" s="235"/>
      <c r="R32" s="47"/>
      <c r="S32" s="48" t="e">
        <f t="shared" si="82"/>
        <v>#DIV/0!</v>
      </c>
      <c r="T32" s="235"/>
      <c r="U32" s="47"/>
      <c r="V32" s="48" t="e">
        <f t="shared" si="83"/>
        <v>#DIV/0!</v>
      </c>
      <c r="W32" s="235"/>
      <c r="X32" s="47"/>
      <c r="Y32" s="48" t="e">
        <f t="shared" si="84"/>
        <v>#DIV/0!</v>
      </c>
      <c r="Z32" s="235"/>
      <c r="AA32" s="47"/>
      <c r="AB32" s="48" t="e">
        <f t="shared" si="85"/>
        <v>#DIV/0!</v>
      </c>
      <c r="AC32" s="235"/>
      <c r="AD32" s="47"/>
      <c r="AE32" s="48" t="e">
        <f t="shared" si="86"/>
        <v>#DIV/0!</v>
      </c>
      <c r="AF32" s="235"/>
      <c r="AG32" s="47"/>
      <c r="AH32" s="48" t="e">
        <f t="shared" si="87"/>
        <v>#DIV/0!</v>
      </c>
      <c r="AI32" s="235"/>
      <c r="AJ32" s="47"/>
      <c r="AK32" s="48" t="e">
        <f t="shared" si="88"/>
        <v>#DIV/0!</v>
      </c>
      <c r="AL32" s="235"/>
      <c r="AM32" s="47"/>
      <c r="AN32" s="48" t="e">
        <f t="shared" si="89"/>
        <v>#DIV/0!</v>
      </c>
      <c r="AO32" s="235"/>
      <c r="AP32" s="47"/>
      <c r="AQ32" s="48" t="e">
        <f t="shared" si="90"/>
        <v>#DIV/0!</v>
      </c>
      <c r="AR32" s="92"/>
      <c r="AS32" s="90"/>
      <c r="AT32" s="90"/>
    </row>
    <row r="33" spans="1:46" s="91" customFormat="1" ht="52.5" hidden="1" customHeight="1">
      <c r="A33" s="274"/>
      <c r="B33" s="277"/>
      <c r="C33" s="343"/>
      <c r="D33" s="115" t="s">
        <v>32</v>
      </c>
      <c r="E33" s="176">
        <f t="shared" si="91"/>
        <v>0</v>
      </c>
      <c r="F33" s="47">
        <f t="shared" si="91"/>
        <v>0</v>
      </c>
      <c r="G33" s="48" t="e">
        <f t="shared" si="78"/>
        <v>#DIV/0!</v>
      </c>
      <c r="H33" s="235"/>
      <c r="I33" s="47"/>
      <c r="J33" s="48" t="e">
        <f t="shared" si="79"/>
        <v>#DIV/0!</v>
      </c>
      <c r="K33" s="235"/>
      <c r="L33" s="47"/>
      <c r="M33" s="48" t="e">
        <f t="shared" si="80"/>
        <v>#DIV/0!</v>
      </c>
      <c r="N33" s="235"/>
      <c r="O33" s="48"/>
      <c r="P33" s="48" t="e">
        <f t="shared" si="81"/>
        <v>#DIV/0!</v>
      </c>
      <c r="Q33" s="235"/>
      <c r="R33" s="47"/>
      <c r="S33" s="48" t="e">
        <f t="shared" si="82"/>
        <v>#DIV/0!</v>
      </c>
      <c r="T33" s="235"/>
      <c r="U33" s="47"/>
      <c r="V33" s="48" t="e">
        <f t="shared" si="83"/>
        <v>#DIV/0!</v>
      </c>
      <c r="W33" s="235"/>
      <c r="X33" s="47"/>
      <c r="Y33" s="48" t="e">
        <f t="shared" si="84"/>
        <v>#DIV/0!</v>
      </c>
      <c r="Z33" s="235"/>
      <c r="AA33" s="47"/>
      <c r="AB33" s="48" t="e">
        <f t="shared" si="85"/>
        <v>#DIV/0!</v>
      </c>
      <c r="AC33" s="235"/>
      <c r="AD33" s="47"/>
      <c r="AE33" s="48" t="e">
        <f t="shared" si="86"/>
        <v>#DIV/0!</v>
      </c>
      <c r="AF33" s="235"/>
      <c r="AG33" s="47"/>
      <c r="AH33" s="48" t="e">
        <f t="shared" si="87"/>
        <v>#DIV/0!</v>
      </c>
      <c r="AI33" s="235"/>
      <c r="AJ33" s="47"/>
      <c r="AK33" s="48" t="e">
        <f t="shared" si="88"/>
        <v>#DIV/0!</v>
      </c>
      <c r="AL33" s="235"/>
      <c r="AM33" s="47"/>
      <c r="AN33" s="48" t="e">
        <f t="shared" si="89"/>
        <v>#DIV/0!</v>
      </c>
      <c r="AO33" s="235"/>
      <c r="AP33" s="47"/>
      <c r="AQ33" s="48" t="e">
        <f t="shared" si="90"/>
        <v>#DIV/0!</v>
      </c>
      <c r="AR33" s="92"/>
      <c r="AS33" s="90"/>
      <c r="AT33" s="90"/>
    </row>
    <row r="34" spans="1:46" s="214" customFormat="1" ht="24.75" hidden="1" customHeight="1">
      <c r="A34" s="272" t="s">
        <v>40</v>
      </c>
      <c r="B34" s="311" t="s">
        <v>41</v>
      </c>
      <c r="C34" s="278" t="s">
        <v>105</v>
      </c>
      <c r="D34" s="217" t="s">
        <v>34</v>
      </c>
      <c r="E34" s="211">
        <f>SUM(E35:E40)</f>
        <v>100</v>
      </c>
      <c r="F34" s="212">
        <f>SUM(F35:F40)</f>
        <v>0</v>
      </c>
      <c r="G34" s="212">
        <f>(F34/E34)*100</f>
        <v>0</v>
      </c>
      <c r="H34" s="235">
        <f>SUM(H35:H40)</f>
        <v>0</v>
      </c>
      <c r="I34" s="212">
        <f>SUM(I35:I40)</f>
        <v>0</v>
      </c>
      <c r="J34" s="212" t="e">
        <f>(I34/H34)*100</f>
        <v>#DIV/0!</v>
      </c>
      <c r="K34" s="235">
        <f>SUM(K35:K40)</f>
        <v>0</v>
      </c>
      <c r="L34" s="212">
        <f>SUM(L35:L40)</f>
        <v>0</v>
      </c>
      <c r="M34" s="212" t="e">
        <f>(L34/K34)*100</f>
        <v>#DIV/0!</v>
      </c>
      <c r="N34" s="235">
        <f>SUM(N35:N40)</f>
        <v>0</v>
      </c>
      <c r="O34" s="212">
        <f>SUM(O35:O40)</f>
        <v>0</v>
      </c>
      <c r="P34" s="212" t="e">
        <f>(O34/N34)*100</f>
        <v>#DIV/0!</v>
      </c>
      <c r="Q34" s="235">
        <f>SUM(Q35:Q40)</f>
        <v>0</v>
      </c>
      <c r="R34" s="212">
        <f>SUM(R35:R40)</f>
        <v>0</v>
      </c>
      <c r="S34" s="212" t="e">
        <f>(R34/Q34)*100</f>
        <v>#DIV/0!</v>
      </c>
      <c r="T34" s="235">
        <f>SUM(T35:T40)</f>
        <v>0</v>
      </c>
      <c r="U34" s="212">
        <f>SUM(U35:U40)</f>
        <v>0</v>
      </c>
      <c r="V34" s="212" t="e">
        <f>(U34/T34)*100</f>
        <v>#DIV/0!</v>
      </c>
      <c r="W34" s="235">
        <f>SUM(W35:W40)</f>
        <v>0</v>
      </c>
      <c r="X34" s="212">
        <f>SUM(X35:X40)</f>
        <v>0</v>
      </c>
      <c r="Y34" s="212" t="e">
        <f>(X34/W34)*100</f>
        <v>#DIV/0!</v>
      </c>
      <c r="Z34" s="235">
        <f>SUM(Z35:Z40)</f>
        <v>0</v>
      </c>
      <c r="AA34" s="212">
        <f>SUM(AA35:AA40)</f>
        <v>0</v>
      </c>
      <c r="AB34" s="212" t="e">
        <f>(AA34/Z34)*100</f>
        <v>#DIV/0!</v>
      </c>
      <c r="AC34" s="235">
        <f>SUM(AC35:AC40)</f>
        <v>100</v>
      </c>
      <c r="AD34" s="212">
        <f>SUM(AD35:AD40)</f>
        <v>0</v>
      </c>
      <c r="AE34" s="212">
        <f>(AD34/AC34)*100</f>
        <v>0</v>
      </c>
      <c r="AF34" s="235">
        <f>SUM(AF35:AF40)</f>
        <v>0</v>
      </c>
      <c r="AG34" s="212">
        <f>SUM(AG35:AG40)</f>
        <v>0</v>
      </c>
      <c r="AH34" s="212" t="e">
        <f>(AG34/AF34)*100</f>
        <v>#DIV/0!</v>
      </c>
      <c r="AI34" s="235">
        <f>SUM(AI35:AI40)</f>
        <v>0</v>
      </c>
      <c r="AJ34" s="212">
        <f>SUM(AJ35:AJ40)</f>
        <v>0</v>
      </c>
      <c r="AK34" s="212" t="e">
        <f>(AJ34/AI34)*100</f>
        <v>#DIV/0!</v>
      </c>
      <c r="AL34" s="235">
        <f>SUM(AL35:AL40)</f>
        <v>0</v>
      </c>
      <c r="AM34" s="212">
        <f>SUM(AM35:AM40)</f>
        <v>0</v>
      </c>
      <c r="AN34" s="212" t="e">
        <f>(AM34/AL34)*100</f>
        <v>#DIV/0!</v>
      </c>
      <c r="AO34" s="235">
        <f>SUM(AO35:AO40)</f>
        <v>0</v>
      </c>
      <c r="AP34" s="212">
        <f>SUM(AP35:AP40)</f>
        <v>0</v>
      </c>
      <c r="AQ34" s="212" t="e">
        <f>(AP34/AO34)*100</f>
        <v>#DIV/0!</v>
      </c>
      <c r="AR34" s="218"/>
    </row>
    <row r="35" spans="1:46" s="91" customFormat="1" ht="35.25" hidden="1" customHeight="1">
      <c r="A35" s="273"/>
      <c r="B35" s="312"/>
      <c r="C35" s="279"/>
      <c r="D35" s="115" t="s">
        <v>17</v>
      </c>
      <c r="E35" s="176">
        <f>H35+K35+N35+Q35+T35+W35+Z35+AC35+AF35+AI35+AL35+AO35</f>
        <v>0</v>
      </c>
      <c r="F35" s="47">
        <f>I35+L35+O35+R35+U35+X35+AA35+AD35+AG35+AJ35+AM35+AP35</f>
        <v>0</v>
      </c>
      <c r="G35" s="48" t="e">
        <f t="shared" ref="G35:G40" si="92">(F35/E35)*100</f>
        <v>#DIV/0!</v>
      </c>
      <c r="H35" s="235"/>
      <c r="I35" s="47"/>
      <c r="J35" s="48" t="e">
        <f t="shared" ref="J35:J40" si="93">(I35/H35)*100</f>
        <v>#DIV/0!</v>
      </c>
      <c r="K35" s="235"/>
      <c r="L35" s="47"/>
      <c r="M35" s="48" t="e">
        <f t="shared" ref="M35:M40" si="94">(L35/K35)*100</f>
        <v>#DIV/0!</v>
      </c>
      <c r="N35" s="235"/>
      <c r="O35" s="48"/>
      <c r="P35" s="48" t="e">
        <f t="shared" ref="P35:P40" si="95">(O35/N35)*100</f>
        <v>#DIV/0!</v>
      </c>
      <c r="Q35" s="235"/>
      <c r="R35" s="47"/>
      <c r="S35" s="48" t="e">
        <f t="shared" ref="S35:S40" si="96">(R35/Q35)*100</f>
        <v>#DIV/0!</v>
      </c>
      <c r="T35" s="235"/>
      <c r="U35" s="47"/>
      <c r="V35" s="48" t="e">
        <f t="shared" ref="V35:V40" si="97">(U35/T35)*100</f>
        <v>#DIV/0!</v>
      </c>
      <c r="W35" s="235"/>
      <c r="X35" s="47"/>
      <c r="Y35" s="48" t="e">
        <f t="shared" ref="Y35:Y40" si="98">(X35/W35)*100</f>
        <v>#DIV/0!</v>
      </c>
      <c r="Z35" s="235"/>
      <c r="AA35" s="47"/>
      <c r="AB35" s="48" t="e">
        <f t="shared" ref="AB35:AB40" si="99">(AA35/Z35)*100</f>
        <v>#DIV/0!</v>
      </c>
      <c r="AC35" s="235"/>
      <c r="AD35" s="47"/>
      <c r="AE35" s="48" t="e">
        <f t="shared" ref="AE35:AE40" si="100">(AD35/AC35)*100</f>
        <v>#DIV/0!</v>
      </c>
      <c r="AF35" s="235"/>
      <c r="AG35" s="47"/>
      <c r="AH35" s="48" t="e">
        <f t="shared" ref="AH35:AH40" si="101">(AG35/AF35)*100</f>
        <v>#DIV/0!</v>
      </c>
      <c r="AI35" s="235"/>
      <c r="AJ35" s="47"/>
      <c r="AK35" s="48" t="e">
        <f t="shared" ref="AK35:AK40" si="102">(AJ35/AI35)*100</f>
        <v>#DIV/0!</v>
      </c>
      <c r="AL35" s="235"/>
      <c r="AM35" s="47"/>
      <c r="AN35" s="48" t="e">
        <f t="shared" ref="AN35:AN40" si="103">(AM35/AL35)*100</f>
        <v>#DIV/0!</v>
      </c>
      <c r="AO35" s="235"/>
      <c r="AP35" s="47"/>
      <c r="AQ35" s="48" t="e">
        <f t="shared" ref="AQ35:AQ40" si="104">(AP35/AO35)*100</f>
        <v>#DIV/0!</v>
      </c>
      <c r="AR35" s="92"/>
      <c r="AS35" s="90"/>
      <c r="AT35" s="90"/>
    </row>
    <row r="36" spans="1:46" s="91" customFormat="1" ht="47.25" hidden="1" customHeight="1">
      <c r="A36" s="273"/>
      <c r="B36" s="312"/>
      <c r="C36" s="279"/>
      <c r="D36" s="115" t="s">
        <v>18</v>
      </c>
      <c r="E36" s="176">
        <f t="shared" ref="E36:F40" si="105">H36+K36+N36+Q36+T36+W36+Z36+AC36+AF36+AI36+AL36+AO36</f>
        <v>0</v>
      </c>
      <c r="F36" s="47">
        <f t="shared" si="105"/>
        <v>0</v>
      </c>
      <c r="G36" s="48" t="e">
        <f t="shared" si="92"/>
        <v>#DIV/0!</v>
      </c>
      <c r="H36" s="235"/>
      <c r="I36" s="47"/>
      <c r="J36" s="48" t="e">
        <f t="shared" si="93"/>
        <v>#DIV/0!</v>
      </c>
      <c r="K36" s="235"/>
      <c r="L36" s="47"/>
      <c r="M36" s="48" t="e">
        <f t="shared" si="94"/>
        <v>#DIV/0!</v>
      </c>
      <c r="N36" s="235"/>
      <c r="O36" s="48"/>
      <c r="P36" s="48" t="e">
        <f t="shared" si="95"/>
        <v>#DIV/0!</v>
      </c>
      <c r="Q36" s="235"/>
      <c r="R36" s="47"/>
      <c r="S36" s="48" t="e">
        <f t="shared" si="96"/>
        <v>#DIV/0!</v>
      </c>
      <c r="T36" s="235"/>
      <c r="U36" s="47"/>
      <c r="V36" s="48" t="e">
        <f t="shared" si="97"/>
        <v>#DIV/0!</v>
      </c>
      <c r="W36" s="235"/>
      <c r="X36" s="47"/>
      <c r="Y36" s="48" t="e">
        <f t="shared" si="98"/>
        <v>#DIV/0!</v>
      </c>
      <c r="Z36" s="235"/>
      <c r="AA36" s="47"/>
      <c r="AB36" s="48" t="e">
        <f t="shared" si="99"/>
        <v>#DIV/0!</v>
      </c>
      <c r="AC36" s="235"/>
      <c r="AD36" s="47"/>
      <c r="AE36" s="48" t="e">
        <f t="shared" si="100"/>
        <v>#DIV/0!</v>
      </c>
      <c r="AF36" s="235"/>
      <c r="AG36" s="47"/>
      <c r="AH36" s="48" t="e">
        <f t="shared" si="101"/>
        <v>#DIV/0!</v>
      </c>
      <c r="AI36" s="235"/>
      <c r="AJ36" s="47"/>
      <c r="AK36" s="48" t="e">
        <f t="shared" si="102"/>
        <v>#DIV/0!</v>
      </c>
      <c r="AL36" s="235"/>
      <c r="AM36" s="47"/>
      <c r="AN36" s="48" t="e">
        <f t="shared" si="103"/>
        <v>#DIV/0!</v>
      </c>
      <c r="AO36" s="235"/>
      <c r="AP36" s="47"/>
      <c r="AQ36" s="48" t="e">
        <f t="shared" si="104"/>
        <v>#DIV/0!</v>
      </c>
      <c r="AR36" s="92"/>
      <c r="AS36" s="90"/>
      <c r="AT36" s="90"/>
    </row>
    <row r="37" spans="1:46" s="91" customFormat="1" ht="29.25" hidden="1" customHeight="1">
      <c r="A37" s="273"/>
      <c r="B37" s="312"/>
      <c r="C37" s="279"/>
      <c r="D37" s="115" t="s">
        <v>26</v>
      </c>
      <c r="E37" s="176">
        <f t="shared" si="105"/>
        <v>100</v>
      </c>
      <c r="F37" s="47">
        <f t="shared" si="105"/>
        <v>0</v>
      </c>
      <c r="G37" s="48">
        <f t="shared" si="92"/>
        <v>0</v>
      </c>
      <c r="H37" s="235"/>
      <c r="I37" s="47"/>
      <c r="J37" s="48" t="e">
        <f t="shared" si="93"/>
        <v>#DIV/0!</v>
      </c>
      <c r="K37" s="235"/>
      <c r="L37" s="47"/>
      <c r="M37" s="48" t="e">
        <f t="shared" si="94"/>
        <v>#DIV/0!</v>
      </c>
      <c r="N37" s="235"/>
      <c r="O37" s="48"/>
      <c r="P37" s="48" t="e">
        <f t="shared" si="95"/>
        <v>#DIV/0!</v>
      </c>
      <c r="Q37" s="235"/>
      <c r="R37" s="47"/>
      <c r="S37" s="48" t="e">
        <f t="shared" si="96"/>
        <v>#DIV/0!</v>
      </c>
      <c r="T37" s="235"/>
      <c r="U37" s="47"/>
      <c r="V37" s="48" t="e">
        <f t="shared" si="97"/>
        <v>#DIV/0!</v>
      </c>
      <c r="W37" s="235"/>
      <c r="X37" s="47"/>
      <c r="Y37" s="48" t="e">
        <f t="shared" si="98"/>
        <v>#DIV/0!</v>
      </c>
      <c r="Z37" s="235"/>
      <c r="AA37" s="47"/>
      <c r="AB37" s="48" t="e">
        <f t="shared" si="99"/>
        <v>#DIV/0!</v>
      </c>
      <c r="AC37" s="235">
        <v>100</v>
      </c>
      <c r="AD37" s="47"/>
      <c r="AE37" s="48">
        <f t="shared" si="100"/>
        <v>0</v>
      </c>
      <c r="AF37" s="235"/>
      <c r="AG37" s="47"/>
      <c r="AH37" s="48" t="e">
        <f t="shared" si="101"/>
        <v>#DIV/0!</v>
      </c>
      <c r="AI37" s="235"/>
      <c r="AJ37" s="47"/>
      <c r="AK37" s="48" t="e">
        <f t="shared" si="102"/>
        <v>#DIV/0!</v>
      </c>
      <c r="AL37" s="235"/>
      <c r="AM37" s="47"/>
      <c r="AN37" s="48" t="e">
        <f t="shared" si="103"/>
        <v>#DIV/0!</v>
      </c>
      <c r="AO37" s="235"/>
      <c r="AP37" s="47"/>
      <c r="AQ37" s="48" t="e">
        <f t="shared" si="104"/>
        <v>#DIV/0!</v>
      </c>
      <c r="AR37" s="92"/>
      <c r="AS37" s="90"/>
      <c r="AT37" s="90"/>
    </row>
    <row r="38" spans="1:46" s="91" customFormat="1" ht="74.25" hidden="1" customHeight="1">
      <c r="A38" s="273"/>
      <c r="B38" s="312"/>
      <c r="C38" s="279"/>
      <c r="D38" s="115" t="s">
        <v>154</v>
      </c>
      <c r="E38" s="176">
        <f t="shared" si="105"/>
        <v>0</v>
      </c>
      <c r="F38" s="47">
        <f t="shared" si="105"/>
        <v>0</v>
      </c>
      <c r="G38" s="48" t="e">
        <f t="shared" si="92"/>
        <v>#DIV/0!</v>
      </c>
      <c r="H38" s="235"/>
      <c r="I38" s="47"/>
      <c r="J38" s="48" t="e">
        <f t="shared" si="93"/>
        <v>#DIV/0!</v>
      </c>
      <c r="K38" s="235"/>
      <c r="L38" s="47"/>
      <c r="M38" s="48" t="e">
        <f t="shared" si="94"/>
        <v>#DIV/0!</v>
      </c>
      <c r="N38" s="235"/>
      <c r="O38" s="48"/>
      <c r="P38" s="48" t="e">
        <f t="shared" si="95"/>
        <v>#DIV/0!</v>
      </c>
      <c r="Q38" s="235"/>
      <c r="R38" s="47"/>
      <c r="S38" s="48" t="e">
        <f t="shared" si="96"/>
        <v>#DIV/0!</v>
      </c>
      <c r="T38" s="235"/>
      <c r="U38" s="47"/>
      <c r="V38" s="48" t="e">
        <f t="shared" si="97"/>
        <v>#DIV/0!</v>
      </c>
      <c r="W38" s="235"/>
      <c r="X38" s="47"/>
      <c r="Y38" s="48" t="e">
        <f t="shared" si="98"/>
        <v>#DIV/0!</v>
      </c>
      <c r="Z38" s="235"/>
      <c r="AA38" s="47"/>
      <c r="AB38" s="48" t="e">
        <f t="shared" si="99"/>
        <v>#DIV/0!</v>
      </c>
      <c r="AC38" s="235"/>
      <c r="AD38" s="47"/>
      <c r="AE38" s="48" t="e">
        <f t="shared" si="100"/>
        <v>#DIV/0!</v>
      </c>
      <c r="AF38" s="235"/>
      <c r="AG38" s="47"/>
      <c r="AH38" s="48" t="e">
        <f t="shared" si="101"/>
        <v>#DIV/0!</v>
      </c>
      <c r="AI38" s="235"/>
      <c r="AJ38" s="47"/>
      <c r="AK38" s="48" t="e">
        <f t="shared" si="102"/>
        <v>#DIV/0!</v>
      </c>
      <c r="AL38" s="235"/>
      <c r="AM38" s="47"/>
      <c r="AN38" s="48" t="e">
        <f t="shared" si="103"/>
        <v>#DIV/0!</v>
      </c>
      <c r="AO38" s="235"/>
      <c r="AP38" s="47"/>
      <c r="AQ38" s="48" t="e">
        <f t="shared" si="104"/>
        <v>#DIV/0!</v>
      </c>
      <c r="AR38" s="92"/>
      <c r="AS38" s="90"/>
      <c r="AT38" s="90"/>
    </row>
    <row r="39" spans="1:46" s="91" customFormat="1" ht="33.75" hidden="1" customHeight="1">
      <c r="A39" s="273"/>
      <c r="B39" s="312"/>
      <c r="C39" s="279"/>
      <c r="D39" s="115" t="s">
        <v>37</v>
      </c>
      <c r="E39" s="176">
        <f t="shared" si="105"/>
        <v>0</v>
      </c>
      <c r="F39" s="47">
        <f t="shared" si="105"/>
        <v>0</v>
      </c>
      <c r="G39" s="48" t="e">
        <f t="shared" si="92"/>
        <v>#DIV/0!</v>
      </c>
      <c r="H39" s="235"/>
      <c r="I39" s="47"/>
      <c r="J39" s="48" t="e">
        <f t="shared" si="93"/>
        <v>#DIV/0!</v>
      </c>
      <c r="K39" s="235"/>
      <c r="L39" s="47"/>
      <c r="M39" s="48" t="e">
        <f t="shared" si="94"/>
        <v>#DIV/0!</v>
      </c>
      <c r="N39" s="235"/>
      <c r="O39" s="48"/>
      <c r="P39" s="48" t="e">
        <f t="shared" si="95"/>
        <v>#DIV/0!</v>
      </c>
      <c r="Q39" s="235"/>
      <c r="R39" s="47"/>
      <c r="S39" s="48" t="e">
        <f t="shared" si="96"/>
        <v>#DIV/0!</v>
      </c>
      <c r="T39" s="235"/>
      <c r="U39" s="47"/>
      <c r="V39" s="48" t="e">
        <f t="shared" si="97"/>
        <v>#DIV/0!</v>
      </c>
      <c r="W39" s="235"/>
      <c r="X39" s="47"/>
      <c r="Y39" s="48" t="e">
        <f t="shared" si="98"/>
        <v>#DIV/0!</v>
      </c>
      <c r="Z39" s="235"/>
      <c r="AA39" s="47"/>
      <c r="AB39" s="48" t="e">
        <f t="shared" si="99"/>
        <v>#DIV/0!</v>
      </c>
      <c r="AC39" s="235"/>
      <c r="AD39" s="47"/>
      <c r="AE39" s="48" t="e">
        <f t="shared" si="100"/>
        <v>#DIV/0!</v>
      </c>
      <c r="AF39" s="235"/>
      <c r="AG39" s="47"/>
      <c r="AH39" s="48" t="e">
        <f t="shared" si="101"/>
        <v>#DIV/0!</v>
      </c>
      <c r="AI39" s="235"/>
      <c r="AJ39" s="47"/>
      <c r="AK39" s="48" t="e">
        <f t="shared" si="102"/>
        <v>#DIV/0!</v>
      </c>
      <c r="AL39" s="235"/>
      <c r="AM39" s="47"/>
      <c r="AN39" s="48" t="e">
        <f t="shared" si="103"/>
        <v>#DIV/0!</v>
      </c>
      <c r="AO39" s="235"/>
      <c r="AP39" s="47"/>
      <c r="AQ39" s="48" t="e">
        <f t="shared" si="104"/>
        <v>#DIV/0!</v>
      </c>
      <c r="AR39" s="92"/>
      <c r="AS39" s="90"/>
      <c r="AT39" s="90"/>
    </row>
    <row r="40" spans="1:46" s="91" customFormat="1" ht="45" hidden="1">
      <c r="A40" s="274"/>
      <c r="B40" s="313"/>
      <c r="C40" s="280"/>
      <c r="D40" s="115" t="s">
        <v>32</v>
      </c>
      <c r="E40" s="176">
        <f t="shared" si="105"/>
        <v>0</v>
      </c>
      <c r="F40" s="47">
        <f t="shared" si="105"/>
        <v>0</v>
      </c>
      <c r="G40" s="48" t="e">
        <f t="shared" si="92"/>
        <v>#DIV/0!</v>
      </c>
      <c r="H40" s="235"/>
      <c r="I40" s="47"/>
      <c r="J40" s="48" t="e">
        <f t="shared" si="93"/>
        <v>#DIV/0!</v>
      </c>
      <c r="K40" s="235"/>
      <c r="L40" s="47"/>
      <c r="M40" s="48" t="e">
        <f t="shared" si="94"/>
        <v>#DIV/0!</v>
      </c>
      <c r="N40" s="235"/>
      <c r="O40" s="48"/>
      <c r="P40" s="48" t="e">
        <f t="shared" si="95"/>
        <v>#DIV/0!</v>
      </c>
      <c r="Q40" s="235"/>
      <c r="R40" s="47"/>
      <c r="S40" s="48" t="e">
        <f t="shared" si="96"/>
        <v>#DIV/0!</v>
      </c>
      <c r="T40" s="235"/>
      <c r="U40" s="47"/>
      <c r="V40" s="48" t="e">
        <f t="shared" si="97"/>
        <v>#DIV/0!</v>
      </c>
      <c r="W40" s="235"/>
      <c r="X40" s="47"/>
      <c r="Y40" s="48" t="e">
        <f t="shared" si="98"/>
        <v>#DIV/0!</v>
      </c>
      <c r="Z40" s="235"/>
      <c r="AA40" s="47"/>
      <c r="AB40" s="48" t="e">
        <f t="shared" si="99"/>
        <v>#DIV/0!</v>
      </c>
      <c r="AC40" s="235"/>
      <c r="AD40" s="47"/>
      <c r="AE40" s="48" t="e">
        <f t="shared" si="100"/>
        <v>#DIV/0!</v>
      </c>
      <c r="AF40" s="235"/>
      <c r="AG40" s="47"/>
      <c r="AH40" s="48" t="e">
        <f t="shared" si="101"/>
        <v>#DIV/0!</v>
      </c>
      <c r="AI40" s="235"/>
      <c r="AJ40" s="47"/>
      <c r="AK40" s="48" t="e">
        <f t="shared" si="102"/>
        <v>#DIV/0!</v>
      </c>
      <c r="AL40" s="235"/>
      <c r="AM40" s="47"/>
      <c r="AN40" s="48" t="e">
        <f t="shared" si="103"/>
        <v>#DIV/0!</v>
      </c>
      <c r="AO40" s="235"/>
      <c r="AP40" s="47"/>
      <c r="AQ40" s="48" t="e">
        <f t="shared" si="104"/>
        <v>#DIV/0!</v>
      </c>
      <c r="AR40" s="92"/>
      <c r="AS40" s="90"/>
      <c r="AT40" s="90"/>
    </row>
    <row r="41" spans="1:46" s="214" customFormat="1" ht="28.5" hidden="1" customHeight="1">
      <c r="A41" s="272" t="s">
        <v>42</v>
      </c>
      <c r="B41" s="311" t="s">
        <v>43</v>
      </c>
      <c r="C41" s="278" t="s">
        <v>105</v>
      </c>
      <c r="D41" s="217" t="s">
        <v>34</v>
      </c>
      <c r="E41" s="211">
        <f>SUM(E42:E47)</f>
        <v>50</v>
      </c>
      <c r="F41" s="212">
        <f>SUM(F42:F47)</f>
        <v>0</v>
      </c>
      <c r="G41" s="212">
        <f>(F41/E41)*100</f>
        <v>0</v>
      </c>
      <c r="H41" s="235">
        <f>SUM(H42:H47)</f>
        <v>0</v>
      </c>
      <c r="I41" s="212">
        <f>SUM(I42:I47)</f>
        <v>0</v>
      </c>
      <c r="J41" s="212" t="e">
        <f>(I41/H41)*100</f>
        <v>#DIV/0!</v>
      </c>
      <c r="K41" s="235">
        <f>SUM(K42:K47)</f>
        <v>0</v>
      </c>
      <c r="L41" s="212">
        <f>SUM(L42:L47)</f>
        <v>0</v>
      </c>
      <c r="M41" s="212" t="e">
        <f>(L41/K41)*100</f>
        <v>#DIV/0!</v>
      </c>
      <c r="N41" s="235">
        <f>SUM(N42:N47)</f>
        <v>0</v>
      </c>
      <c r="O41" s="212">
        <f>SUM(O42:O47)</f>
        <v>0</v>
      </c>
      <c r="P41" s="212" t="e">
        <f>(O41/N41)*100</f>
        <v>#DIV/0!</v>
      </c>
      <c r="Q41" s="235">
        <f>SUM(Q42:Q47)</f>
        <v>0</v>
      </c>
      <c r="R41" s="212">
        <f>SUM(R42:R47)</f>
        <v>0</v>
      </c>
      <c r="S41" s="212" t="e">
        <f>(R41/Q41)*100</f>
        <v>#DIV/0!</v>
      </c>
      <c r="T41" s="235">
        <f>SUM(T42:T47)</f>
        <v>0</v>
      </c>
      <c r="U41" s="212">
        <f>SUM(U42:U47)</f>
        <v>0</v>
      </c>
      <c r="V41" s="212" t="e">
        <f>(U41/T41)*100</f>
        <v>#DIV/0!</v>
      </c>
      <c r="W41" s="235">
        <f>SUM(W42:W47)</f>
        <v>0</v>
      </c>
      <c r="X41" s="212">
        <f>SUM(X42:X47)</f>
        <v>0</v>
      </c>
      <c r="Y41" s="212" t="e">
        <f>(X41/W41)*100</f>
        <v>#DIV/0!</v>
      </c>
      <c r="Z41" s="235">
        <f>SUM(Z42:Z47)</f>
        <v>0</v>
      </c>
      <c r="AA41" s="212">
        <f>SUM(AA42:AA47)</f>
        <v>0</v>
      </c>
      <c r="AB41" s="212" t="e">
        <f>(AA41/Z41)*100</f>
        <v>#DIV/0!</v>
      </c>
      <c r="AC41" s="235">
        <f>SUM(AC42:AC47)</f>
        <v>50</v>
      </c>
      <c r="AD41" s="212">
        <f>SUM(AD42:AD47)</f>
        <v>0</v>
      </c>
      <c r="AE41" s="212">
        <f>(AD41/AC41)*100</f>
        <v>0</v>
      </c>
      <c r="AF41" s="235">
        <f>SUM(AF42:AF47)</f>
        <v>0</v>
      </c>
      <c r="AG41" s="212">
        <f>SUM(AG42:AG47)</f>
        <v>0</v>
      </c>
      <c r="AH41" s="212" t="e">
        <f>(AG41/AF41)*100</f>
        <v>#DIV/0!</v>
      </c>
      <c r="AI41" s="235">
        <f>SUM(AI42:AI47)</f>
        <v>0</v>
      </c>
      <c r="AJ41" s="212">
        <f>SUM(AJ42:AJ47)</f>
        <v>0</v>
      </c>
      <c r="AK41" s="212" t="e">
        <f>(AJ41/AI41)*100</f>
        <v>#DIV/0!</v>
      </c>
      <c r="AL41" s="235">
        <f>SUM(AL42:AL47)</f>
        <v>0</v>
      </c>
      <c r="AM41" s="212">
        <f>SUM(AM42:AM47)</f>
        <v>0</v>
      </c>
      <c r="AN41" s="212" t="e">
        <f>(AM41/AL41)*100</f>
        <v>#DIV/0!</v>
      </c>
      <c r="AO41" s="235">
        <f>SUM(AO42:AO47)</f>
        <v>0</v>
      </c>
      <c r="AP41" s="212">
        <f>SUM(AP42:AP47)</f>
        <v>0</v>
      </c>
      <c r="AQ41" s="212" t="e">
        <f>(AP41/AO41)*100</f>
        <v>#DIV/0!</v>
      </c>
      <c r="AR41" s="218"/>
    </row>
    <row r="42" spans="1:46" s="91" customFormat="1" ht="35.25" hidden="1" customHeight="1">
      <c r="A42" s="273"/>
      <c r="B42" s="312"/>
      <c r="C42" s="279"/>
      <c r="D42" s="115" t="s">
        <v>17</v>
      </c>
      <c r="E42" s="176">
        <f>H42+K42+N42+Q42+T42+W42+Z42+AC42+AF42+AI42+AL42+AO42</f>
        <v>0</v>
      </c>
      <c r="F42" s="47">
        <f>I42+L42+O42+R42+U42+X42+AA42+AD42+AG42+AJ42+AM42+AP42</f>
        <v>0</v>
      </c>
      <c r="G42" s="48" t="e">
        <f t="shared" ref="G42:G47" si="106">(F42/E42)*100</f>
        <v>#DIV/0!</v>
      </c>
      <c r="H42" s="235"/>
      <c r="I42" s="47"/>
      <c r="J42" s="48" t="e">
        <f t="shared" ref="J42:J47" si="107">(I42/H42)*100</f>
        <v>#DIV/0!</v>
      </c>
      <c r="K42" s="235"/>
      <c r="L42" s="47"/>
      <c r="M42" s="48" t="e">
        <f t="shared" ref="M42:M47" si="108">(L42/K42)*100</f>
        <v>#DIV/0!</v>
      </c>
      <c r="N42" s="235"/>
      <c r="O42" s="48"/>
      <c r="P42" s="48" t="e">
        <f t="shared" ref="P42:P47" si="109">(O42/N42)*100</f>
        <v>#DIV/0!</v>
      </c>
      <c r="Q42" s="235"/>
      <c r="R42" s="47"/>
      <c r="S42" s="48" t="e">
        <f t="shared" ref="S42:S47" si="110">(R42/Q42)*100</f>
        <v>#DIV/0!</v>
      </c>
      <c r="T42" s="235"/>
      <c r="U42" s="47"/>
      <c r="V42" s="48" t="e">
        <f t="shared" ref="V42:V47" si="111">(U42/T42)*100</f>
        <v>#DIV/0!</v>
      </c>
      <c r="W42" s="235"/>
      <c r="X42" s="47"/>
      <c r="Y42" s="48" t="e">
        <f t="shared" ref="Y42:Y47" si="112">(X42/W42)*100</f>
        <v>#DIV/0!</v>
      </c>
      <c r="Z42" s="235"/>
      <c r="AA42" s="47"/>
      <c r="AB42" s="48" t="e">
        <f t="shared" ref="AB42:AB47" si="113">(AA42/Z42)*100</f>
        <v>#DIV/0!</v>
      </c>
      <c r="AC42" s="235"/>
      <c r="AD42" s="47"/>
      <c r="AE42" s="48" t="e">
        <f t="shared" ref="AE42:AE47" si="114">(AD42/AC42)*100</f>
        <v>#DIV/0!</v>
      </c>
      <c r="AF42" s="235"/>
      <c r="AG42" s="47"/>
      <c r="AH42" s="48" t="e">
        <f t="shared" ref="AH42:AH47" si="115">(AG42/AF42)*100</f>
        <v>#DIV/0!</v>
      </c>
      <c r="AI42" s="235"/>
      <c r="AJ42" s="47"/>
      <c r="AK42" s="48" t="e">
        <f t="shared" ref="AK42:AK47" si="116">(AJ42/AI42)*100</f>
        <v>#DIV/0!</v>
      </c>
      <c r="AL42" s="235"/>
      <c r="AM42" s="47"/>
      <c r="AN42" s="48" t="e">
        <f t="shared" ref="AN42:AN47" si="117">(AM42/AL42)*100</f>
        <v>#DIV/0!</v>
      </c>
      <c r="AO42" s="235"/>
      <c r="AP42" s="47"/>
      <c r="AQ42" s="48" t="e">
        <f t="shared" ref="AQ42:AQ47" si="118">(AP42/AO42)*100</f>
        <v>#DIV/0!</v>
      </c>
      <c r="AR42" s="92"/>
      <c r="AS42" s="90"/>
      <c r="AT42" s="90"/>
    </row>
    <row r="43" spans="1:46" s="91" customFormat="1" ht="46.5" hidden="1" customHeight="1">
      <c r="A43" s="273"/>
      <c r="B43" s="312"/>
      <c r="C43" s="279"/>
      <c r="D43" s="115" t="s">
        <v>18</v>
      </c>
      <c r="E43" s="176">
        <f t="shared" ref="E43:F47" si="119">H43+K43+N43+Q43+T43+W43+Z43+AC43+AF43+AI43+AL43+AO43</f>
        <v>0</v>
      </c>
      <c r="F43" s="47">
        <f t="shared" si="119"/>
        <v>0</v>
      </c>
      <c r="G43" s="48" t="e">
        <f t="shared" si="106"/>
        <v>#DIV/0!</v>
      </c>
      <c r="H43" s="235"/>
      <c r="I43" s="47"/>
      <c r="J43" s="48" t="e">
        <f t="shared" si="107"/>
        <v>#DIV/0!</v>
      </c>
      <c r="K43" s="235"/>
      <c r="L43" s="47"/>
      <c r="M43" s="48" t="e">
        <f t="shared" si="108"/>
        <v>#DIV/0!</v>
      </c>
      <c r="N43" s="235"/>
      <c r="O43" s="48"/>
      <c r="P43" s="48" t="e">
        <f t="shared" si="109"/>
        <v>#DIV/0!</v>
      </c>
      <c r="Q43" s="235"/>
      <c r="R43" s="47"/>
      <c r="S43" s="48" t="e">
        <f t="shared" si="110"/>
        <v>#DIV/0!</v>
      </c>
      <c r="T43" s="235"/>
      <c r="U43" s="47"/>
      <c r="V43" s="48" t="e">
        <f t="shared" si="111"/>
        <v>#DIV/0!</v>
      </c>
      <c r="W43" s="235"/>
      <c r="X43" s="47"/>
      <c r="Y43" s="48" t="e">
        <f t="shared" si="112"/>
        <v>#DIV/0!</v>
      </c>
      <c r="Z43" s="235"/>
      <c r="AA43" s="47"/>
      <c r="AB43" s="48" t="e">
        <f t="shared" si="113"/>
        <v>#DIV/0!</v>
      </c>
      <c r="AC43" s="235"/>
      <c r="AD43" s="47"/>
      <c r="AE43" s="48" t="e">
        <f t="shared" si="114"/>
        <v>#DIV/0!</v>
      </c>
      <c r="AF43" s="235"/>
      <c r="AG43" s="47"/>
      <c r="AH43" s="48" t="e">
        <f t="shared" si="115"/>
        <v>#DIV/0!</v>
      </c>
      <c r="AI43" s="235"/>
      <c r="AJ43" s="47"/>
      <c r="AK43" s="48" t="e">
        <f t="shared" si="116"/>
        <v>#DIV/0!</v>
      </c>
      <c r="AL43" s="235"/>
      <c r="AM43" s="47"/>
      <c r="AN43" s="48" t="e">
        <f t="shared" si="117"/>
        <v>#DIV/0!</v>
      </c>
      <c r="AO43" s="235"/>
      <c r="AP43" s="47"/>
      <c r="AQ43" s="48" t="e">
        <f t="shared" si="118"/>
        <v>#DIV/0!</v>
      </c>
      <c r="AR43" s="92"/>
      <c r="AS43" s="90"/>
      <c r="AT43" s="90"/>
    </row>
    <row r="44" spans="1:46" s="91" customFormat="1" ht="27" hidden="1" customHeight="1">
      <c r="A44" s="273"/>
      <c r="B44" s="312"/>
      <c r="C44" s="279"/>
      <c r="D44" s="115" t="s">
        <v>26</v>
      </c>
      <c r="E44" s="176">
        <f t="shared" si="119"/>
        <v>50</v>
      </c>
      <c r="F44" s="47">
        <f t="shared" si="119"/>
        <v>0</v>
      </c>
      <c r="G44" s="48">
        <f t="shared" si="106"/>
        <v>0</v>
      </c>
      <c r="H44" s="235"/>
      <c r="I44" s="47"/>
      <c r="J44" s="48" t="e">
        <f t="shared" si="107"/>
        <v>#DIV/0!</v>
      </c>
      <c r="K44" s="235"/>
      <c r="L44" s="47"/>
      <c r="M44" s="48" t="e">
        <f t="shared" si="108"/>
        <v>#DIV/0!</v>
      </c>
      <c r="N44" s="235"/>
      <c r="O44" s="48"/>
      <c r="P44" s="48" t="e">
        <f t="shared" si="109"/>
        <v>#DIV/0!</v>
      </c>
      <c r="Q44" s="235"/>
      <c r="R44" s="47"/>
      <c r="S44" s="48" t="e">
        <f t="shared" si="110"/>
        <v>#DIV/0!</v>
      </c>
      <c r="T44" s="235"/>
      <c r="U44" s="47"/>
      <c r="V44" s="48" t="e">
        <f t="shared" si="111"/>
        <v>#DIV/0!</v>
      </c>
      <c r="W44" s="235"/>
      <c r="X44" s="47"/>
      <c r="Y44" s="48" t="e">
        <f t="shared" si="112"/>
        <v>#DIV/0!</v>
      </c>
      <c r="Z44" s="235"/>
      <c r="AA44" s="47"/>
      <c r="AB44" s="48" t="e">
        <f t="shared" si="113"/>
        <v>#DIV/0!</v>
      </c>
      <c r="AC44" s="235">
        <v>50</v>
      </c>
      <c r="AD44" s="47"/>
      <c r="AE44" s="48">
        <f t="shared" si="114"/>
        <v>0</v>
      </c>
      <c r="AF44" s="235"/>
      <c r="AG44" s="47"/>
      <c r="AH44" s="48" t="e">
        <f t="shared" si="115"/>
        <v>#DIV/0!</v>
      </c>
      <c r="AI44" s="235"/>
      <c r="AJ44" s="47"/>
      <c r="AK44" s="48" t="e">
        <f t="shared" si="116"/>
        <v>#DIV/0!</v>
      </c>
      <c r="AL44" s="235"/>
      <c r="AM44" s="47"/>
      <c r="AN44" s="48" t="e">
        <f t="shared" si="117"/>
        <v>#DIV/0!</v>
      </c>
      <c r="AO44" s="235"/>
      <c r="AP44" s="47"/>
      <c r="AQ44" s="48" t="e">
        <f t="shared" si="118"/>
        <v>#DIV/0!</v>
      </c>
      <c r="AR44" s="92"/>
      <c r="AS44" s="90"/>
      <c r="AT44" s="90"/>
    </row>
    <row r="45" spans="1:46" s="91" customFormat="1" ht="87.75" hidden="1" customHeight="1">
      <c r="A45" s="273"/>
      <c r="B45" s="312"/>
      <c r="C45" s="279"/>
      <c r="D45" s="115" t="s">
        <v>154</v>
      </c>
      <c r="E45" s="176">
        <f t="shared" si="119"/>
        <v>0</v>
      </c>
      <c r="F45" s="47">
        <f t="shared" si="119"/>
        <v>0</v>
      </c>
      <c r="G45" s="48" t="e">
        <f t="shared" si="106"/>
        <v>#DIV/0!</v>
      </c>
      <c r="H45" s="235"/>
      <c r="I45" s="47"/>
      <c r="J45" s="48" t="e">
        <f t="shared" si="107"/>
        <v>#DIV/0!</v>
      </c>
      <c r="K45" s="235"/>
      <c r="L45" s="47"/>
      <c r="M45" s="48" t="e">
        <f t="shared" si="108"/>
        <v>#DIV/0!</v>
      </c>
      <c r="N45" s="235"/>
      <c r="O45" s="48"/>
      <c r="P45" s="48" t="e">
        <f t="shared" si="109"/>
        <v>#DIV/0!</v>
      </c>
      <c r="Q45" s="235"/>
      <c r="R45" s="47"/>
      <c r="S45" s="48" t="e">
        <f t="shared" si="110"/>
        <v>#DIV/0!</v>
      </c>
      <c r="T45" s="235"/>
      <c r="U45" s="47"/>
      <c r="V45" s="48" t="e">
        <f t="shared" si="111"/>
        <v>#DIV/0!</v>
      </c>
      <c r="W45" s="235"/>
      <c r="X45" s="47"/>
      <c r="Y45" s="48" t="e">
        <f t="shared" si="112"/>
        <v>#DIV/0!</v>
      </c>
      <c r="Z45" s="235"/>
      <c r="AA45" s="47"/>
      <c r="AB45" s="48" t="e">
        <f t="shared" si="113"/>
        <v>#DIV/0!</v>
      </c>
      <c r="AC45" s="235"/>
      <c r="AD45" s="47"/>
      <c r="AE45" s="48" t="e">
        <f t="shared" si="114"/>
        <v>#DIV/0!</v>
      </c>
      <c r="AF45" s="235"/>
      <c r="AG45" s="47"/>
      <c r="AH45" s="48" t="e">
        <f t="shared" si="115"/>
        <v>#DIV/0!</v>
      </c>
      <c r="AI45" s="235"/>
      <c r="AJ45" s="47"/>
      <c r="AK45" s="48" t="e">
        <f t="shared" si="116"/>
        <v>#DIV/0!</v>
      </c>
      <c r="AL45" s="235"/>
      <c r="AM45" s="47"/>
      <c r="AN45" s="48" t="e">
        <f t="shared" si="117"/>
        <v>#DIV/0!</v>
      </c>
      <c r="AO45" s="235"/>
      <c r="AP45" s="47"/>
      <c r="AQ45" s="48" t="e">
        <f t="shared" si="118"/>
        <v>#DIV/0!</v>
      </c>
      <c r="AR45" s="92"/>
      <c r="AS45" s="90"/>
      <c r="AT45" s="90"/>
    </row>
    <row r="46" spans="1:46" customFormat="1" ht="33" hidden="1" customHeight="1">
      <c r="A46" s="273"/>
      <c r="B46" s="312"/>
      <c r="C46" s="279"/>
      <c r="D46" s="115" t="s">
        <v>37</v>
      </c>
      <c r="E46" s="176">
        <f t="shared" si="119"/>
        <v>0</v>
      </c>
      <c r="F46" s="47">
        <f t="shared" si="119"/>
        <v>0</v>
      </c>
      <c r="G46" s="48" t="e">
        <f t="shared" si="106"/>
        <v>#DIV/0!</v>
      </c>
      <c r="H46" s="236"/>
      <c r="I46" s="41"/>
      <c r="J46" s="42" t="e">
        <f t="shared" si="107"/>
        <v>#DIV/0!</v>
      </c>
      <c r="K46" s="236"/>
      <c r="L46" s="47"/>
      <c r="M46" s="42" t="e">
        <f t="shared" si="108"/>
        <v>#DIV/0!</v>
      </c>
      <c r="N46" s="236"/>
      <c r="O46" s="48"/>
      <c r="P46" s="42" t="e">
        <f t="shared" si="109"/>
        <v>#DIV/0!</v>
      </c>
      <c r="Q46" s="236"/>
      <c r="R46" s="41"/>
      <c r="S46" s="42" t="e">
        <f t="shared" si="110"/>
        <v>#DIV/0!</v>
      </c>
      <c r="T46" s="236"/>
      <c r="U46" s="41"/>
      <c r="V46" s="42" t="e">
        <f t="shared" si="111"/>
        <v>#DIV/0!</v>
      </c>
      <c r="W46" s="236"/>
      <c r="X46" s="41"/>
      <c r="Y46" s="42" t="e">
        <f t="shared" si="112"/>
        <v>#DIV/0!</v>
      </c>
      <c r="Z46" s="236"/>
      <c r="AA46" s="41"/>
      <c r="AB46" s="42" t="e">
        <f t="shared" si="113"/>
        <v>#DIV/0!</v>
      </c>
      <c r="AC46" s="236"/>
      <c r="AD46" s="41"/>
      <c r="AE46" s="42" t="e">
        <f t="shared" si="114"/>
        <v>#DIV/0!</v>
      </c>
      <c r="AF46" s="236"/>
      <c r="AG46" s="41"/>
      <c r="AH46" s="42" t="e">
        <f t="shared" si="115"/>
        <v>#DIV/0!</v>
      </c>
      <c r="AI46" s="236"/>
      <c r="AJ46" s="41"/>
      <c r="AK46" s="42" t="e">
        <f t="shared" si="116"/>
        <v>#DIV/0!</v>
      </c>
      <c r="AL46" s="236"/>
      <c r="AM46" s="41"/>
      <c r="AN46" s="42" t="e">
        <f t="shared" si="117"/>
        <v>#DIV/0!</v>
      </c>
      <c r="AO46" s="236"/>
      <c r="AP46" s="41"/>
      <c r="AQ46" s="42" t="e">
        <f t="shared" si="118"/>
        <v>#DIV/0!</v>
      </c>
      <c r="AR46" s="12"/>
      <c r="AS46" s="37"/>
      <c r="AT46" s="37"/>
    </row>
    <row r="47" spans="1:46" customFormat="1" ht="51.75" hidden="1" customHeight="1">
      <c r="A47" s="274"/>
      <c r="B47" s="313"/>
      <c r="C47" s="280"/>
      <c r="D47" s="115" t="s">
        <v>32</v>
      </c>
      <c r="E47" s="176">
        <f t="shared" si="119"/>
        <v>0</v>
      </c>
      <c r="F47" s="47">
        <f t="shared" si="119"/>
        <v>0</v>
      </c>
      <c r="G47" s="48" t="e">
        <f t="shared" si="106"/>
        <v>#DIV/0!</v>
      </c>
      <c r="H47" s="236"/>
      <c r="I47" s="41"/>
      <c r="J47" s="42" t="e">
        <f t="shared" si="107"/>
        <v>#DIV/0!</v>
      </c>
      <c r="K47" s="236"/>
      <c r="L47" s="47"/>
      <c r="M47" s="42" t="e">
        <f t="shared" si="108"/>
        <v>#DIV/0!</v>
      </c>
      <c r="N47" s="236"/>
      <c r="O47" s="48"/>
      <c r="P47" s="42" t="e">
        <f t="shared" si="109"/>
        <v>#DIV/0!</v>
      </c>
      <c r="Q47" s="236"/>
      <c r="R47" s="41"/>
      <c r="S47" s="42" t="e">
        <f t="shared" si="110"/>
        <v>#DIV/0!</v>
      </c>
      <c r="T47" s="236"/>
      <c r="U47" s="41"/>
      <c r="V47" s="42" t="e">
        <f t="shared" si="111"/>
        <v>#DIV/0!</v>
      </c>
      <c r="W47" s="236"/>
      <c r="X47" s="41"/>
      <c r="Y47" s="42" t="e">
        <f t="shared" si="112"/>
        <v>#DIV/0!</v>
      </c>
      <c r="Z47" s="236"/>
      <c r="AA47" s="41"/>
      <c r="AB47" s="42" t="e">
        <f t="shared" si="113"/>
        <v>#DIV/0!</v>
      </c>
      <c r="AC47" s="236"/>
      <c r="AD47" s="41"/>
      <c r="AE47" s="42" t="e">
        <f t="shared" si="114"/>
        <v>#DIV/0!</v>
      </c>
      <c r="AF47" s="236"/>
      <c r="AG47" s="41"/>
      <c r="AH47" s="42" t="e">
        <f t="shared" si="115"/>
        <v>#DIV/0!</v>
      </c>
      <c r="AI47" s="236"/>
      <c r="AJ47" s="41"/>
      <c r="AK47" s="42" t="e">
        <f t="shared" si="116"/>
        <v>#DIV/0!</v>
      </c>
      <c r="AL47" s="236"/>
      <c r="AM47" s="41"/>
      <c r="AN47" s="42" t="e">
        <f t="shared" si="117"/>
        <v>#DIV/0!</v>
      </c>
      <c r="AO47" s="236"/>
      <c r="AP47" s="41"/>
      <c r="AQ47" s="42" t="e">
        <f t="shared" si="118"/>
        <v>#DIV/0!</v>
      </c>
      <c r="AR47" s="12"/>
      <c r="AS47" s="37"/>
      <c r="AT47" s="37"/>
    </row>
    <row r="48" spans="1:46" s="214" customFormat="1" ht="26.25" hidden="1" customHeight="1">
      <c r="A48" s="272" t="s">
        <v>44</v>
      </c>
      <c r="B48" s="311" t="s">
        <v>335</v>
      </c>
      <c r="C48" s="278" t="s">
        <v>107</v>
      </c>
      <c r="D48" s="217" t="s">
        <v>34</v>
      </c>
      <c r="E48" s="211">
        <f>SUM(E49:E54)</f>
        <v>15</v>
      </c>
      <c r="F48" s="212">
        <f>SUM(F49:F54)</f>
        <v>0</v>
      </c>
      <c r="G48" s="212">
        <f>(F48/E48)*100</f>
        <v>0</v>
      </c>
      <c r="H48" s="235">
        <f>SUM(H49:H54)</f>
        <v>0</v>
      </c>
      <c r="I48" s="212">
        <f>SUM(I49:I54)</f>
        <v>0</v>
      </c>
      <c r="J48" s="212" t="e">
        <f>(I48/H48)*100</f>
        <v>#DIV/0!</v>
      </c>
      <c r="K48" s="235">
        <f>SUM(K49:K54)</f>
        <v>0</v>
      </c>
      <c r="L48" s="212">
        <f>SUM(L49:L54)</f>
        <v>0</v>
      </c>
      <c r="M48" s="212" t="e">
        <f>(L48/K48)*100</f>
        <v>#DIV/0!</v>
      </c>
      <c r="N48" s="235">
        <f>SUM(N49:N54)</f>
        <v>0</v>
      </c>
      <c r="O48" s="212">
        <f>SUM(O49:O54)</f>
        <v>0</v>
      </c>
      <c r="P48" s="212" t="e">
        <f>(O48/N48)*100</f>
        <v>#DIV/0!</v>
      </c>
      <c r="Q48" s="235">
        <f>SUM(Q49:Q54)</f>
        <v>0</v>
      </c>
      <c r="R48" s="212">
        <f>SUM(R49:R54)</f>
        <v>0</v>
      </c>
      <c r="S48" s="212" t="e">
        <f>(R48/Q48)*100</f>
        <v>#DIV/0!</v>
      </c>
      <c r="T48" s="235">
        <f>SUM(T49:T54)</f>
        <v>0</v>
      </c>
      <c r="U48" s="212">
        <f>SUM(U49:U54)</f>
        <v>0</v>
      </c>
      <c r="V48" s="212" t="e">
        <f>(U48/T48)*100</f>
        <v>#DIV/0!</v>
      </c>
      <c r="W48" s="235">
        <f>SUM(W49:W54)</f>
        <v>0</v>
      </c>
      <c r="X48" s="212">
        <f>SUM(X49:X54)</f>
        <v>0</v>
      </c>
      <c r="Y48" s="212" t="e">
        <f>(X48/W48)*100</f>
        <v>#DIV/0!</v>
      </c>
      <c r="Z48" s="235">
        <f>SUM(Z49:Z54)</f>
        <v>0</v>
      </c>
      <c r="AA48" s="212">
        <f>SUM(AA49:AA54)</f>
        <v>0</v>
      </c>
      <c r="AB48" s="212" t="e">
        <f>(AA48/Z48)*100</f>
        <v>#DIV/0!</v>
      </c>
      <c r="AC48" s="235">
        <f>SUM(AC49:AC54)</f>
        <v>0</v>
      </c>
      <c r="AD48" s="212">
        <f>SUM(AD49:AD54)</f>
        <v>0</v>
      </c>
      <c r="AE48" s="212" t="e">
        <f>(AD48/AC48)*100</f>
        <v>#DIV/0!</v>
      </c>
      <c r="AF48" s="235">
        <f>SUM(AF49:AF54)</f>
        <v>15</v>
      </c>
      <c r="AG48" s="212">
        <f>SUM(AG49:AG54)</f>
        <v>0</v>
      </c>
      <c r="AH48" s="212">
        <f>(AG48/AF48)*100</f>
        <v>0</v>
      </c>
      <c r="AI48" s="235">
        <f>SUM(AI49:AI54)</f>
        <v>0</v>
      </c>
      <c r="AJ48" s="212">
        <f>SUM(AJ49:AJ54)</f>
        <v>0</v>
      </c>
      <c r="AK48" s="212" t="e">
        <f>(AJ48/AI48)*100</f>
        <v>#DIV/0!</v>
      </c>
      <c r="AL48" s="235">
        <f>SUM(AL49:AL54)</f>
        <v>0</v>
      </c>
      <c r="AM48" s="212">
        <f>SUM(AM49:AM54)</f>
        <v>0</v>
      </c>
      <c r="AN48" s="212" t="e">
        <f>(AM48/AL48)*100</f>
        <v>#DIV/0!</v>
      </c>
      <c r="AO48" s="235">
        <f>SUM(AO49:AO54)</f>
        <v>0</v>
      </c>
      <c r="AP48" s="212">
        <f>SUM(AP49:AP54)</f>
        <v>0</v>
      </c>
      <c r="AQ48" s="212" t="e">
        <f>(AP48/AO48)*100</f>
        <v>#DIV/0!</v>
      </c>
      <c r="AR48" s="218"/>
    </row>
    <row r="49" spans="1:46" s="91" customFormat="1" ht="30" hidden="1">
      <c r="A49" s="273"/>
      <c r="B49" s="312"/>
      <c r="C49" s="279"/>
      <c r="D49" s="115" t="s">
        <v>17</v>
      </c>
      <c r="E49" s="176">
        <f>H49+K49+N49+Q49+T49+W49+Z49+AC49+AF49+AI49+AL49+AO49</f>
        <v>0</v>
      </c>
      <c r="F49" s="47">
        <f>I49+L49+O49+R49+U49+X49+AA49+AD49+AG49+AJ49+AM49+AP49</f>
        <v>0</v>
      </c>
      <c r="G49" s="48" t="e">
        <f t="shared" ref="G49:G54" si="120">(F49/E49)*100</f>
        <v>#DIV/0!</v>
      </c>
      <c r="H49" s="235"/>
      <c r="I49" s="47"/>
      <c r="J49" s="48" t="e">
        <f t="shared" ref="J49:J54" si="121">(I49/H49)*100</f>
        <v>#DIV/0!</v>
      </c>
      <c r="K49" s="235"/>
      <c r="L49" s="47"/>
      <c r="M49" s="48" t="e">
        <f t="shared" ref="M49:M54" si="122">(L49/K49)*100</f>
        <v>#DIV/0!</v>
      </c>
      <c r="N49" s="235"/>
      <c r="O49" s="48"/>
      <c r="P49" s="48" t="e">
        <f t="shared" ref="P49:P54" si="123">(O49/N49)*100</f>
        <v>#DIV/0!</v>
      </c>
      <c r="Q49" s="235"/>
      <c r="R49" s="47"/>
      <c r="S49" s="48" t="e">
        <f t="shared" ref="S49:S54" si="124">(R49/Q49)*100</f>
        <v>#DIV/0!</v>
      </c>
      <c r="T49" s="235"/>
      <c r="U49" s="47"/>
      <c r="V49" s="48" t="e">
        <f t="shared" ref="V49:V54" si="125">(U49/T49)*100</f>
        <v>#DIV/0!</v>
      </c>
      <c r="W49" s="235"/>
      <c r="X49" s="47"/>
      <c r="Y49" s="48" t="e">
        <f t="shared" ref="Y49:Y54" si="126">(X49/W49)*100</f>
        <v>#DIV/0!</v>
      </c>
      <c r="Z49" s="235"/>
      <c r="AA49" s="47"/>
      <c r="AB49" s="48" t="e">
        <f t="shared" ref="AB49:AB54" si="127">(AA49/Z49)*100</f>
        <v>#DIV/0!</v>
      </c>
      <c r="AC49" s="235"/>
      <c r="AD49" s="47"/>
      <c r="AE49" s="48" t="e">
        <f t="shared" ref="AE49:AE54" si="128">(AD49/AC49)*100</f>
        <v>#DIV/0!</v>
      </c>
      <c r="AF49" s="235"/>
      <c r="AG49" s="47"/>
      <c r="AH49" s="48" t="e">
        <f t="shared" ref="AH49:AH54" si="129">(AG49/AF49)*100</f>
        <v>#DIV/0!</v>
      </c>
      <c r="AI49" s="235"/>
      <c r="AJ49" s="47"/>
      <c r="AK49" s="48" t="e">
        <f t="shared" ref="AK49:AK54" si="130">(AJ49/AI49)*100</f>
        <v>#DIV/0!</v>
      </c>
      <c r="AL49" s="235"/>
      <c r="AM49" s="47"/>
      <c r="AN49" s="48" t="e">
        <f t="shared" ref="AN49:AN54" si="131">(AM49/AL49)*100</f>
        <v>#DIV/0!</v>
      </c>
      <c r="AO49" s="235"/>
      <c r="AP49" s="47"/>
      <c r="AQ49" s="48" t="e">
        <f t="shared" ref="AQ49:AQ54" si="132">(AP49/AO49)*100</f>
        <v>#DIV/0!</v>
      </c>
      <c r="AR49" s="92"/>
      <c r="AS49" s="90"/>
      <c r="AT49" s="90"/>
    </row>
    <row r="50" spans="1:46" s="91" customFormat="1" ht="46.5" hidden="1" customHeight="1">
      <c r="A50" s="273"/>
      <c r="B50" s="312"/>
      <c r="C50" s="279"/>
      <c r="D50" s="115" t="s">
        <v>18</v>
      </c>
      <c r="E50" s="176">
        <f t="shared" ref="E50:F54" si="133">H50+K50+N50+Q50+T50+W50+Z50+AC50+AF50+AI50+AL50+AO50</f>
        <v>0</v>
      </c>
      <c r="F50" s="47">
        <f t="shared" si="133"/>
        <v>0</v>
      </c>
      <c r="G50" s="48" t="e">
        <f t="shared" si="120"/>
        <v>#DIV/0!</v>
      </c>
      <c r="H50" s="235"/>
      <c r="I50" s="47"/>
      <c r="J50" s="48" t="e">
        <f t="shared" si="121"/>
        <v>#DIV/0!</v>
      </c>
      <c r="K50" s="235"/>
      <c r="L50" s="47"/>
      <c r="M50" s="48" t="e">
        <f t="shared" si="122"/>
        <v>#DIV/0!</v>
      </c>
      <c r="N50" s="235"/>
      <c r="O50" s="48"/>
      <c r="P50" s="48" t="e">
        <f t="shared" si="123"/>
        <v>#DIV/0!</v>
      </c>
      <c r="Q50" s="235"/>
      <c r="R50" s="47"/>
      <c r="S50" s="48" t="e">
        <f t="shared" si="124"/>
        <v>#DIV/0!</v>
      </c>
      <c r="T50" s="235"/>
      <c r="U50" s="47"/>
      <c r="V50" s="48" t="e">
        <f t="shared" si="125"/>
        <v>#DIV/0!</v>
      </c>
      <c r="W50" s="235"/>
      <c r="X50" s="47"/>
      <c r="Y50" s="48" t="e">
        <f t="shared" si="126"/>
        <v>#DIV/0!</v>
      </c>
      <c r="Z50" s="235"/>
      <c r="AA50" s="47"/>
      <c r="AB50" s="48" t="e">
        <f t="shared" si="127"/>
        <v>#DIV/0!</v>
      </c>
      <c r="AC50" s="235"/>
      <c r="AD50" s="47"/>
      <c r="AE50" s="48" t="e">
        <f t="shared" si="128"/>
        <v>#DIV/0!</v>
      </c>
      <c r="AF50" s="235"/>
      <c r="AG50" s="47"/>
      <c r="AH50" s="48" t="e">
        <f t="shared" si="129"/>
        <v>#DIV/0!</v>
      </c>
      <c r="AI50" s="235"/>
      <c r="AJ50" s="47"/>
      <c r="AK50" s="48" t="e">
        <f t="shared" si="130"/>
        <v>#DIV/0!</v>
      </c>
      <c r="AL50" s="235"/>
      <c r="AM50" s="47"/>
      <c r="AN50" s="48" t="e">
        <f t="shared" si="131"/>
        <v>#DIV/0!</v>
      </c>
      <c r="AO50" s="235"/>
      <c r="AP50" s="47"/>
      <c r="AQ50" s="48" t="e">
        <f t="shared" si="132"/>
        <v>#DIV/0!</v>
      </c>
      <c r="AR50" s="92"/>
      <c r="AS50" s="90"/>
      <c r="AT50" s="90"/>
    </row>
    <row r="51" spans="1:46" s="91" customFormat="1" ht="29.25" hidden="1" customHeight="1">
      <c r="A51" s="273"/>
      <c r="B51" s="312"/>
      <c r="C51" s="279"/>
      <c r="D51" s="115" t="s">
        <v>26</v>
      </c>
      <c r="E51" s="176">
        <f t="shared" si="133"/>
        <v>15</v>
      </c>
      <c r="F51" s="47">
        <f t="shared" si="133"/>
        <v>0</v>
      </c>
      <c r="G51" s="48">
        <f t="shared" si="120"/>
        <v>0</v>
      </c>
      <c r="H51" s="235"/>
      <c r="I51" s="47"/>
      <c r="J51" s="48" t="e">
        <f t="shared" si="121"/>
        <v>#DIV/0!</v>
      </c>
      <c r="K51" s="235"/>
      <c r="L51" s="47"/>
      <c r="M51" s="48" t="e">
        <f t="shared" si="122"/>
        <v>#DIV/0!</v>
      </c>
      <c r="N51" s="235"/>
      <c r="O51" s="48"/>
      <c r="P51" s="48" t="e">
        <f t="shared" si="123"/>
        <v>#DIV/0!</v>
      </c>
      <c r="Q51" s="235"/>
      <c r="R51" s="47"/>
      <c r="S51" s="48" t="e">
        <f t="shared" si="124"/>
        <v>#DIV/0!</v>
      </c>
      <c r="T51" s="235"/>
      <c r="U51" s="47"/>
      <c r="V51" s="48" t="e">
        <f t="shared" si="125"/>
        <v>#DIV/0!</v>
      </c>
      <c r="W51" s="235"/>
      <c r="X51" s="47"/>
      <c r="Y51" s="48" t="e">
        <f t="shared" si="126"/>
        <v>#DIV/0!</v>
      </c>
      <c r="Z51" s="235"/>
      <c r="AA51" s="47"/>
      <c r="AB51" s="48" t="e">
        <f t="shared" si="127"/>
        <v>#DIV/0!</v>
      </c>
      <c r="AC51" s="235"/>
      <c r="AD51" s="47"/>
      <c r="AE51" s="48" t="e">
        <f t="shared" si="128"/>
        <v>#DIV/0!</v>
      </c>
      <c r="AF51" s="235">
        <v>15</v>
      </c>
      <c r="AG51" s="47"/>
      <c r="AH51" s="48">
        <f t="shared" si="129"/>
        <v>0</v>
      </c>
      <c r="AI51" s="235"/>
      <c r="AJ51" s="47"/>
      <c r="AK51" s="48" t="e">
        <f t="shared" si="130"/>
        <v>#DIV/0!</v>
      </c>
      <c r="AL51" s="235"/>
      <c r="AM51" s="47"/>
      <c r="AN51" s="48" t="e">
        <f t="shared" si="131"/>
        <v>#DIV/0!</v>
      </c>
      <c r="AO51" s="235"/>
      <c r="AP51" s="47"/>
      <c r="AQ51" s="48" t="e">
        <f t="shared" si="132"/>
        <v>#DIV/0!</v>
      </c>
      <c r="AR51" s="92"/>
      <c r="AS51" s="90"/>
      <c r="AT51" s="90"/>
    </row>
    <row r="52" spans="1:46" s="91" customFormat="1" ht="76.5" hidden="1" customHeight="1">
      <c r="A52" s="273"/>
      <c r="B52" s="312"/>
      <c r="C52" s="279"/>
      <c r="D52" s="115" t="s">
        <v>154</v>
      </c>
      <c r="E52" s="176">
        <f t="shared" si="133"/>
        <v>0</v>
      </c>
      <c r="F52" s="47">
        <f t="shared" si="133"/>
        <v>0</v>
      </c>
      <c r="G52" s="48" t="e">
        <f t="shared" si="120"/>
        <v>#DIV/0!</v>
      </c>
      <c r="H52" s="235"/>
      <c r="I52" s="47"/>
      <c r="J52" s="48" t="e">
        <f t="shared" si="121"/>
        <v>#DIV/0!</v>
      </c>
      <c r="K52" s="235"/>
      <c r="L52" s="47"/>
      <c r="M52" s="48" t="e">
        <f t="shared" si="122"/>
        <v>#DIV/0!</v>
      </c>
      <c r="N52" s="235"/>
      <c r="O52" s="48"/>
      <c r="P52" s="48" t="e">
        <f t="shared" si="123"/>
        <v>#DIV/0!</v>
      </c>
      <c r="Q52" s="235"/>
      <c r="R52" s="47"/>
      <c r="S52" s="48" t="e">
        <f t="shared" si="124"/>
        <v>#DIV/0!</v>
      </c>
      <c r="T52" s="235"/>
      <c r="U52" s="47"/>
      <c r="V52" s="48" t="e">
        <f t="shared" si="125"/>
        <v>#DIV/0!</v>
      </c>
      <c r="W52" s="235"/>
      <c r="X52" s="47"/>
      <c r="Y52" s="48" t="e">
        <f t="shared" si="126"/>
        <v>#DIV/0!</v>
      </c>
      <c r="Z52" s="235"/>
      <c r="AA52" s="47"/>
      <c r="AB52" s="48" t="e">
        <f t="shared" si="127"/>
        <v>#DIV/0!</v>
      </c>
      <c r="AC52" s="235"/>
      <c r="AD52" s="47"/>
      <c r="AE52" s="48" t="e">
        <f t="shared" si="128"/>
        <v>#DIV/0!</v>
      </c>
      <c r="AF52" s="235"/>
      <c r="AG52" s="47"/>
      <c r="AH52" s="48" t="e">
        <f t="shared" si="129"/>
        <v>#DIV/0!</v>
      </c>
      <c r="AI52" s="235"/>
      <c r="AJ52" s="47"/>
      <c r="AK52" s="48" t="e">
        <f t="shared" si="130"/>
        <v>#DIV/0!</v>
      </c>
      <c r="AL52" s="235"/>
      <c r="AM52" s="47"/>
      <c r="AN52" s="48" t="e">
        <f t="shared" si="131"/>
        <v>#DIV/0!</v>
      </c>
      <c r="AO52" s="235"/>
      <c r="AP52" s="47"/>
      <c r="AQ52" s="48" t="e">
        <f t="shared" si="132"/>
        <v>#DIV/0!</v>
      </c>
      <c r="AR52" s="92"/>
      <c r="AS52" s="90"/>
      <c r="AT52" s="90"/>
    </row>
    <row r="53" spans="1:46" s="91" customFormat="1" ht="32.25" hidden="1" customHeight="1">
      <c r="A53" s="273"/>
      <c r="B53" s="312"/>
      <c r="C53" s="279"/>
      <c r="D53" s="115" t="s">
        <v>37</v>
      </c>
      <c r="E53" s="176">
        <f t="shared" si="133"/>
        <v>0</v>
      </c>
      <c r="F53" s="47">
        <f t="shared" si="133"/>
        <v>0</v>
      </c>
      <c r="G53" s="48" t="e">
        <f t="shared" si="120"/>
        <v>#DIV/0!</v>
      </c>
      <c r="H53" s="235"/>
      <c r="I53" s="47"/>
      <c r="J53" s="48" t="e">
        <f t="shared" si="121"/>
        <v>#DIV/0!</v>
      </c>
      <c r="K53" s="235"/>
      <c r="L53" s="47"/>
      <c r="M53" s="48" t="e">
        <f t="shared" si="122"/>
        <v>#DIV/0!</v>
      </c>
      <c r="N53" s="235"/>
      <c r="O53" s="48"/>
      <c r="P53" s="48" t="e">
        <f t="shared" si="123"/>
        <v>#DIV/0!</v>
      </c>
      <c r="Q53" s="235"/>
      <c r="R53" s="47"/>
      <c r="S53" s="48" t="e">
        <f t="shared" si="124"/>
        <v>#DIV/0!</v>
      </c>
      <c r="T53" s="235"/>
      <c r="U53" s="47"/>
      <c r="V53" s="48" t="e">
        <f t="shared" si="125"/>
        <v>#DIV/0!</v>
      </c>
      <c r="W53" s="235"/>
      <c r="X53" s="47"/>
      <c r="Y53" s="48" t="e">
        <f t="shared" si="126"/>
        <v>#DIV/0!</v>
      </c>
      <c r="Z53" s="235"/>
      <c r="AA53" s="47"/>
      <c r="AB53" s="48" t="e">
        <f t="shared" si="127"/>
        <v>#DIV/0!</v>
      </c>
      <c r="AC53" s="235"/>
      <c r="AD53" s="47"/>
      <c r="AE53" s="48" t="e">
        <f t="shared" si="128"/>
        <v>#DIV/0!</v>
      </c>
      <c r="AF53" s="235"/>
      <c r="AG53" s="47"/>
      <c r="AH53" s="48" t="e">
        <f t="shared" si="129"/>
        <v>#DIV/0!</v>
      </c>
      <c r="AI53" s="235"/>
      <c r="AJ53" s="47"/>
      <c r="AK53" s="48" t="e">
        <f t="shared" si="130"/>
        <v>#DIV/0!</v>
      </c>
      <c r="AL53" s="235"/>
      <c r="AM53" s="47"/>
      <c r="AN53" s="48" t="e">
        <f t="shared" si="131"/>
        <v>#DIV/0!</v>
      </c>
      <c r="AO53" s="235"/>
      <c r="AP53" s="47"/>
      <c r="AQ53" s="48" t="e">
        <f t="shared" si="132"/>
        <v>#DIV/0!</v>
      </c>
      <c r="AR53" s="92"/>
      <c r="AS53" s="90"/>
      <c r="AT53" s="90"/>
    </row>
    <row r="54" spans="1:46" s="91" customFormat="1" ht="45" hidden="1">
      <c r="A54" s="274"/>
      <c r="B54" s="313"/>
      <c r="C54" s="280"/>
      <c r="D54" s="115" t="s">
        <v>32</v>
      </c>
      <c r="E54" s="176">
        <f t="shared" si="133"/>
        <v>0</v>
      </c>
      <c r="F54" s="47">
        <f t="shared" si="133"/>
        <v>0</v>
      </c>
      <c r="G54" s="48" t="e">
        <f t="shared" si="120"/>
        <v>#DIV/0!</v>
      </c>
      <c r="H54" s="235"/>
      <c r="I54" s="47"/>
      <c r="J54" s="48" t="e">
        <f t="shared" si="121"/>
        <v>#DIV/0!</v>
      </c>
      <c r="K54" s="235"/>
      <c r="L54" s="47"/>
      <c r="M54" s="48" t="e">
        <f t="shared" si="122"/>
        <v>#DIV/0!</v>
      </c>
      <c r="N54" s="235"/>
      <c r="O54" s="48"/>
      <c r="P54" s="48" t="e">
        <f t="shared" si="123"/>
        <v>#DIV/0!</v>
      </c>
      <c r="Q54" s="235"/>
      <c r="R54" s="47"/>
      <c r="S54" s="48" t="e">
        <f t="shared" si="124"/>
        <v>#DIV/0!</v>
      </c>
      <c r="T54" s="235"/>
      <c r="U54" s="47"/>
      <c r="V54" s="48" t="e">
        <f t="shared" si="125"/>
        <v>#DIV/0!</v>
      </c>
      <c r="W54" s="235"/>
      <c r="X54" s="47"/>
      <c r="Y54" s="48" t="e">
        <f t="shared" si="126"/>
        <v>#DIV/0!</v>
      </c>
      <c r="Z54" s="235"/>
      <c r="AA54" s="47"/>
      <c r="AB54" s="48" t="e">
        <f t="shared" si="127"/>
        <v>#DIV/0!</v>
      </c>
      <c r="AC54" s="235"/>
      <c r="AD54" s="47"/>
      <c r="AE54" s="48" t="e">
        <f t="shared" si="128"/>
        <v>#DIV/0!</v>
      </c>
      <c r="AF54" s="235"/>
      <c r="AG54" s="47"/>
      <c r="AH54" s="48" t="e">
        <f t="shared" si="129"/>
        <v>#DIV/0!</v>
      </c>
      <c r="AI54" s="235"/>
      <c r="AJ54" s="47"/>
      <c r="AK54" s="48" t="e">
        <f t="shared" si="130"/>
        <v>#DIV/0!</v>
      </c>
      <c r="AL54" s="235"/>
      <c r="AM54" s="47"/>
      <c r="AN54" s="48" t="e">
        <f t="shared" si="131"/>
        <v>#DIV/0!</v>
      </c>
      <c r="AO54" s="235"/>
      <c r="AP54" s="47"/>
      <c r="AQ54" s="48" t="e">
        <f t="shared" si="132"/>
        <v>#DIV/0!</v>
      </c>
      <c r="AR54" s="92"/>
      <c r="AS54" s="90"/>
      <c r="AT54" s="90"/>
    </row>
    <row r="55" spans="1:46" s="214" customFormat="1" ht="30" hidden="1" customHeight="1">
      <c r="A55" s="272" t="s">
        <v>19</v>
      </c>
      <c r="B55" s="311" t="s">
        <v>45</v>
      </c>
      <c r="C55" s="278" t="s">
        <v>105</v>
      </c>
      <c r="D55" s="217" t="s">
        <v>34</v>
      </c>
      <c r="E55" s="211">
        <f>E56+E57+E58+E60+E61</f>
        <v>1665</v>
      </c>
      <c r="F55" s="212">
        <f>F56+F57+F58+F60+F61</f>
        <v>471.49099999999999</v>
      </c>
      <c r="G55" s="212">
        <f>(F55/E55)*100</f>
        <v>28.317777777777774</v>
      </c>
      <c r="H55" s="235">
        <f>H56+H57+H58+H60+H61</f>
        <v>0</v>
      </c>
      <c r="I55" s="212">
        <f>I56+I57+I58+I60+I61</f>
        <v>0</v>
      </c>
      <c r="J55" s="212" t="e">
        <f>(I55/H55)*100</f>
        <v>#DIV/0!</v>
      </c>
      <c r="K55" s="235">
        <f>K56+K57+K58+K60+K61</f>
        <v>0</v>
      </c>
      <c r="L55" s="212">
        <f>L56+L57+L58+L60+L61</f>
        <v>0</v>
      </c>
      <c r="M55" s="212" t="e">
        <f>(L55/K55)*100</f>
        <v>#DIV/0!</v>
      </c>
      <c r="N55" s="235">
        <f>N56+N57+N58+N60+N61</f>
        <v>205.02</v>
      </c>
      <c r="O55" s="212">
        <f>O56+O57+O58+O60+O61</f>
        <v>190.02099999999999</v>
      </c>
      <c r="P55" s="212">
        <f>(O55/N55)*100</f>
        <v>92.684128377719233</v>
      </c>
      <c r="Q55" s="235">
        <f>Q56+Q57+Q58+Q60+Q61</f>
        <v>196.47</v>
      </c>
      <c r="R55" s="212">
        <f>R56+R57+R58+R60+R61</f>
        <v>196.47</v>
      </c>
      <c r="S55" s="212">
        <f>(R55/Q55)*100</f>
        <v>100</v>
      </c>
      <c r="T55" s="235">
        <f>T56+T57+T58+T60+T61</f>
        <v>0</v>
      </c>
      <c r="U55" s="212">
        <f>U56+U57+U58+U60+U61</f>
        <v>0</v>
      </c>
      <c r="V55" s="212" t="e">
        <f>(U55/T55)*100</f>
        <v>#DIV/0!</v>
      </c>
      <c r="W55" s="235">
        <f>W56+W57+W58+W60+W61</f>
        <v>85</v>
      </c>
      <c r="X55" s="212">
        <f>X56+X57+X58+X60+X61</f>
        <v>85</v>
      </c>
      <c r="Y55" s="212">
        <f>(X55/W55)*100</f>
        <v>100</v>
      </c>
      <c r="Z55" s="235">
        <f>Z56+Z57+Z58+Z60+Z61</f>
        <v>496.32</v>
      </c>
      <c r="AA55" s="212">
        <f>AA56+AA57+AA58+AA60+AA61</f>
        <v>0</v>
      </c>
      <c r="AB55" s="212">
        <f>(AA55/Z55)*100</f>
        <v>0</v>
      </c>
      <c r="AC55" s="235">
        <f>AC56+AC57+AC58+AC60+AC61</f>
        <v>402</v>
      </c>
      <c r="AD55" s="212">
        <f>AD56+AD57+AD58+AD60+AD61</f>
        <v>0</v>
      </c>
      <c r="AE55" s="212">
        <f>(AD55/AC55)*100</f>
        <v>0</v>
      </c>
      <c r="AF55" s="235">
        <f>AF56+AF57+AF58+AF60+AF61</f>
        <v>0</v>
      </c>
      <c r="AG55" s="212">
        <f>AG56+AG57+AG58+AG60+AG61</f>
        <v>0</v>
      </c>
      <c r="AH55" s="212" t="e">
        <f>(AG55/AF55)*100</f>
        <v>#DIV/0!</v>
      </c>
      <c r="AI55" s="235">
        <f>AI56+AI57+AI58+AI60+AI61</f>
        <v>0</v>
      </c>
      <c r="AJ55" s="212">
        <f>AJ56+AJ57+AJ58+AJ60+AJ61</f>
        <v>0</v>
      </c>
      <c r="AK55" s="212" t="e">
        <f>(AJ55/AI55)*100</f>
        <v>#DIV/0!</v>
      </c>
      <c r="AL55" s="235">
        <f>AL56+AL57+AL58+AL60+AL61</f>
        <v>162.19</v>
      </c>
      <c r="AM55" s="212">
        <f>AM56+AM57+AM58+AM60+AM61</f>
        <v>0</v>
      </c>
      <c r="AN55" s="212">
        <f>(AM55/AL55)*100</f>
        <v>0</v>
      </c>
      <c r="AO55" s="235">
        <f>AO56+AO57+AO58+AO60+AO61</f>
        <v>118</v>
      </c>
      <c r="AP55" s="212">
        <f>AP56+AP57+AP58+AP60+AP61</f>
        <v>0</v>
      </c>
      <c r="AQ55" s="212">
        <f>(AP55/AO55)*100</f>
        <v>0</v>
      </c>
      <c r="AR55" s="218"/>
    </row>
    <row r="56" spans="1:46" s="91" customFormat="1" ht="30" hidden="1">
      <c r="A56" s="273"/>
      <c r="B56" s="312"/>
      <c r="C56" s="279"/>
      <c r="D56" s="115" t="s">
        <v>17</v>
      </c>
      <c r="E56" s="173">
        <f>H56+K56+N56+Q56+T56+W56+Z56+AC56+AF56+AI56+AL56+AO56</f>
        <v>0</v>
      </c>
      <c r="F56" s="85">
        <f>I56+L56+O56+R56+U56+X56+AA56+AD56+AG56+AJ56+AM56+AP56</f>
        <v>0</v>
      </c>
      <c r="G56" s="48" t="e">
        <f t="shared" ref="G56:G61" si="134">(F56/E56)*100</f>
        <v>#DIV/0!</v>
      </c>
      <c r="H56" s="235">
        <f>H63+H70+H77+H84+H91+H98+H105+H112+H119+H126</f>
        <v>0</v>
      </c>
      <c r="I56" s="48">
        <f>I63+I70+I77+I84+I91+I98+I105+I112+I119+I126</f>
        <v>0</v>
      </c>
      <c r="J56" s="48" t="e">
        <f t="shared" ref="J56:J61" si="135">(I56/H56)*100</f>
        <v>#DIV/0!</v>
      </c>
      <c r="K56" s="235">
        <f>K63+K70+K77+K84+K91+K98+K105+K112+K119+K126</f>
        <v>0</v>
      </c>
      <c r="L56" s="48">
        <f>L63+L70+L77+L84+L91+L98+L105+L112+L119+L126</f>
        <v>0</v>
      </c>
      <c r="M56" s="48" t="e">
        <f t="shared" ref="M56:M61" si="136">(L56/K56)*100</f>
        <v>#DIV/0!</v>
      </c>
      <c r="N56" s="235">
        <f>N63+N70+N77+N84+N91+N98+N105+N112+N119+N126</f>
        <v>0</v>
      </c>
      <c r="O56" s="48">
        <f>O63+O70+O77+O84+O91+O98+O105+O112+O119+O126</f>
        <v>0</v>
      </c>
      <c r="P56" s="48" t="e">
        <f t="shared" ref="P56:P61" si="137">(O56/N56)*100</f>
        <v>#DIV/0!</v>
      </c>
      <c r="Q56" s="235">
        <f>Q63+Q70+Q77+Q84+Q91+Q98+Q105+Q112+Q119+Q126</f>
        <v>0</v>
      </c>
      <c r="R56" s="48">
        <f>R63+R70+R77+R84+R91+R98+R105+R112+R119+R126</f>
        <v>0</v>
      </c>
      <c r="S56" s="48" t="e">
        <f t="shared" ref="S56:S61" si="138">(R56/Q56)*100</f>
        <v>#DIV/0!</v>
      </c>
      <c r="T56" s="235">
        <f>T63+T70+T77+T84+T91+T98+T105+T112+T119+T126</f>
        <v>0</v>
      </c>
      <c r="U56" s="48">
        <f>U63+U70+U77+U84+U91+U98+U105+U112+U119+U126</f>
        <v>0</v>
      </c>
      <c r="V56" s="48" t="e">
        <f t="shared" ref="V56:V61" si="139">(U56/T56)*100</f>
        <v>#DIV/0!</v>
      </c>
      <c r="W56" s="235">
        <f>W63+W70+W77+W84+W91+W98+W105+W112+W119+W126</f>
        <v>0</v>
      </c>
      <c r="X56" s="48">
        <f>X63+X70+X77+X84+X91+X98+X105+X112+X119+X126</f>
        <v>0</v>
      </c>
      <c r="Y56" s="48" t="e">
        <f t="shared" ref="Y56:Y61" si="140">(X56/W56)*100</f>
        <v>#DIV/0!</v>
      </c>
      <c r="Z56" s="235">
        <f>Z63+Z70+Z77+Z84+Z91+Z98+Z105+Z112+Z119+Z126</f>
        <v>0</v>
      </c>
      <c r="AA56" s="48">
        <f>AA63+AA70+AA77+AA84+AA91+AA98+AA105+AA112+AA119+AA126</f>
        <v>0</v>
      </c>
      <c r="AB56" s="48" t="e">
        <f t="shared" ref="AB56:AB61" si="141">(AA56/Z56)*100</f>
        <v>#DIV/0!</v>
      </c>
      <c r="AC56" s="235">
        <f>AC63+AC70+AC77+AC84+AC91+AC98+AC105+AC112+AC119+AC126</f>
        <v>0</v>
      </c>
      <c r="AD56" s="48">
        <f>AD63+AD70+AD77+AD84+AD91+AD98+AD105+AD112+AD119+AD126</f>
        <v>0</v>
      </c>
      <c r="AE56" s="48" t="e">
        <f t="shared" ref="AE56:AE61" si="142">(AD56/AC56)*100</f>
        <v>#DIV/0!</v>
      </c>
      <c r="AF56" s="235">
        <f>AF63+AF70+AF77+AF84+AF91+AF98+AF105+AF112+AF119+AF126</f>
        <v>0</v>
      </c>
      <c r="AG56" s="48">
        <f>AG63+AG70+AG77+AG84+AG91+AG98+AG105+AG112+AG119+AG126</f>
        <v>0</v>
      </c>
      <c r="AH56" s="48" t="e">
        <f t="shared" ref="AH56:AH61" si="143">(AG56/AF56)*100</f>
        <v>#DIV/0!</v>
      </c>
      <c r="AI56" s="235">
        <f>AI63+AI70+AI77+AI84+AI91+AI98+AI105+AI112+AI119+AI126</f>
        <v>0</v>
      </c>
      <c r="AJ56" s="48">
        <f>AJ63+AJ70+AJ77+AJ84+AJ91+AJ98+AJ105+AJ112+AJ119+AJ126</f>
        <v>0</v>
      </c>
      <c r="AK56" s="48" t="e">
        <f t="shared" ref="AK56:AK61" si="144">(AJ56/AI56)*100</f>
        <v>#DIV/0!</v>
      </c>
      <c r="AL56" s="235">
        <f>AL63+AL70+AL77+AL84+AL91+AL98+AL105+AL112+AL119+AL126</f>
        <v>0</v>
      </c>
      <c r="AM56" s="48">
        <f>AM63+AM70+AM77+AM84+AM91+AM98+AM105+AM112+AM119+AM126</f>
        <v>0</v>
      </c>
      <c r="AN56" s="48" t="e">
        <f t="shared" ref="AN56:AN61" si="145">(AM56/AL56)*100</f>
        <v>#DIV/0!</v>
      </c>
      <c r="AO56" s="235">
        <f>AO63+AO70+AO77+AO84+AO91+AO98+AO105+AO112+AO119+AO126</f>
        <v>0</v>
      </c>
      <c r="AP56" s="48">
        <f>AP63+AP70+AP77+AP84+AP91+AP98+AP105+AP112+AP119+AP126</f>
        <v>0</v>
      </c>
      <c r="AQ56" s="48" t="e">
        <f t="shared" ref="AQ56:AQ61" si="146">(AP56/AO56)*100</f>
        <v>#DIV/0!</v>
      </c>
      <c r="AR56" s="92"/>
      <c r="AS56" s="90"/>
      <c r="AT56" s="90"/>
    </row>
    <row r="57" spans="1:46" s="91" customFormat="1" ht="52.5" hidden="1" customHeight="1">
      <c r="A57" s="273"/>
      <c r="B57" s="312"/>
      <c r="C57" s="279"/>
      <c r="D57" s="115" t="s">
        <v>18</v>
      </c>
      <c r="E57" s="173">
        <f t="shared" ref="E57:F61" si="147">H57+K57+N57+Q57+T57+W57+Z57+AC57+AF57+AI57+AL57+AO57</f>
        <v>0</v>
      </c>
      <c r="F57" s="85">
        <f t="shared" si="147"/>
        <v>0</v>
      </c>
      <c r="G57" s="48" t="e">
        <f t="shared" si="134"/>
        <v>#DIV/0!</v>
      </c>
      <c r="H57" s="235">
        <f t="shared" ref="H57:I61" si="148">H64+H71+H78+H85+H92+H99+H106+H113+H120+H127</f>
        <v>0</v>
      </c>
      <c r="I57" s="48">
        <f t="shared" si="148"/>
        <v>0</v>
      </c>
      <c r="J57" s="48" t="e">
        <f t="shared" si="135"/>
        <v>#DIV/0!</v>
      </c>
      <c r="K57" s="235">
        <f t="shared" ref="K57:L61" si="149">K64+K71+K78+K85+K92+K99+K106+K113+K120+K127</f>
        <v>0</v>
      </c>
      <c r="L57" s="48">
        <f t="shared" si="149"/>
        <v>0</v>
      </c>
      <c r="M57" s="48" t="e">
        <f t="shared" si="136"/>
        <v>#DIV/0!</v>
      </c>
      <c r="N57" s="235">
        <f t="shared" ref="N57:O61" si="150">N64+N71+N78+N85+N92+N99+N106+N113+N120+N127</f>
        <v>0</v>
      </c>
      <c r="O57" s="48">
        <f t="shared" si="150"/>
        <v>0</v>
      </c>
      <c r="P57" s="48" t="e">
        <f t="shared" si="137"/>
        <v>#DIV/0!</v>
      </c>
      <c r="Q57" s="235">
        <f t="shared" ref="Q57:R61" si="151">Q64+Q71+Q78+Q85+Q92+Q99+Q106+Q113+Q120+Q127</f>
        <v>0</v>
      </c>
      <c r="R57" s="48">
        <f t="shared" si="151"/>
        <v>0</v>
      </c>
      <c r="S57" s="48" t="e">
        <f t="shared" si="138"/>
        <v>#DIV/0!</v>
      </c>
      <c r="T57" s="235">
        <f t="shared" ref="T57:U61" si="152">T64+T71+T78+T85+T92+T99+T106+T113+T120+T127</f>
        <v>0</v>
      </c>
      <c r="U57" s="48">
        <f t="shared" si="152"/>
        <v>0</v>
      </c>
      <c r="V57" s="48" t="e">
        <f t="shared" si="139"/>
        <v>#DIV/0!</v>
      </c>
      <c r="W57" s="235">
        <f t="shared" ref="W57:X61" si="153">W64+W71+W78+W85+W92+W99+W106+W113+W120+W127</f>
        <v>0</v>
      </c>
      <c r="X57" s="48">
        <f t="shared" si="153"/>
        <v>0</v>
      </c>
      <c r="Y57" s="48" t="e">
        <f t="shared" si="140"/>
        <v>#DIV/0!</v>
      </c>
      <c r="Z57" s="235">
        <f t="shared" ref="Z57:AA61" si="154">Z64+Z71+Z78+Z85+Z92+Z99+Z106+Z113+Z120+Z127</f>
        <v>0</v>
      </c>
      <c r="AA57" s="48">
        <f t="shared" si="154"/>
        <v>0</v>
      </c>
      <c r="AB57" s="48" t="e">
        <f t="shared" si="141"/>
        <v>#DIV/0!</v>
      </c>
      <c r="AC57" s="235">
        <f t="shared" ref="AC57:AD58" si="155">AC64+AC71+AC78+AC85+AC92+AC99+AC106+AC113+AC120+AC127</f>
        <v>0</v>
      </c>
      <c r="AD57" s="48">
        <f t="shared" si="155"/>
        <v>0</v>
      </c>
      <c r="AE57" s="48" t="e">
        <f t="shared" si="142"/>
        <v>#DIV/0!</v>
      </c>
      <c r="AF57" s="235">
        <f t="shared" ref="AF57:AG61" si="156">AF64+AF71+AF78+AF85+AF92+AF99+AF106+AF113+AF120+AF127</f>
        <v>0</v>
      </c>
      <c r="AG57" s="48">
        <f t="shared" si="156"/>
        <v>0</v>
      </c>
      <c r="AH57" s="48" t="e">
        <f t="shared" si="143"/>
        <v>#DIV/0!</v>
      </c>
      <c r="AI57" s="235">
        <f t="shared" ref="AI57:AJ61" si="157">AI64+AI71+AI78+AI85+AI92+AI99+AI106+AI113+AI120+AI127</f>
        <v>0</v>
      </c>
      <c r="AJ57" s="48">
        <f t="shared" si="157"/>
        <v>0</v>
      </c>
      <c r="AK57" s="48" t="e">
        <f t="shared" si="144"/>
        <v>#DIV/0!</v>
      </c>
      <c r="AL57" s="235">
        <f t="shared" ref="AL57:AM61" si="158">AL64+AL71+AL78+AL85+AL92+AL99+AL106+AL113+AL120+AL127</f>
        <v>0</v>
      </c>
      <c r="AM57" s="48">
        <f t="shared" si="158"/>
        <v>0</v>
      </c>
      <c r="AN57" s="48" t="e">
        <f t="shared" si="145"/>
        <v>#DIV/0!</v>
      </c>
      <c r="AO57" s="235">
        <f t="shared" ref="AO57:AP61" si="159">AO64+AO71+AO78+AO85+AO92+AO99+AO106+AO113+AO120+AO127</f>
        <v>0</v>
      </c>
      <c r="AP57" s="48">
        <f t="shared" si="159"/>
        <v>0</v>
      </c>
      <c r="AQ57" s="48" t="e">
        <f t="shared" si="146"/>
        <v>#DIV/0!</v>
      </c>
      <c r="AR57" s="92"/>
      <c r="AS57" s="90"/>
      <c r="AT57" s="90"/>
    </row>
    <row r="58" spans="1:46" s="91" customFormat="1" ht="26.25" hidden="1" customHeight="1">
      <c r="A58" s="273"/>
      <c r="B58" s="312"/>
      <c r="C58" s="279"/>
      <c r="D58" s="115" t="s">
        <v>26</v>
      </c>
      <c r="E58" s="173">
        <f>H58+K58+N58+Q58+T58+W58+Z58+AC58+AF58+AI58+AL58+AO58</f>
        <v>1665</v>
      </c>
      <c r="F58" s="85">
        <f>I58+L58+O58+R58+U58+X58+AA58+AD58+AG58+AJ58+AM58+AP58</f>
        <v>471.49099999999999</v>
      </c>
      <c r="G58" s="48">
        <f t="shared" si="134"/>
        <v>28.317777777777774</v>
      </c>
      <c r="H58" s="235">
        <f t="shared" si="148"/>
        <v>0</v>
      </c>
      <c r="I58" s="48">
        <f t="shared" si="148"/>
        <v>0</v>
      </c>
      <c r="J58" s="48" t="e">
        <f t="shared" si="135"/>
        <v>#DIV/0!</v>
      </c>
      <c r="K58" s="235">
        <f t="shared" si="149"/>
        <v>0</v>
      </c>
      <c r="L58" s="48">
        <f t="shared" si="149"/>
        <v>0</v>
      </c>
      <c r="M58" s="48" t="e">
        <f t="shared" si="136"/>
        <v>#DIV/0!</v>
      </c>
      <c r="N58" s="235">
        <f t="shared" si="150"/>
        <v>205.02</v>
      </c>
      <c r="O58" s="48">
        <f t="shared" si="150"/>
        <v>190.02099999999999</v>
      </c>
      <c r="P58" s="48">
        <f t="shared" si="137"/>
        <v>92.684128377719233</v>
      </c>
      <c r="Q58" s="235">
        <f t="shared" si="151"/>
        <v>196.47</v>
      </c>
      <c r="R58" s="48">
        <f>R65+R72+R79+R86+R93+R100+R107+R114+R121+R128</f>
        <v>196.47</v>
      </c>
      <c r="S58" s="48">
        <f t="shared" si="138"/>
        <v>100</v>
      </c>
      <c r="T58" s="235">
        <f t="shared" si="152"/>
        <v>0</v>
      </c>
      <c r="U58" s="48">
        <f t="shared" si="152"/>
        <v>0</v>
      </c>
      <c r="V58" s="48" t="e">
        <f t="shared" si="139"/>
        <v>#DIV/0!</v>
      </c>
      <c r="W58" s="235">
        <f t="shared" si="153"/>
        <v>85</v>
      </c>
      <c r="X58" s="48">
        <f t="shared" si="153"/>
        <v>85</v>
      </c>
      <c r="Y58" s="48">
        <f t="shared" si="140"/>
        <v>100</v>
      </c>
      <c r="Z58" s="235">
        <f t="shared" si="154"/>
        <v>496.32</v>
      </c>
      <c r="AA58" s="48">
        <f t="shared" si="154"/>
        <v>0</v>
      </c>
      <c r="AB58" s="48">
        <f t="shared" si="141"/>
        <v>0</v>
      </c>
      <c r="AC58" s="235">
        <f>AC65+AC72+AC79+AC86+AC93+AC100+AC107+AC114+AC121+AC128</f>
        <v>402</v>
      </c>
      <c r="AD58" s="48">
        <f t="shared" si="155"/>
        <v>0</v>
      </c>
      <c r="AE58" s="48">
        <f t="shared" si="142"/>
        <v>0</v>
      </c>
      <c r="AF58" s="235">
        <f t="shared" si="156"/>
        <v>0</v>
      </c>
      <c r="AG58" s="48">
        <f t="shared" si="156"/>
        <v>0</v>
      </c>
      <c r="AH58" s="48" t="e">
        <f t="shared" si="143"/>
        <v>#DIV/0!</v>
      </c>
      <c r="AI58" s="235">
        <f t="shared" si="157"/>
        <v>0</v>
      </c>
      <c r="AJ58" s="48">
        <f t="shared" si="157"/>
        <v>0</v>
      </c>
      <c r="AK58" s="48" t="e">
        <f t="shared" si="144"/>
        <v>#DIV/0!</v>
      </c>
      <c r="AL58" s="235">
        <f t="shared" si="158"/>
        <v>162.19</v>
      </c>
      <c r="AM58" s="48">
        <f t="shared" si="158"/>
        <v>0</v>
      </c>
      <c r="AN58" s="48">
        <f t="shared" si="145"/>
        <v>0</v>
      </c>
      <c r="AO58" s="235">
        <f t="shared" si="159"/>
        <v>118</v>
      </c>
      <c r="AP58" s="48">
        <f t="shared" si="159"/>
        <v>0</v>
      </c>
      <c r="AQ58" s="48">
        <f t="shared" si="146"/>
        <v>0</v>
      </c>
      <c r="AR58" s="92"/>
      <c r="AS58" s="90"/>
      <c r="AT58" s="90"/>
    </row>
    <row r="59" spans="1:46" s="91" customFormat="1" ht="79.5" hidden="1" customHeight="1">
      <c r="A59" s="273"/>
      <c r="B59" s="312"/>
      <c r="C59" s="279"/>
      <c r="D59" s="115" t="s">
        <v>154</v>
      </c>
      <c r="E59" s="173">
        <f t="shared" si="147"/>
        <v>0</v>
      </c>
      <c r="F59" s="85">
        <f t="shared" si="147"/>
        <v>0</v>
      </c>
      <c r="G59" s="48" t="e">
        <f t="shared" si="134"/>
        <v>#DIV/0!</v>
      </c>
      <c r="H59" s="235">
        <f t="shared" si="148"/>
        <v>0</v>
      </c>
      <c r="I59" s="48">
        <f t="shared" si="148"/>
        <v>0</v>
      </c>
      <c r="J59" s="48" t="e">
        <f t="shared" si="135"/>
        <v>#DIV/0!</v>
      </c>
      <c r="K59" s="235">
        <f t="shared" si="149"/>
        <v>0</v>
      </c>
      <c r="L59" s="48">
        <f t="shared" si="149"/>
        <v>0</v>
      </c>
      <c r="M59" s="48" t="e">
        <f t="shared" si="136"/>
        <v>#DIV/0!</v>
      </c>
      <c r="N59" s="235">
        <f t="shared" si="150"/>
        <v>0</v>
      </c>
      <c r="O59" s="48">
        <f t="shared" si="150"/>
        <v>0</v>
      </c>
      <c r="P59" s="48" t="e">
        <f t="shared" si="137"/>
        <v>#DIV/0!</v>
      </c>
      <c r="Q59" s="235">
        <f t="shared" si="151"/>
        <v>0</v>
      </c>
      <c r="R59" s="48">
        <f t="shared" si="151"/>
        <v>0</v>
      </c>
      <c r="S59" s="48" t="e">
        <f t="shared" si="138"/>
        <v>#DIV/0!</v>
      </c>
      <c r="T59" s="235">
        <f t="shared" si="152"/>
        <v>0</v>
      </c>
      <c r="U59" s="48">
        <f t="shared" si="152"/>
        <v>0</v>
      </c>
      <c r="V59" s="48" t="e">
        <f t="shared" si="139"/>
        <v>#DIV/0!</v>
      </c>
      <c r="W59" s="235">
        <f t="shared" si="153"/>
        <v>0</v>
      </c>
      <c r="X59" s="48">
        <f t="shared" si="153"/>
        <v>0</v>
      </c>
      <c r="Y59" s="48" t="e">
        <f t="shared" si="140"/>
        <v>#DIV/0!</v>
      </c>
      <c r="Z59" s="235">
        <f t="shared" si="154"/>
        <v>0</v>
      </c>
      <c r="AA59" s="48">
        <f t="shared" si="154"/>
        <v>0</v>
      </c>
      <c r="AB59" s="48" t="e">
        <f t="shared" si="141"/>
        <v>#DIV/0!</v>
      </c>
      <c r="AC59" s="235">
        <f t="shared" ref="AC59:AD61" si="160">AC66+AC73+AC80+AC87+AC94+AC101+AC108+AC115+AC122+AC129</f>
        <v>0</v>
      </c>
      <c r="AD59" s="48">
        <f t="shared" si="160"/>
        <v>0</v>
      </c>
      <c r="AE59" s="48" t="e">
        <f t="shared" si="142"/>
        <v>#DIV/0!</v>
      </c>
      <c r="AF59" s="235">
        <f t="shared" si="156"/>
        <v>0</v>
      </c>
      <c r="AG59" s="48">
        <f t="shared" si="156"/>
        <v>0</v>
      </c>
      <c r="AH59" s="48" t="e">
        <f t="shared" si="143"/>
        <v>#DIV/0!</v>
      </c>
      <c r="AI59" s="235">
        <f t="shared" si="157"/>
        <v>0</v>
      </c>
      <c r="AJ59" s="48">
        <f t="shared" si="157"/>
        <v>0</v>
      </c>
      <c r="AK59" s="48" t="e">
        <f t="shared" si="144"/>
        <v>#DIV/0!</v>
      </c>
      <c r="AL59" s="235">
        <f t="shared" si="158"/>
        <v>0</v>
      </c>
      <c r="AM59" s="48">
        <f t="shared" si="158"/>
        <v>0</v>
      </c>
      <c r="AN59" s="48" t="e">
        <f t="shared" si="145"/>
        <v>#DIV/0!</v>
      </c>
      <c r="AO59" s="235">
        <f t="shared" si="159"/>
        <v>0</v>
      </c>
      <c r="AP59" s="48">
        <f t="shared" si="159"/>
        <v>0</v>
      </c>
      <c r="AQ59" s="48" t="e">
        <f t="shared" si="146"/>
        <v>#DIV/0!</v>
      </c>
      <c r="AR59" s="92"/>
      <c r="AS59" s="90"/>
      <c r="AT59" s="90"/>
    </row>
    <row r="60" spans="1:46" s="91" customFormat="1" ht="30.75" hidden="1" customHeight="1">
      <c r="A60" s="273"/>
      <c r="B60" s="312"/>
      <c r="C60" s="279"/>
      <c r="D60" s="115" t="s">
        <v>37</v>
      </c>
      <c r="E60" s="173">
        <f t="shared" si="147"/>
        <v>0</v>
      </c>
      <c r="F60" s="85">
        <f t="shared" si="147"/>
        <v>0</v>
      </c>
      <c r="G60" s="48" t="e">
        <f t="shared" si="134"/>
        <v>#DIV/0!</v>
      </c>
      <c r="H60" s="235">
        <f t="shared" si="148"/>
        <v>0</v>
      </c>
      <c r="I60" s="48">
        <f t="shared" si="148"/>
        <v>0</v>
      </c>
      <c r="J60" s="48" t="e">
        <f t="shared" si="135"/>
        <v>#DIV/0!</v>
      </c>
      <c r="K60" s="235">
        <f t="shared" si="149"/>
        <v>0</v>
      </c>
      <c r="L60" s="48">
        <f t="shared" si="149"/>
        <v>0</v>
      </c>
      <c r="M60" s="48" t="e">
        <f t="shared" si="136"/>
        <v>#DIV/0!</v>
      </c>
      <c r="N60" s="235">
        <f t="shared" si="150"/>
        <v>0</v>
      </c>
      <c r="O60" s="48">
        <f t="shared" si="150"/>
        <v>0</v>
      </c>
      <c r="P60" s="48" t="e">
        <f t="shared" si="137"/>
        <v>#DIV/0!</v>
      </c>
      <c r="Q60" s="235">
        <f t="shared" si="151"/>
        <v>0</v>
      </c>
      <c r="R60" s="48">
        <f t="shared" si="151"/>
        <v>0</v>
      </c>
      <c r="S60" s="48" t="e">
        <f t="shared" si="138"/>
        <v>#DIV/0!</v>
      </c>
      <c r="T60" s="235">
        <f t="shared" si="152"/>
        <v>0</v>
      </c>
      <c r="U60" s="48">
        <f t="shared" si="152"/>
        <v>0</v>
      </c>
      <c r="V60" s="48" t="e">
        <f t="shared" si="139"/>
        <v>#DIV/0!</v>
      </c>
      <c r="W60" s="235">
        <f t="shared" si="153"/>
        <v>0</v>
      </c>
      <c r="X60" s="48">
        <f t="shared" si="153"/>
        <v>0</v>
      </c>
      <c r="Y60" s="48" t="e">
        <f t="shared" si="140"/>
        <v>#DIV/0!</v>
      </c>
      <c r="Z60" s="235">
        <f t="shared" si="154"/>
        <v>0</v>
      </c>
      <c r="AA60" s="48">
        <f t="shared" si="154"/>
        <v>0</v>
      </c>
      <c r="AB60" s="48" t="e">
        <f t="shared" si="141"/>
        <v>#DIV/0!</v>
      </c>
      <c r="AC60" s="235">
        <f t="shared" si="160"/>
        <v>0</v>
      </c>
      <c r="AD60" s="48">
        <f t="shared" si="160"/>
        <v>0</v>
      </c>
      <c r="AE60" s="48" t="e">
        <f t="shared" si="142"/>
        <v>#DIV/0!</v>
      </c>
      <c r="AF60" s="235">
        <f t="shared" si="156"/>
        <v>0</v>
      </c>
      <c r="AG60" s="48">
        <f t="shared" si="156"/>
        <v>0</v>
      </c>
      <c r="AH60" s="48" t="e">
        <f t="shared" si="143"/>
        <v>#DIV/0!</v>
      </c>
      <c r="AI60" s="235">
        <f t="shared" si="157"/>
        <v>0</v>
      </c>
      <c r="AJ60" s="48">
        <f t="shared" si="157"/>
        <v>0</v>
      </c>
      <c r="AK60" s="48" t="e">
        <f t="shared" si="144"/>
        <v>#DIV/0!</v>
      </c>
      <c r="AL60" s="235">
        <f t="shared" si="158"/>
        <v>0</v>
      </c>
      <c r="AM60" s="48">
        <f t="shared" si="158"/>
        <v>0</v>
      </c>
      <c r="AN60" s="48" t="e">
        <f t="shared" si="145"/>
        <v>#DIV/0!</v>
      </c>
      <c r="AO60" s="235">
        <f t="shared" si="159"/>
        <v>0</v>
      </c>
      <c r="AP60" s="48">
        <f t="shared" si="159"/>
        <v>0</v>
      </c>
      <c r="AQ60" s="48" t="e">
        <f t="shared" si="146"/>
        <v>#DIV/0!</v>
      </c>
      <c r="AR60" s="92"/>
      <c r="AS60" s="90"/>
      <c r="AT60" s="90"/>
    </row>
    <row r="61" spans="1:46" s="91" customFormat="1" ht="45" hidden="1">
      <c r="A61" s="274"/>
      <c r="B61" s="313"/>
      <c r="C61" s="280"/>
      <c r="D61" s="115" t="s">
        <v>32</v>
      </c>
      <c r="E61" s="173">
        <f t="shared" si="147"/>
        <v>0</v>
      </c>
      <c r="F61" s="85">
        <f t="shared" si="147"/>
        <v>0</v>
      </c>
      <c r="G61" s="48" t="e">
        <f t="shared" si="134"/>
        <v>#DIV/0!</v>
      </c>
      <c r="H61" s="235">
        <f t="shared" si="148"/>
        <v>0</v>
      </c>
      <c r="I61" s="48">
        <f t="shared" si="148"/>
        <v>0</v>
      </c>
      <c r="J61" s="48" t="e">
        <f t="shared" si="135"/>
        <v>#DIV/0!</v>
      </c>
      <c r="K61" s="235">
        <f t="shared" si="149"/>
        <v>0</v>
      </c>
      <c r="L61" s="48">
        <f t="shared" si="149"/>
        <v>0</v>
      </c>
      <c r="M61" s="48" t="e">
        <f t="shared" si="136"/>
        <v>#DIV/0!</v>
      </c>
      <c r="N61" s="235">
        <f t="shared" si="150"/>
        <v>0</v>
      </c>
      <c r="O61" s="48">
        <f t="shared" si="150"/>
        <v>0</v>
      </c>
      <c r="P61" s="48" t="e">
        <f t="shared" si="137"/>
        <v>#DIV/0!</v>
      </c>
      <c r="Q61" s="235">
        <f t="shared" si="151"/>
        <v>0</v>
      </c>
      <c r="R61" s="48">
        <f t="shared" si="151"/>
        <v>0</v>
      </c>
      <c r="S61" s="48" t="e">
        <f t="shared" si="138"/>
        <v>#DIV/0!</v>
      </c>
      <c r="T61" s="235">
        <f t="shared" si="152"/>
        <v>0</v>
      </c>
      <c r="U61" s="48">
        <f t="shared" si="152"/>
        <v>0</v>
      </c>
      <c r="V61" s="48" t="e">
        <f t="shared" si="139"/>
        <v>#DIV/0!</v>
      </c>
      <c r="W61" s="235">
        <f t="shared" si="153"/>
        <v>0</v>
      </c>
      <c r="X61" s="48">
        <f t="shared" si="153"/>
        <v>0</v>
      </c>
      <c r="Y61" s="48" t="e">
        <f t="shared" si="140"/>
        <v>#DIV/0!</v>
      </c>
      <c r="Z61" s="235">
        <f t="shared" si="154"/>
        <v>0</v>
      </c>
      <c r="AA61" s="48">
        <f t="shared" si="154"/>
        <v>0</v>
      </c>
      <c r="AB61" s="48" t="e">
        <f t="shared" si="141"/>
        <v>#DIV/0!</v>
      </c>
      <c r="AC61" s="235">
        <f t="shared" si="160"/>
        <v>0</v>
      </c>
      <c r="AD61" s="48">
        <f t="shared" si="160"/>
        <v>0</v>
      </c>
      <c r="AE61" s="48" t="e">
        <f t="shared" si="142"/>
        <v>#DIV/0!</v>
      </c>
      <c r="AF61" s="235">
        <f t="shared" si="156"/>
        <v>0</v>
      </c>
      <c r="AG61" s="48">
        <f t="shared" si="156"/>
        <v>0</v>
      </c>
      <c r="AH61" s="48" t="e">
        <f t="shared" si="143"/>
        <v>#DIV/0!</v>
      </c>
      <c r="AI61" s="235">
        <f t="shared" si="157"/>
        <v>0</v>
      </c>
      <c r="AJ61" s="48">
        <f t="shared" si="157"/>
        <v>0</v>
      </c>
      <c r="AK61" s="48" t="e">
        <f t="shared" si="144"/>
        <v>#DIV/0!</v>
      </c>
      <c r="AL61" s="235">
        <f t="shared" si="158"/>
        <v>0</v>
      </c>
      <c r="AM61" s="48">
        <f t="shared" si="158"/>
        <v>0</v>
      </c>
      <c r="AN61" s="48" t="e">
        <f t="shared" si="145"/>
        <v>#DIV/0!</v>
      </c>
      <c r="AO61" s="235">
        <f t="shared" si="159"/>
        <v>0</v>
      </c>
      <c r="AP61" s="48">
        <f t="shared" si="159"/>
        <v>0</v>
      </c>
      <c r="AQ61" s="48" t="e">
        <f t="shared" si="146"/>
        <v>#DIV/0!</v>
      </c>
      <c r="AR61" s="92"/>
      <c r="AS61" s="90"/>
      <c r="AT61" s="90"/>
    </row>
    <row r="62" spans="1:46" s="214" customFormat="1" ht="30" hidden="1" customHeight="1">
      <c r="A62" s="303" t="s">
        <v>46</v>
      </c>
      <c r="B62" s="311" t="s">
        <v>124</v>
      </c>
      <c r="C62" s="278" t="s">
        <v>105</v>
      </c>
      <c r="D62" s="217" t="s">
        <v>34</v>
      </c>
      <c r="E62" s="211">
        <f>SUM(E63:E68)</f>
        <v>315</v>
      </c>
      <c r="F62" s="212">
        <f>SUM(F63:F68)</f>
        <v>85</v>
      </c>
      <c r="G62" s="212">
        <f>(F62/E62)*100</f>
        <v>26.984126984126984</v>
      </c>
      <c r="H62" s="235">
        <f>SUM(H63:H68)</f>
        <v>0</v>
      </c>
      <c r="I62" s="212">
        <f>SUM(I63:I68)</f>
        <v>0</v>
      </c>
      <c r="J62" s="212" t="e">
        <f>(I62/H62)*100</f>
        <v>#DIV/0!</v>
      </c>
      <c r="K62" s="235">
        <f>SUM(K63:K68)</f>
        <v>0</v>
      </c>
      <c r="L62" s="212">
        <f>SUM(L63:L68)</f>
        <v>0</v>
      </c>
      <c r="M62" s="212" t="e">
        <f>(L62/K62)*100</f>
        <v>#DIV/0!</v>
      </c>
      <c r="N62" s="235">
        <f>SUM(N63:N68)</f>
        <v>0</v>
      </c>
      <c r="O62" s="212">
        <f>SUM(O63:O68)</f>
        <v>0</v>
      </c>
      <c r="P62" s="212" t="e">
        <f>(O62/N62)*100</f>
        <v>#DIV/0!</v>
      </c>
      <c r="Q62" s="235">
        <f>SUM(Q63:Q68)</f>
        <v>0</v>
      </c>
      <c r="R62" s="212">
        <f>SUM(R63:R68)</f>
        <v>0</v>
      </c>
      <c r="S62" s="212" t="e">
        <f>(R62/Q62)*100</f>
        <v>#DIV/0!</v>
      </c>
      <c r="T62" s="235">
        <f>SUM(T63:T68)</f>
        <v>0</v>
      </c>
      <c r="U62" s="212">
        <f>SUM(U63:U68)</f>
        <v>0</v>
      </c>
      <c r="V62" s="212" t="e">
        <f>(U62/T62)*100</f>
        <v>#DIV/0!</v>
      </c>
      <c r="W62" s="235">
        <f>SUM(W63:W68)</f>
        <v>85</v>
      </c>
      <c r="X62" s="212">
        <f>SUM(X63:X68)</f>
        <v>85</v>
      </c>
      <c r="Y62" s="212">
        <f>(X62/W62)*100</f>
        <v>100</v>
      </c>
      <c r="Z62" s="235">
        <f>SUM(Z63:Z68)</f>
        <v>100</v>
      </c>
      <c r="AA62" s="212">
        <f>SUM(AA63:AA68)</f>
        <v>0</v>
      </c>
      <c r="AB62" s="212">
        <f>(AA62/Z62)*100</f>
        <v>0</v>
      </c>
      <c r="AC62" s="235">
        <f>SUM(AC63:AC68)</f>
        <v>130</v>
      </c>
      <c r="AD62" s="212">
        <f>SUM(AD63:AD68)</f>
        <v>0</v>
      </c>
      <c r="AE62" s="212">
        <f>(AD62/AC62)*100</f>
        <v>0</v>
      </c>
      <c r="AF62" s="235">
        <f>SUM(AF63:AF68)</f>
        <v>0</v>
      </c>
      <c r="AG62" s="212">
        <f>SUM(AG63:AG68)</f>
        <v>0</v>
      </c>
      <c r="AH62" s="212" t="e">
        <f>(AG62/AF62)*100</f>
        <v>#DIV/0!</v>
      </c>
      <c r="AI62" s="235">
        <f>SUM(AI63:AI68)</f>
        <v>0</v>
      </c>
      <c r="AJ62" s="212">
        <f>SUM(AJ63:AJ68)</f>
        <v>0</v>
      </c>
      <c r="AK62" s="212" t="e">
        <f>(AJ62/AI62)*100</f>
        <v>#DIV/0!</v>
      </c>
      <c r="AL62" s="235">
        <f>SUM(AL63:AL68)</f>
        <v>0</v>
      </c>
      <c r="AM62" s="212">
        <f>SUM(AM63:AM68)</f>
        <v>0</v>
      </c>
      <c r="AN62" s="212" t="e">
        <f>(AM62/AL62)*100</f>
        <v>#DIV/0!</v>
      </c>
      <c r="AO62" s="235">
        <f>SUM(AO63:AO68)</f>
        <v>0</v>
      </c>
      <c r="AP62" s="212">
        <f>SUM(AP63:AP68)</f>
        <v>0</v>
      </c>
      <c r="AQ62" s="212" t="e">
        <f>(AP62/AO62)*100</f>
        <v>#DIV/0!</v>
      </c>
      <c r="AR62" s="429"/>
    </row>
    <row r="63" spans="1:46" s="91" customFormat="1" ht="30" hidden="1">
      <c r="A63" s="304"/>
      <c r="B63" s="312"/>
      <c r="C63" s="279"/>
      <c r="D63" s="115" t="s">
        <v>17</v>
      </c>
      <c r="E63" s="176">
        <f>H63+K63+N63+Q63+T63+W63+Z63+AC63+AF63+AI63+AL63+AO63</f>
        <v>0</v>
      </c>
      <c r="F63" s="47">
        <f>I63+L63+O63+R63+U63+X63+AA63+AD63+AG63+AJ63+AM63+AP63</f>
        <v>0</v>
      </c>
      <c r="G63" s="48" t="e">
        <f t="shared" ref="G63:G68" si="161">(F63/E63)*100</f>
        <v>#DIV/0!</v>
      </c>
      <c r="H63" s="235"/>
      <c r="I63" s="47"/>
      <c r="J63" s="48" t="e">
        <f t="shared" ref="J63:J68" si="162">(I63/H63)*100</f>
        <v>#DIV/0!</v>
      </c>
      <c r="K63" s="235"/>
      <c r="L63" s="47"/>
      <c r="M63" s="48" t="e">
        <f t="shared" ref="M63:M68" si="163">(L63/K63)*100</f>
        <v>#DIV/0!</v>
      </c>
      <c r="N63" s="235"/>
      <c r="O63" s="48"/>
      <c r="P63" s="48" t="e">
        <f t="shared" ref="P63:P68" si="164">(O63/N63)*100</f>
        <v>#DIV/0!</v>
      </c>
      <c r="Q63" s="235"/>
      <c r="R63" s="47"/>
      <c r="S63" s="48" t="e">
        <f t="shared" ref="S63:S68" si="165">(R63/Q63)*100</f>
        <v>#DIV/0!</v>
      </c>
      <c r="T63" s="235"/>
      <c r="U63" s="47"/>
      <c r="V63" s="48" t="e">
        <f t="shared" ref="V63:V68" si="166">(U63/T63)*100</f>
        <v>#DIV/0!</v>
      </c>
      <c r="W63" s="235"/>
      <c r="X63" s="47"/>
      <c r="Y63" s="48" t="e">
        <f t="shared" ref="Y63:Y68" si="167">(X63/W63)*100</f>
        <v>#DIV/0!</v>
      </c>
      <c r="Z63" s="235"/>
      <c r="AA63" s="47"/>
      <c r="AB63" s="48" t="e">
        <f t="shared" ref="AB63:AB68" si="168">(AA63/Z63)*100</f>
        <v>#DIV/0!</v>
      </c>
      <c r="AC63" s="235"/>
      <c r="AD63" s="47"/>
      <c r="AE63" s="48" t="e">
        <f t="shared" ref="AE63:AE68" si="169">(AD63/AC63)*100</f>
        <v>#DIV/0!</v>
      </c>
      <c r="AF63" s="235"/>
      <c r="AG63" s="47"/>
      <c r="AH63" s="48" t="e">
        <f t="shared" ref="AH63:AH68" si="170">(AG63/AF63)*100</f>
        <v>#DIV/0!</v>
      </c>
      <c r="AI63" s="235"/>
      <c r="AJ63" s="47"/>
      <c r="AK63" s="48" t="e">
        <f t="shared" ref="AK63:AK68" si="171">(AJ63/AI63)*100</f>
        <v>#DIV/0!</v>
      </c>
      <c r="AL63" s="235"/>
      <c r="AM63" s="47"/>
      <c r="AN63" s="48" t="e">
        <f t="shared" ref="AN63:AN68" si="172">(AM63/AL63)*100</f>
        <v>#DIV/0!</v>
      </c>
      <c r="AO63" s="235"/>
      <c r="AP63" s="47"/>
      <c r="AQ63" s="48" t="e">
        <f t="shared" ref="AQ63:AQ68" si="173">(AP63/AO63)*100</f>
        <v>#DIV/0!</v>
      </c>
      <c r="AR63" s="442"/>
      <c r="AS63" s="90"/>
      <c r="AT63" s="90"/>
    </row>
    <row r="64" spans="1:46" s="91" customFormat="1" ht="46.5" hidden="1" customHeight="1">
      <c r="A64" s="304"/>
      <c r="B64" s="312"/>
      <c r="C64" s="279"/>
      <c r="D64" s="115" t="s">
        <v>18</v>
      </c>
      <c r="E64" s="176">
        <f t="shared" ref="E64:F68" si="174">H64+K64+N64+Q64+T64+W64+Z64+AC64+AF64+AI64+AL64+AO64</f>
        <v>0</v>
      </c>
      <c r="F64" s="47">
        <f t="shared" si="174"/>
        <v>0</v>
      </c>
      <c r="G64" s="48" t="e">
        <f t="shared" si="161"/>
        <v>#DIV/0!</v>
      </c>
      <c r="H64" s="235"/>
      <c r="I64" s="47"/>
      <c r="J64" s="48" t="e">
        <f t="shared" si="162"/>
        <v>#DIV/0!</v>
      </c>
      <c r="K64" s="235"/>
      <c r="L64" s="47"/>
      <c r="M64" s="48" t="e">
        <f t="shared" si="163"/>
        <v>#DIV/0!</v>
      </c>
      <c r="N64" s="235"/>
      <c r="O64" s="48"/>
      <c r="P64" s="48" t="e">
        <f t="shared" si="164"/>
        <v>#DIV/0!</v>
      </c>
      <c r="Q64" s="235"/>
      <c r="R64" s="47"/>
      <c r="S64" s="48" t="e">
        <f t="shared" si="165"/>
        <v>#DIV/0!</v>
      </c>
      <c r="T64" s="235"/>
      <c r="U64" s="47"/>
      <c r="V64" s="48" t="e">
        <f t="shared" si="166"/>
        <v>#DIV/0!</v>
      </c>
      <c r="W64" s="235"/>
      <c r="X64" s="47"/>
      <c r="Y64" s="48" t="e">
        <f t="shared" si="167"/>
        <v>#DIV/0!</v>
      </c>
      <c r="Z64" s="235"/>
      <c r="AA64" s="47"/>
      <c r="AB64" s="48" t="e">
        <f t="shared" si="168"/>
        <v>#DIV/0!</v>
      </c>
      <c r="AC64" s="235"/>
      <c r="AD64" s="47"/>
      <c r="AE64" s="48" t="e">
        <f t="shared" si="169"/>
        <v>#DIV/0!</v>
      </c>
      <c r="AF64" s="235"/>
      <c r="AG64" s="47"/>
      <c r="AH64" s="48" t="e">
        <f t="shared" si="170"/>
        <v>#DIV/0!</v>
      </c>
      <c r="AI64" s="235"/>
      <c r="AJ64" s="47"/>
      <c r="AK64" s="48" t="e">
        <f t="shared" si="171"/>
        <v>#DIV/0!</v>
      </c>
      <c r="AL64" s="235"/>
      <c r="AM64" s="47"/>
      <c r="AN64" s="48" t="e">
        <f t="shared" si="172"/>
        <v>#DIV/0!</v>
      </c>
      <c r="AO64" s="235"/>
      <c r="AP64" s="47"/>
      <c r="AQ64" s="48" t="e">
        <f t="shared" si="173"/>
        <v>#DIV/0!</v>
      </c>
      <c r="AR64" s="442"/>
      <c r="AS64" s="90"/>
      <c r="AT64" s="90"/>
    </row>
    <row r="65" spans="1:46" s="91" customFormat="1" ht="33" hidden="1" customHeight="1">
      <c r="A65" s="304"/>
      <c r="B65" s="312"/>
      <c r="C65" s="279"/>
      <c r="D65" s="115" t="s">
        <v>26</v>
      </c>
      <c r="E65" s="176">
        <f t="shared" si="174"/>
        <v>315</v>
      </c>
      <c r="F65" s="47">
        <f t="shared" si="174"/>
        <v>85</v>
      </c>
      <c r="G65" s="48">
        <f t="shared" si="161"/>
        <v>26.984126984126984</v>
      </c>
      <c r="H65" s="235"/>
      <c r="I65" s="47"/>
      <c r="J65" s="48" t="e">
        <f t="shared" si="162"/>
        <v>#DIV/0!</v>
      </c>
      <c r="K65" s="235"/>
      <c r="L65" s="47"/>
      <c r="M65" s="48" t="e">
        <f t="shared" si="163"/>
        <v>#DIV/0!</v>
      </c>
      <c r="N65" s="235"/>
      <c r="O65" s="48">
        <v>0</v>
      </c>
      <c r="P65" s="48" t="e">
        <f t="shared" si="164"/>
        <v>#DIV/0!</v>
      </c>
      <c r="Q65" s="235"/>
      <c r="R65" s="47"/>
      <c r="S65" s="48" t="e">
        <f t="shared" si="165"/>
        <v>#DIV/0!</v>
      </c>
      <c r="T65" s="235"/>
      <c r="U65" s="47"/>
      <c r="V65" s="48" t="e">
        <f t="shared" si="166"/>
        <v>#DIV/0!</v>
      </c>
      <c r="W65" s="235">
        <v>85</v>
      </c>
      <c r="X65" s="47">
        <v>85</v>
      </c>
      <c r="Y65" s="48">
        <f t="shared" si="167"/>
        <v>100</v>
      </c>
      <c r="Z65" s="235">
        <v>100</v>
      </c>
      <c r="AA65" s="47"/>
      <c r="AB65" s="48">
        <f t="shared" si="168"/>
        <v>0</v>
      </c>
      <c r="AC65" s="235">
        <v>130</v>
      </c>
      <c r="AD65" s="47"/>
      <c r="AE65" s="48">
        <f t="shared" si="169"/>
        <v>0</v>
      </c>
      <c r="AF65" s="235"/>
      <c r="AG65" s="47"/>
      <c r="AH65" s="48" t="e">
        <f t="shared" si="170"/>
        <v>#DIV/0!</v>
      </c>
      <c r="AI65" s="235"/>
      <c r="AJ65" s="47"/>
      <c r="AK65" s="48" t="e">
        <f t="shared" si="171"/>
        <v>#DIV/0!</v>
      </c>
      <c r="AL65" s="235"/>
      <c r="AM65" s="47"/>
      <c r="AN65" s="48" t="e">
        <f t="shared" si="172"/>
        <v>#DIV/0!</v>
      </c>
      <c r="AO65" s="235"/>
      <c r="AP65" s="47"/>
      <c r="AQ65" s="48" t="e">
        <f t="shared" si="173"/>
        <v>#DIV/0!</v>
      </c>
      <c r="AR65" s="442"/>
      <c r="AS65" s="90"/>
      <c r="AT65" s="90"/>
    </row>
    <row r="66" spans="1:46" s="91" customFormat="1" ht="80.25" hidden="1" customHeight="1">
      <c r="A66" s="304"/>
      <c r="B66" s="312"/>
      <c r="C66" s="279"/>
      <c r="D66" s="115" t="s">
        <v>154</v>
      </c>
      <c r="E66" s="176">
        <f t="shared" si="174"/>
        <v>0</v>
      </c>
      <c r="F66" s="47">
        <f t="shared" si="174"/>
        <v>0</v>
      </c>
      <c r="G66" s="48" t="e">
        <f t="shared" si="161"/>
        <v>#DIV/0!</v>
      </c>
      <c r="H66" s="235"/>
      <c r="I66" s="47"/>
      <c r="J66" s="48" t="e">
        <f t="shared" si="162"/>
        <v>#DIV/0!</v>
      </c>
      <c r="K66" s="235"/>
      <c r="L66" s="47"/>
      <c r="M66" s="48" t="e">
        <f t="shared" si="163"/>
        <v>#DIV/0!</v>
      </c>
      <c r="N66" s="235"/>
      <c r="O66" s="48"/>
      <c r="P66" s="48" t="e">
        <f t="shared" si="164"/>
        <v>#DIV/0!</v>
      </c>
      <c r="Q66" s="235"/>
      <c r="R66" s="47"/>
      <c r="S66" s="48" t="e">
        <f t="shared" si="165"/>
        <v>#DIV/0!</v>
      </c>
      <c r="T66" s="235"/>
      <c r="U66" s="47"/>
      <c r="V66" s="48" t="e">
        <f t="shared" si="166"/>
        <v>#DIV/0!</v>
      </c>
      <c r="W66" s="235"/>
      <c r="X66" s="47"/>
      <c r="Y66" s="48" t="e">
        <f t="shared" si="167"/>
        <v>#DIV/0!</v>
      </c>
      <c r="Z66" s="235"/>
      <c r="AA66" s="47"/>
      <c r="AB66" s="48" t="e">
        <f t="shared" si="168"/>
        <v>#DIV/0!</v>
      </c>
      <c r="AC66" s="235"/>
      <c r="AD66" s="47"/>
      <c r="AE66" s="48" t="e">
        <f t="shared" si="169"/>
        <v>#DIV/0!</v>
      </c>
      <c r="AF66" s="235"/>
      <c r="AG66" s="47"/>
      <c r="AH66" s="48" t="e">
        <f t="shared" si="170"/>
        <v>#DIV/0!</v>
      </c>
      <c r="AI66" s="235"/>
      <c r="AJ66" s="47"/>
      <c r="AK66" s="48" t="e">
        <f t="shared" si="171"/>
        <v>#DIV/0!</v>
      </c>
      <c r="AL66" s="235"/>
      <c r="AM66" s="47"/>
      <c r="AN66" s="48" t="e">
        <f t="shared" si="172"/>
        <v>#DIV/0!</v>
      </c>
      <c r="AO66" s="235"/>
      <c r="AP66" s="47"/>
      <c r="AQ66" s="48" t="e">
        <f t="shared" si="173"/>
        <v>#DIV/0!</v>
      </c>
      <c r="AR66" s="442"/>
      <c r="AS66" s="90"/>
      <c r="AT66" s="90"/>
    </row>
    <row r="67" spans="1:46" s="91" customFormat="1" ht="36" hidden="1" customHeight="1">
      <c r="A67" s="304"/>
      <c r="B67" s="312"/>
      <c r="C67" s="279"/>
      <c r="D67" s="115" t="s">
        <v>37</v>
      </c>
      <c r="E67" s="176">
        <f t="shared" si="174"/>
        <v>0</v>
      </c>
      <c r="F67" s="47">
        <f t="shared" si="174"/>
        <v>0</v>
      </c>
      <c r="G67" s="48" t="e">
        <f t="shared" si="161"/>
        <v>#DIV/0!</v>
      </c>
      <c r="H67" s="235"/>
      <c r="I67" s="47"/>
      <c r="J67" s="48" t="e">
        <f t="shared" si="162"/>
        <v>#DIV/0!</v>
      </c>
      <c r="K67" s="235"/>
      <c r="L67" s="47"/>
      <c r="M67" s="48" t="e">
        <f t="shared" si="163"/>
        <v>#DIV/0!</v>
      </c>
      <c r="N67" s="235"/>
      <c r="O67" s="48"/>
      <c r="P67" s="48" t="e">
        <f t="shared" si="164"/>
        <v>#DIV/0!</v>
      </c>
      <c r="Q67" s="235"/>
      <c r="R67" s="47"/>
      <c r="S67" s="48" t="e">
        <f t="shared" si="165"/>
        <v>#DIV/0!</v>
      </c>
      <c r="T67" s="235"/>
      <c r="U67" s="47"/>
      <c r="V67" s="48" t="e">
        <f t="shared" si="166"/>
        <v>#DIV/0!</v>
      </c>
      <c r="W67" s="235"/>
      <c r="X67" s="47"/>
      <c r="Y67" s="48" t="e">
        <f t="shared" si="167"/>
        <v>#DIV/0!</v>
      </c>
      <c r="Z67" s="235"/>
      <c r="AA67" s="47"/>
      <c r="AB67" s="48" t="e">
        <f t="shared" si="168"/>
        <v>#DIV/0!</v>
      </c>
      <c r="AC67" s="235"/>
      <c r="AD67" s="47"/>
      <c r="AE67" s="48" t="e">
        <f t="shared" si="169"/>
        <v>#DIV/0!</v>
      </c>
      <c r="AF67" s="235"/>
      <c r="AG67" s="47"/>
      <c r="AH67" s="48" t="e">
        <f t="shared" si="170"/>
        <v>#DIV/0!</v>
      </c>
      <c r="AI67" s="235"/>
      <c r="AJ67" s="47"/>
      <c r="AK67" s="48" t="e">
        <f t="shared" si="171"/>
        <v>#DIV/0!</v>
      </c>
      <c r="AL67" s="235"/>
      <c r="AM67" s="47"/>
      <c r="AN67" s="48" t="e">
        <f t="shared" si="172"/>
        <v>#DIV/0!</v>
      </c>
      <c r="AO67" s="235"/>
      <c r="AP67" s="47"/>
      <c r="AQ67" s="48" t="e">
        <f t="shared" si="173"/>
        <v>#DIV/0!</v>
      </c>
      <c r="AR67" s="442"/>
      <c r="AS67" s="90"/>
      <c r="AT67" s="90"/>
    </row>
    <row r="68" spans="1:46" s="91" customFormat="1" ht="45" hidden="1">
      <c r="A68" s="305"/>
      <c r="B68" s="313"/>
      <c r="C68" s="280"/>
      <c r="D68" s="115" t="s">
        <v>32</v>
      </c>
      <c r="E68" s="176">
        <f t="shared" si="174"/>
        <v>0</v>
      </c>
      <c r="F68" s="47">
        <f t="shared" si="174"/>
        <v>0</v>
      </c>
      <c r="G68" s="48" t="e">
        <f t="shared" si="161"/>
        <v>#DIV/0!</v>
      </c>
      <c r="H68" s="235"/>
      <c r="I68" s="47"/>
      <c r="J68" s="48" t="e">
        <f t="shared" si="162"/>
        <v>#DIV/0!</v>
      </c>
      <c r="K68" s="235"/>
      <c r="L68" s="47"/>
      <c r="M68" s="48" t="e">
        <f t="shared" si="163"/>
        <v>#DIV/0!</v>
      </c>
      <c r="N68" s="235"/>
      <c r="O68" s="48"/>
      <c r="P68" s="48" t="e">
        <f t="shared" si="164"/>
        <v>#DIV/0!</v>
      </c>
      <c r="Q68" s="235"/>
      <c r="R68" s="47"/>
      <c r="S68" s="48" t="e">
        <f t="shared" si="165"/>
        <v>#DIV/0!</v>
      </c>
      <c r="T68" s="235"/>
      <c r="U68" s="47"/>
      <c r="V68" s="48" t="e">
        <f t="shared" si="166"/>
        <v>#DIV/0!</v>
      </c>
      <c r="W68" s="235"/>
      <c r="X68" s="47"/>
      <c r="Y68" s="48" t="e">
        <f t="shared" si="167"/>
        <v>#DIV/0!</v>
      </c>
      <c r="Z68" s="235"/>
      <c r="AA68" s="47"/>
      <c r="AB68" s="48" t="e">
        <f t="shared" si="168"/>
        <v>#DIV/0!</v>
      </c>
      <c r="AC68" s="235"/>
      <c r="AD68" s="47"/>
      <c r="AE68" s="48" t="e">
        <f t="shared" si="169"/>
        <v>#DIV/0!</v>
      </c>
      <c r="AF68" s="235"/>
      <c r="AG68" s="47"/>
      <c r="AH68" s="48" t="e">
        <f t="shared" si="170"/>
        <v>#DIV/0!</v>
      </c>
      <c r="AI68" s="235"/>
      <c r="AJ68" s="47"/>
      <c r="AK68" s="48" t="e">
        <f t="shared" si="171"/>
        <v>#DIV/0!</v>
      </c>
      <c r="AL68" s="235"/>
      <c r="AM68" s="47"/>
      <c r="AN68" s="48" t="e">
        <f t="shared" si="172"/>
        <v>#DIV/0!</v>
      </c>
      <c r="AO68" s="235"/>
      <c r="AP68" s="47"/>
      <c r="AQ68" s="48" t="e">
        <f t="shared" si="173"/>
        <v>#DIV/0!</v>
      </c>
      <c r="AR68" s="443"/>
      <c r="AS68" s="90"/>
      <c r="AT68" s="90"/>
    </row>
    <row r="69" spans="1:46" s="214" customFormat="1" ht="30.75" hidden="1" customHeight="1">
      <c r="A69" s="303" t="s">
        <v>47</v>
      </c>
      <c r="B69" s="311" t="s">
        <v>48</v>
      </c>
      <c r="C69" s="278" t="s">
        <v>105</v>
      </c>
      <c r="D69" s="217" t="s">
        <v>34</v>
      </c>
      <c r="E69" s="211">
        <f>SUM(E70:E75)</f>
        <v>235</v>
      </c>
      <c r="F69" s="212">
        <f>SUM(F70:F75)</f>
        <v>144.68099999999998</v>
      </c>
      <c r="G69" s="212">
        <f>(F69/E69)*100</f>
        <v>61.566382978723396</v>
      </c>
      <c r="H69" s="235">
        <f>SUM(H70:H75)</f>
        <v>0</v>
      </c>
      <c r="I69" s="212">
        <f>SUM(I70:I75)</f>
        <v>0</v>
      </c>
      <c r="J69" s="212" t="e">
        <f>(I69/H69)*100</f>
        <v>#DIV/0!</v>
      </c>
      <c r="K69" s="235">
        <f>SUM(K70:K75)</f>
        <v>0</v>
      </c>
      <c r="L69" s="212">
        <f>SUM(L70:L75)</f>
        <v>0</v>
      </c>
      <c r="M69" s="212" t="e">
        <f>(L69/K69)*100</f>
        <v>#DIV/0!</v>
      </c>
      <c r="N69" s="235">
        <f>SUM(N70:N75)</f>
        <v>140.02000000000001</v>
      </c>
      <c r="O69" s="212">
        <f>SUM(O70:O75)</f>
        <v>140.02099999999999</v>
      </c>
      <c r="P69" s="212">
        <f>(O69/N69)*100</f>
        <v>100.00071418368803</v>
      </c>
      <c r="Q69" s="235">
        <f>SUM(Q70:Q75)</f>
        <v>4.66</v>
      </c>
      <c r="R69" s="212">
        <f>SUM(R70:R75)</f>
        <v>4.66</v>
      </c>
      <c r="S69" s="212">
        <f>(R69/Q69)*100</f>
        <v>100</v>
      </c>
      <c r="T69" s="235">
        <f>SUM(T70:T75)</f>
        <v>0</v>
      </c>
      <c r="U69" s="212">
        <f>SUM(U70:U75)</f>
        <v>0</v>
      </c>
      <c r="V69" s="212" t="e">
        <f>(U69/T69)*100</f>
        <v>#DIV/0!</v>
      </c>
      <c r="W69" s="235">
        <f>SUM(W70:W75)</f>
        <v>0</v>
      </c>
      <c r="X69" s="212">
        <f>SUM(X70:X75)</f>
        <v>0</v>
      </c>
      <c r="Y69" s="212" t="e">
        <f>(X69/W69)*100</f>
        <v>#DIV/0!</v>
      </c>
      <c r="Z69" s="235">
        <f>SUM(Z70:Z75)</f>
        <v>90.32</v>
      </c>
      <c r="AA69" s="212">
        <f>SUM(AA70:AA75)</f>
        <v>0</v>
      </c>
      <c r="AB69" s="212">
        <f>(AA69/Z69)*100</f>
        <v>0</v>
      </c>
      <c r="AC69" s="235">
        <f>SUM(AC70:AC75)</f>
        <v>0</v>
      </c>
      <c r="AD69" s="212">
        <f>SUM(AD70:AD75)</f>
        <v>0</v>
      </c>
      <c r="AE69" s="212" t="e">
        <f>(AD69/AC69)*100</f>
        <v>#DIV/0!</v>
      </c>
      <c r="AF69" s="235">
        <f>SUM(AF70:AF75)</f>
        <v>0</v>
      </c>
      <c r="AG69" s="212">
        <f>SUM(AG70:AG75)</f>
        <v>0</v>
      </c>
      <c r="AH69" s="212" t="e">
        <f>(AG69/AF69)*100</f>
        <v>#DIV/0!</v>
      </c>
      <c r="AI69" s="235">
        <f>SUM(AI70:AI75)</f>
        <v>0</v>
      </c>
      <c r="AJ69" s="212">
        <f>SUM(AJ70:AJ75)</f>
        <v>0</v>
      </c>
      <c r="AK69" s="212" t="e">
        <f>(AJ69/AI69)*100</f>
        <v>#DIV/0!</v>
      </c>
      <c r="AL69" s="235">
        <f>SUM(AL70:AL75)</f>
        <v>0</v>
      </c>
      <c r="AM69" s="212">
        <f>SUM(AM70:AM75)</f>
        <v>0</v>
      </c>
      <c r="AN69" s="212" t="e">
        <f>(AM69/AL69)*100</f>
        <v>#DIV/0!</v>
      </c>
      <c r="AO69" s="235">
        <f>SUM(AO70:AO75)</f>
        <v>0</v>
      </c>
      <c r="AP69" s="212">
        <f>SUM(AP70:AP75)</f>
        <v>0</v>
      </c>
      <c r="AQ69" s="212" t="e">
        <f>(AP69/AO69)*100</f>
        <v>#DIV/0!</v>
      </c>
      <c r="AR69" s="429"/>
    </row>
    <row r="70" spans="1:46" s="91" customFormat="1" ht="30" hidden="1">
      <c r="A70" s="304"/>
      <c r="B70" s="312"/>
      <c r="C70" s="279"/>
      <c r="D70" s="115" t="s">
        <v>17</v>
      </c>
      <c r="E70" s="176">
        <f>H70+K70+N70+Q70+T70+W70+Z70+AC70+AF70+AI70+AL70+AO70</f>
        <v>0</v>
      </c>
      <c r="F70" s="47">
        <f>I70+L70+O70+R70+U70+X70+AA70+AD70+AG70+AJ70+AM70+AP70</f>
        <v>0</v>
      </c>
      <c r="G70" s="48" t="e">
        <f t="shared" ref="G70:G75" si="175">(F70/E70)*100</f>
        <v>#DIV/0!</v>
      </c>
      <c r="H70" s="235"/>
      <c r="I70" s="47"/>
      <c r="J70" s="48" t="e">
        <f t="shared" ref="J70:J75" si="176">(I70/H70)*100</f>
        <v>#DIV/0!</v>
      </c>
      <c r="K70" s="235"/>
      <c r="L70" s="47"/>
      <c r="M70" s="48" t="e">
        <f t="shared" ref="M70:M75" si="177">(L70/K70)*100</f>
        <v>#DIV/0!</v>
      </c>
      <c r="N70" s="235"/>
      <c r="O70" s="48"/>
      <c r="P70" s="48" t="e">
        <f t="shared" ref="P70:P75" si="178">(O70/N70)*100</f>
        <v>#DIV/0!</v>
      </c>
      <c r="Q70" s="235"/>
      <c r="R70" s="47"/>
      <c r="S70" s="48" t="e">
        <f t="shared" ref="S70:S75" si="179">(R70/Q70)*100</f>
        <v>#DIV/0!</v>
      </c>
      <c r="T70" s="235"/>
      <c r="U70" s="47"/>
      <c r="V70" s="48" t="e">
        <f t="shared" ref="V70:V75" si="180">(U70/T70)*100</f>
        <v>#DIV/0!</v>
      </c>
      <c r="W70" s="235"/>
      <c r="X70" s="47"/>
      <c r="Y70" s="48" t="e">
        <f t="shared" ref="Y70:Y75" si="181">(X70/W70)*100</f>
        <v>#DIV/0!</v>
      </c>
      <c r="Z70" s="235"/>
      <c r="AA70" s="47"/>
      <c r="AB70" s="48" t="e">
        <f t="shared" ref="AB70:AB75" si="182">(AA70/Z70)*100</f>
        <v>#DIV/0!</v>
      </c>
      <c r="AC70" s="235"/>
      <c r="AD70" s="47"/>
      <c r="AE70" s="48" t="e">
        <f t="shared" ref="AE70:AE75" si="183">(AD70/AC70)*100</f>
        <v>#DIV/0!</v>
      </c>
      <c r="AF70" s="235"/>
      <c r="AG70" s="47"/>
      <c r="AH70" s="48" t="e">
        <f t="shared" ref="AH70:AH75" si="184">(AG70/AF70)*100</f>
        <v>#DIV/0!</v>
      </c>
      <c r="AI70" s="235"/>
      <c r="AJ70" s="47"/>
      <c r="AK70" s="48" t="e">
        <f t="shared" ref="AK70:AK75" si="185">(AJ70/AI70)*100</f>
        <v>#DIV/0!</v>
      </c>
      <c r="AL70" s="235"/>
      <c r="AM70" s="47"/>
      <c r="AN70" s="48" t="e">
        <f t="shared" ref="AN70:AN75" si="186">(AM70/AL70)*100</f>
        <v>#DIV/0!</v>
      </c>
      <c r="AO70" s="235"/>
      <c r="AP70" s="47"/>
      <c r="AQ70" s="48" t="e">
        <f t="shared" ref="AQ70:AQ75" si="187">(AP70/AO70)*100</f>
        <v>#DIV/0!</v>
      </c>
      <c r="AR70" s="442"/>
      <c r="AS70" s="90"/>
      <c r="AT70" s="90"/>
    </row>
    <row r="71" spans="1:46" s="91" customFormat="1" ht="48.75" hidden="1" customHeight="1">
      <c r="A71" s="304"/>
      <c r="B71" s="312"/>
      <c r="C71" s="279"/>
      <c r="D71" s="115" t="s">
        <v>18</v>
      </c>
      <c r="E71" s="176">
        <f t="shared" ref="E71:F75" si="188">H71+K71+N71+Q71+T71+W71+Z71+AC71+AF71+AI71+AL71+AO71</f>
        <v>0</v>
      </c>
      <c r="F71" s="47">
        <f t="shared" si="188"/>
        <v>0</v>
      </c>
      <c r="G71" s="48" t="e">
        <f t="shared" si="175"/>
        <v>#DIV/0!</v>
      </c>
      <c r="H71" s="235"/>
      <c r="I71" s="47"/>
      <c r="J71" s="48" t="e">
        <f t="shared" si="176"/>
        <v>#DIV/0!</v>
      </c>
      <c r="K71" s="235"/>
      <c r="L71" s="47"/>
      <c r="M71" s="48" t="e">
        <f t="shared" si="177"/>
        <v>#DIV/0!</v>
      </c>
      <c r="N71" s="235"/>
      <c r="O71" s="48"/>
      <c r="P71" s="48" t="e">
        <f t="shared" si="178"/>
        <v>#DIV/0!</v>
      </c>
      <c r="Q71" s="235"/>
      <c r="R71" s="47"/>
      <c r="S71" s="48" t="e">
        <f t="shared" si="179"/>
        <v>#DIV/0!</v>
      </c>
      <c r="T71" s="235"/>
      <c r="U71" s="47"/>
      <c r="V71" s="48" t="e">
        <f t="shared" si="180"/>
        <v>#DIV/0!</v>
      </c>
      <c r="W71" s="235"/>
      <c r="X71" s="47"/>
      <c r="Y71" s="48" t="e">
        <f t="shared" si="181"/>
        <v>#DIV/0!</v>
      </c>
      <c r="Z71" s="235"/>
      <c r="AA71" s="47"/>
      <c r="AB71" s="48" t="e">
        <f t="shared" si="182"/>
        <v>#DIV/0!</v>
      </c>
      <c r="AC71" s="235"/>
      <c r="AD71" s="47"/>
      <c r="AE71" s="48" t="e">
        <f t="shared" si="183"/>
        <v>#DIV/0!</v>
      </c>
      <c r="AF71" s="235"/>
      <c r="AG71" s="47"/>
      <c r="AH71" s="48" t="e">
        <f t="shared" si="184"/>
        <v>#DIV/0!</v>
      </c>
      <c r="AI71" s="235"/>
      <c r="AJ71" s="47"/>
      <c r="AK71" s="48" t="e">
        <f t="shared" si="185"/>
        <v>#DIV/0!</v>
      </c>
      <c r="AL71" s="235"/>
      <c r="AM71" s="47"/>
      <c r="AN71" s="48" t="e">
        <f t="shared" si="186"/>
        <v>#DIV/0!</v>
      </c>
      <c r="AO71" s="235"/>
      <c r="AP71" s="47"/>
      <c r="AQ71" s="48" t="e">
        <f t="shared" si="187"/>
        <v>#DIV/0!</v>
      </c>
      <c r="AR71" s="442"/>
      <c r="AS71" s="90"/>
      <c r="AT71" s="90"/>
    </row>
    <row r="72" spans="1:46" s="91" customFormat="1" ht="22.5" hidden="1" customHeight="1">
      <c r="A72" s="304"/>
      <c r="B72" s="312"/>
      <c r="C72" s="279"/>
      <c r="D72" s="115" t="s">
        <v>26</v>
      </c>
      <c r="E72" s="176">
        <f t="shared" si="188"/>
        <v>235</v>
      </c>
      <c r="F72" s="47">
        <f t="shared" si="188"/>
        <v>144.68099999999998</v>
      </c>
      <c r="G72" s="48">
        <f t="shared" si="175"/>
        <v>61.566382978723396</v>
      </c>
      <c r="H72" s="235"/>
      <c r="I72" s="47"/>
      <c r="J72" s="48" t="e">
        <f t="shared" si="176"/>
        <v>#DIV/0!</v>
      </c>
      <c r="K72" s="235"/>
      <c r="L72" s="47"/>
      <c r="M72" s="48" t="e">
        <f t="shared" si="177"/>
        <v>#DIV/0!</v>
      </c>
      <c r="N72" s="235">
        <v>140.02000000000001</v>
      </c>
      <c r="O72" s="48">
        <v>140.02099999999999</v>
      </c>
      <c r="P72" s="48">
        <f t="shared" si="178"/>
        <v>100.00071418368803</v>
      </c>
      <c r="Q72" s="235">
        <v>4.66</v>
      </c>
      <c r="R72" s="47">
        <v>4.66</v>
      </c>
      <c r="S72" s="48">
        <f t="shared" si="179"/>
        <v>100</v>
      </c>
      <c r="T72" s="235">
        <v>0</v>
      </c>
      <c r="U72" s="47"/>
      <c r="V72" s="48" t="e">
        <f t="shared" si="180"/>
        <v>#DIV/0!</v>
      </c>
      <c r="W72" s="235">
        <v>0</v>
      </c>
      <c r="X72" s="47"/>
      <c r="Y72" s="48" t="e">
        <f t="shared" si="181"/>
        <v>#DIV/0!</v>
      </c>
      <c r="Z72" s="235">
        <v>90.32</v>
      </c>
      <c r="AA72" s="47"/>
      <c r="AB72" s="48">
        <f t="shared" si="182"/>
        <v>0</v>
      </c>
      <c r="AC72" s="235"/>
      <c r="AD72" s="47"/>
      <c r="AE72" s="48" t="e">
        <f t="shared" si="183"/>
        <v>#DIV/0!</v>
      </c>
      <c r="AF72" s="235"/>
      <c r="AG72" s="47"/>
      <c r="AH72" s="48" t="e">
        <f t="shared" si="184"/>
        <v>#DIV/0!</v>
      </c>
      <c r="AI72" s="235"/>
      <c r="AJ72" s="47"/>
      <c r="AK72" s="48" t="e">
        <f t="shared" si="185"/>
        <v>#DIV/0!</v>
      </c>
      <c r="AL72" s="235"/>
      <c r="AM72" s="47"/>
      <c r="AN72" s="48" t="e">
        <f t="shared" si="186"/>
        <v>#DIV/0!</v>
      </c>
      <c r="AO72" s="235"/>
      <c r="AP72" s="47"/>
      <c r="AQ72" s="48" t="e">
        <f t="shared" si="187"/>
        <v>#DIV/0!</v>
      </c>
      <c r="AR72" s="442"/>
      <c r="AS72" s="90"/>
      <c r="AT72" s="90"/>
    </row>
    <row r="73" spans="1:46" s="91" customFormat="1" ht="81" hidden="1" customHeight="1">
      <c r="A73" s="304"/>
      <c r="B73" s="312"/>
      <c r="C73" s="279"/>
      <c r="D73" s="115" t="s">
        <v>154</v>
      </c>
      <c r="E73" s="176">
        <f t="shared" si="188"/>
        <v>0</v>
      </c>
      <c r="F73" s="47">
        <f t="shared" si="188"/>
        <v>0</v>
      </c>
      <c r="G73" s="48" t="e">
        <f t="shared" si="175"/>
        <v>#DIV/0!</v>
      </c>
      <c r="H73" s="235"/>
      <c r="I73" s="47"/>
      <c r="J73" s="48" t="e">
        <f t="shared" si="176"/>
        <v>#DIV/0!</v>
      </c>
      <c r="K73" s="235"/>
      <c r="L73" s="47"/>
      <c r="M73" s="48" t="e">
        <f t="shared" si="177"/>
        <v>#DIV/0!</v>
      </c>
      <c r="N73" s="235"/>
      <c r="O73" s="48"/>
      <c r="P73" s="48" t="e">
        <f t="shared" si="178"/>
        <v>#DIV/0!</v>
      </c>
      <c r="Q73" s="235"/>
      <c r="R73" s="47"/>
      <c r="S73" s="48" t="e">
        <f t="shared" si="179"/>
        <v>#DIV/0!</v>
      </c>
      <c r="T73" s="235"/>
      <c r="U73" s="47"/>
      <c r="V73" s="48" t="e">
        <f t="shared" si="180"/>
        <v>#DIV/0!</v>
      </c>
      <c r="W73" s="235"/>
      <c r="X73" s="47"/>
      <c r="Y73" s="48" t="e">
        <f t="shared" si="181"/>
        <v>#DIV/0!</v>
      </c>
      <c r="Z73" s="235"/>
      <c r="AA73" s="47"/>
      <c r="AB73" s="48" t="e">
        <f t="shared" si="182"/>
        <v>#DIV/0!</v>
      </c>
      <c r="AC73" s="235"/>
      <c r="AD73" s="47"/>
      <c r="AE73" s="48" t="e">
        <f t="shared" si="183"/>
        <v>#DIV/0!</v>
      </c>
      <c r="AF73" s="235"/>
      <c r="AG73" s="47"/>
      <c r="AH73" s="48" t="e">
        <f t="shared" si="184"/>
        <v>#DIV/0!</v>
      </c>
      <c r="AI73" s="235"/>
      <c r="AJ73" s="47"/>
      <c r="AK73" s="48" t="e">
        <f t="shared" si="185"/>
        <v>#DIV/0!</v>
      </c>
      <c r="AL73" s="235"/>
      <c r="AM73" s="47"/>
      <c r="AN73" s="48" t="e">
        <f t="shared" si="186"/>
        <v>#DIV/0!</v>
      </c>
      <c r="AO73" s="235"/>
      <c r="AP73" s="47"/>
      <c r="AQ73" s="48" t="e">
        <f t="shared" si="187"/>
        <v>#DIV/0!</v>
      </c>
      <c r="AR73" s="442"/>
      <c r="AS73" s="90"/>
      <c r="AT73" s="90"/>
    </row>
    <row r="74" spans="1:46" s="91" customFormat="1" ht="32.25" hidden="1" customHeight="1">
      <c r="A74" s="304"/>
      <c r="B74" s="312"/>
      <c r="C74" s="279"/>
      <c r="D74" s="115" t="s">
        <v>37</v>
      </c>
      <c r="E74" s="176">
        <f t="shared" si="188"/>
        <v>0</v>
      </c>
      <c r="F74" s="47">
        <f t="shared" si="188"/>
        <v>0</v>
      </c>
      <c r="G74" s="48" t="e">
        <f t="shared" si="175"/>
        <v>#DIV/0!</v>
      </c>
      <c r="H74" s="235"/>
      <c r="I74" s="47"/>
      <c r="J74" s="48" t="e">
        <f t="shared" si="176"/>
        <v>#DIV/0!</v>
      </c>
      <c r="K74" s="235"/>
      <c r="L74" s="47"/>
      <c r="M74" s="48" t="e">
        <f t="shared" si="177"/>
        <v>#DIV/0!</v>
      </c>
      <c r="N74" s="235"/>
      <c r="O74" s="48"/>
      <c r="P74" s="48" t="e">
        <f t="shared" si="178"/>
        <v>#DIV/0!</v>
      </c>
      <c r="Q74" s="235"/>
      <c r="R74" s="47"/>
      <c r="S74" s="48" t="e">
        <f t="shared" si="179"/>
        <v>#DIV/0!</v>
      </c>
      <c r="T74" s="235"/>
      <c r="U74" s="47"/>
      <c r="V74" s="48" t="e">
        <f t="shared" si="180"/>
        <v>#DIV/0!</v>
      </c>
      <c r="W74" s="235"/>
      <c r="X74" s="47"/>
      <c r="Y74" s="48" t="e">
        <f t="shared" si="181"/>
        <v>#DIV/0!</v>
      </c>
      <c r="Z74" s="235"/>
      <c r="AA74" s="47"/>
      <c r="AB74" s="48" t="e">
        <f t="shared" si="182"/>
        <v>#DIV/0!</v>
      </c>
      <c r="AC74" s="235"/>
      <c r="AD74" s="47"/>
      <c r="AE74" s="48" t="e">
        <f t="shared" si="183"/>
        <v>#DIV/0!</v>
      </c>
      <c r="AF74" s="235"/>
      <c r="AG74" s="47"/>
      <c r="AH74" s="48" t="e">
        <f t="shared" si="184"/>
        <v>#DIV/0!</v>
      </c>
      <c r="AI74" s="235"/>
      <c r="AJ74" s="47"/>
      <c r="AK74" s="48" t="e">
        <f t="shared" si="185"/>
        <v>#DIV/0!</v>
      </c>
      <c r="AL74" s="235"/>
      <c r="AM74" s="47"/>
      <c r="AN74" s="48" t="e">
        <f t="shared" si="186"/>
        <v>#DIV/0!</v>
      </c>
      <c r="AO74" s="235"/>
      <c r="AP74" s="47"/>
      <c r="AQ74" s="48" t="e">
        <f t="shared" si="187"/>
        <v>#DIV/0!</v>
      </c>
      <c r="AR74" s="442"/>
      <c r="AS74" s="90"/>
      <c r="AT74" s="90"/>
    </row>
    <row r="75" spans="1:46" s="91" customFormat="1" ht="45" hidden="1">
      <c r="A75" s="305"/>
      <c r="B75" s="313"/>
      <c r="C75" s="280"/>
      <c r="D75" s="115" t="s">
        <v>32</v>
      </c>
      <c r="E75" s="176">
        <f t="shared" si="188"/>
        <v>0</v>
      </c>
      <c r="F75" s="47">
        <f t="shared" si="188"/>
        <v>0</v>
      </c>
      <c r="G75" s="48" t="e">
        <f t="shared" si="175"/>
        <v>#DIV/0!</v>
      </c>
      <c r="H75" s="235"/>
      <c r="I75" s="47"/>
      <c r="J75" s="48" t="e">
        <f t="shared" si="176"/>
        <v>#DIV/0!</v>
      </c>
      <c r="K75" s="235"/>
      <c r="L75" s="47"/>
      <c r="M75" s="48" t="e">
        <f t="shared" si="177"/>
        <v>#DIV/0!</v>
      </c>
      <c r="N75" s="235"/>
      <c r="O75" s="48"/>
      <c r="P75" s="48" t="e">
        <f t="shared" si="178"/>
        <v>#DIV/0!</v>
      </c>
      <c r="Q75" s="235"/>
      <c r="R75" s="47"/>
      <c r="S75" s="48" t="e">
        <f t="shared" si="179"/>
        <v>#DIV/0!</v>
      </c>
      <c r="T75" s="235"/>
      <c r="U75" s="47"/>
      <c r="V75" s="48" t="e">
        <f t="shared" si="180"/>
        <v>#DIV/0!</v>
      </c>
      <c r="W75" s="235"/>
      <c r="X75" s="47"/>
      <c r="Y75" s="48" t="e">
        <f t="shared" si="181"/>
        <v>#DIV/0!</v>
      </c>
      <c r="Z75" s="235"/>
      <c r="AA75" s="47"/>
      <c r="AB75" s="48" t="e">
        <f t="shared" si="182"/>
        <v>#DIV/0!</v>
      </c>
      <c r="AC75" s="235"/>
      <c r="AD75" s="47"/>
      <c r="AE75" s="48" t="e">
        <f t="shared" si="183"/>
        <v>#DIV/0!</v>
      </c>
      <c r="AF75" s="235"/>
      <c r="AG75" s="47"/>
      <c r="AH75" s="48" t="e">
        <f t="shared" si="184"/>
        <v>#DIV/0!</v>
      </c>
      <c r="AI75" s="235"/>
      <c r="AJ75" s="47"/>
      <c r="AK75" s="48" t="e">
        <f t="shared" si="185"/>
        <v>#DIV/0!</v>
      </c>
      <c r="AL75" s="235"/>
      <c r="AM75" s="47"/>
      <c r="AN75" s="48" t="e">
        <f t="shared" si="186"/>
        <v>#DIV/0!</v>
      </c>
      <c r="AO75" s="235"/>
      <c r="AP75" s="47"/>
      <c r="AQ75" s="48" t="e">
        <f t="shared" si="187"/>
        <v>#DIV/0!</v>
      </c>
      <c r="AR75" s="443"/>
      <c r="AS75" s="90"/>
      <c r="AT75" s="90"/>
    </row>
    <row r="76" spans="1:46" s="214" customFormat="1" ht="29.25" hidden="1" customHeight="1">
      <c r="A76" s="272" t="s">
        <v>49</v>
      </c>
      <c r="B76" s="311" t="s">
        <v>50</v>
      </c>
      <c r="C76" s="278" t="s">
        <v>105</v>
      </c>
      <c r="D76" s="217" t="s">
        <v>34</v>
      </c>
      <c r="E76" s="211">
        <f>SUM(E77:E82)</f>
        <v>290</v>
      </c>
      <c r="F76" s="212">
        <f>SUM(F77:F82)</f>
        <v>127.81</v>
      </c>
      <c r="G76" s="212">
        <f>(F76/E76)*100</f>
        <v>44.072413793103451</v>
      </c>
      <c r="H76" s="235">
        <f>SUM(H77:H82)</f>
        <v>0</v>
      </c>
      <c r="I76" s="212">
        <f>SUM(I77:I82)</f>
        <v>0</v>
      </c>
      <c r="J76" s="212" t="e">
        <f>(I76/H76)*100</f>
        <v>#DIV/0!</v>
      </c>
      <c r="K76" s="235">
        <f>SUM(K77:K82)</f>
        <v>0</v>
      </c>
      <c r="L76" s="212">
        <f>SUM(L77:L82)</f>
        <v>0</v>
      </c>
      <c r="M76" s="212" t="e">
        <f>(L76/K76)*100</f>
        <v>#DIV/0!</v>
      </c>
      <c r="N76" s="235">
        <f>SUM(N77:N82)</f>
        <v>0</v>
      </c>
      <c r="O76" s="212">
        <f>SUM(O77:O82)</f>
        <v>0</v>
      </c>
      <c r="P76" s="212" t="e">
        <f>(O76/N76)*100</f>
        <v>#DIV/0!</v>
      </c>
      <c r="Q76" s="235">
        <f>SUM(Q77:Q82)</f>
        <v>127.81</v>
      </c>
      <c r="R76" s="212">
        <f>SUM(R77:R82)</f>
        <v>127.81</v>
      </c>
      <c r="S76" s="212">
        <f>(R76/Q76)*100</f>
        <v>100</v>
      </c>
      <c r="T76" s="235">
        <f>SUM(T77:T82)</f>
        <v>0</v>
      </c>
      <c r="U76" s="212">
        <f>SUM(U77:U82)</f>
        <v>0</v>
      </c>
      <c r="V76" s="212" t="e">
        <f>(U76/T76)*100</f>
        <v>#DIV/0!</v>
      </c>
      <c r="W76" s="235">
        <f>SUM(W77:W82)</f>
        <v>0</v>
      </c>
      <c r="X76" s="212">
        <f>SUM(X77:X82)</f>
        <v>0</v>
      </c>
      <c r="Y76" s="212" t="e">
        <f>(X76/W76)*100</f>
        <v>#DIV/0!</v>
      </c>
      <c r="Z76" s="235">
        <f>SUM(Z77:Z82)</f>
        <v>0</v>
      </c>
      <c r="AA76" s="212">
        <f>SUM(AA77:AA82)</f>
        <v>0</v>
      </c>
      <c r="AB76" s="212" t="e">
        <f>(AA76/Z76)*100</f>
        <v>#DIV/0!</v>
      </c>
      <c r="AC76" s="235">
        <f>SUM(AC77:AC82)</f>
        <v>0</v>
      </c>
      <c r="AD76" s="212">
        <f>SUM(AD77:AD82)</f>
        <v>0</v>
      </c>
      <c r="AE76" s="212" t="e">
        <f>(AD76/AC76)*100</f>
        <v>#DIV/0!</v>
      </c>
      <c r="AF76" s="235">
        <f>SUM(AF77:AF82)</f>
        <v>0</v>
      </c>
      <c r="AG76" s="212">
        <f>SUM(AG77:AG82)</f>
        <v>0</v>
      </c>
      <c r="AH76" s="212" t="e">
        <f>(AG76/AF76)*100</f>
        <v>#DIV/0!</v>
      </c>
      <c r="AI76" s="235">
        <f>SUM(AI77:AI82)</f>
        <v>0</v>
      </c>
      <c r="AJ76" s="212">
        <f>SUM(AJ77:AJ82)</f>
        <v>0</v>
      </c>
      <c r="AK76" s="212" t="e">
        <f>(AJ76/AI76)*100</f>
        <v>#DIV/0!</v>
      </c>
      <c r="AL76" s="235">
        <f>SUM(AL77:AL82)</f>
        <v>162.19</v>
      </c>
      <c r="AM76" s="212">
        <f>SUM(AM77:AM82)</f>
        <v>0</v>
      </c>
      <c r="AN76" s="212">
        <f>(AM76/AL76)*100</f>
        <v>0</v>
      </c>
      <c r="AO76" s="235">
        <f>SUM(AO77:AO82)</f>
        <v>0</v>
      </c>
      <c r="AP76" s="212">
        <f>SUM(AP77:AP82)</f>
        <v>0</v>
      </c>
      <c r="AQ76" s="212" t="e">
        <f>(AP76/AO76)*100</f>
        <v>#DIV/0!</v>
      </c>
      <c r="AR76" s="218"/>
    </row>
    <row r="77" spans="1:46" s="91" customFormat="1" ht="30" hidden="1">
      <c r="A77" s="273"/>
      <c r="B77" s="312"/>
      <c r="C77" s="279"/>
      <c r="D77" s="115" t="s">
        <v>17</v>
      </c>
      <c r="E77" s="176">
        <f>H77+K77+N77+Q77+T77+W77+Z77+AC77+AF77+AI77+AL77+AO77</f>
        <v>0</v>
      </c>
      <c r="F77" s="47">
        <f>I77+L77+O77+R77+U77+X77+AA77+AD77+AG77+AJ77+AM77+AP77</f>
        <v>0</v>
      </c>
      <c r="G77" s="48" t="e">
        <f t="shared" ref="G77:G82" si="189">(F77/E77)*100</f>
        <v>#DIV/0!</v>
      </c>
      <c r="H77" s="235"/>
      <c r="I77" s="47"/>
      <c r="J77" s="48" t="e">
        <f t="shared" ref="J77:J82" si="190">(I77/H77)*100</f>
        <v>#DIV/0!</v>
      </c>
      <c r="K77" s="235"/>
      <c r="L77" s="47"/>
      <c r="M77" s="48" t="e">
        <f t="shared" ref="M77:M82" si="191">(L77/K77)*100</f>
        <v>#DIV/0!</v>
      </c>
      <c r="N77" s="235"/>
      <c r="O77" s="48"/>
      <c r="P77" s="48" t="e">
        <f t="shared" ref="P77:P82" si="192">(O77/N77)*100</f>
        <v>#DIV/0!</v>
      </c>
      <c r="Q77" s="235"/>
      <c r="R77" s="47"/>
      <c r="S77" s="48" t="e">
        <f t="shared" ref="S77:S82" si="193">(R77/Q77)*100</f>
        <v>#DIV/0!</v>
      </c>
      <c r="T77" s="235"/>
      <c r="U77" s="47"/>
      <c r="V77" s="48" t="e">
        <f t="shared" ref="V77:V82" si="194">(U77/T77)*100</f>
        <v>#DIV/0!</v>
      </c>
      <c r="W77" s="235"/>
      <c r="X77" s="47"/>
      <c r="Y77" s="48" t="e">
        <f t="shared" ref="Y77:Y82" si="195">(X77/W77)*100</f>
        <v>#DIV/0!</v>
      </c>
      <c r="Z77" s="235"/>
      <c r="AA77" s="47"/>
      <c r="AB77" s="48" t="e">
        <f t="shared" ref="AB77:AB82" si="196">(AA77/Z77)*100</f>
        <v>#DIV/0!</v>
      </c>
      <c r="AC77" s="235"/>
      <c r="AD77" s="47"/>
      <c r="AE77" s="48" t="e">
        <f t="shared" ref="AE77:AE82" si="197">(AD77/AC77)*100</f>
        <v>#DIV/0!</v>
      </c>
      <c r="AF77" s="235"/>
      <c r="AG77" s="47"/>
      <c r="AH77" s="48" t="e">
        <f t="shared" ref="AH77:AH82" si="198">(AG77/AF77)*100</f>
        <v>#DIV/0!</v>
      </c>
      <c r="AI77" s="235"/>
      <c r="AJ77" s="47"/>
      <c r="AK77" s="48" t="e">
        <f t="shared" ref="AK77:AK82" si="199">(AJ77/AI77)*100</f>
        <v>#DIV/0!</v>
      </c>
      <c r="AL77" s="235"/>
      <c r="AM77" s="47"/>
      <c r="AN77" s="48" t="e">
        <f t="shared" ref="AN77:AN82" si="200">(AM77/AL77)*100</f>
        <v>#DIV/0!</v>
      </c>
      <c r="AO77" s="235"/>
      <c r="AP77" s="47"/>
      <c r="AQ77" s="48" t="e">
        <f t="shared" ref="AQ77:AQ82" si="201">(AP77/AO77)*100</f>
        <v>#DIV/0!</v>
      </c>
      <c r="AR77" s="92"/>
      <c r="AS77" s="90"/>
      <c r="AT77" s="90"/>
    </row>
    <row r="78" spans="1:46" s="91" customFormat="1" ht="46.5" hidden="1" customHeight="1">
      <c r="A78" s="273"/>
      <c r="B78" s="312"/>
      <c r="C78" s="279"/>
      <c r="D78" s="115" t="s">
        <v>18</v>
      </c>
      <c r="E78" s="176">
        <f t="shared" ref="E78:F82" si="202">H78+K78+N78+Q78+T78+W78+Z78+AC78+AF78+AI78+AL78+AO78</f>
        <v>0</v>
      </c>
      <c r="F78" s="47">
        <f t="shared" si="202"/>
        <v>0</v>
      </c>
      <c r="G78" s="48" t="e">
        <f t="shared" si="189"/>
        <v>#DIV/0!</v>
      </c>
      <c r="H78" s="235"/>
      <c r="I78" s="47"/>
      <c r="J78" s="48" t="e">
        <f t="shared" si="190"/>
        <v>#DIV/0!</v>
      </c>
      <c r="K78" s="235"/>
      <c r="L78" s="47"/>
      <c r="M78" s="48" t="e">
        <f t="shared" si="191"/>
        <v>#DIV/0!</v>
      </c>
      <c r="N78" s="235"/>
      <c r="O78" s="48"/>
      <c r="P78" s="48" t="e">
        <f t="shared" si="192"/>
        <v>#DIV/0!</v>
      </c>
      <c r="Q78" s="235"/>
      <c r="R78" s="47"/>
      <c r="S78" s="48" t="e">
        <f t="shared" si="193"/>
        <v>#DIV/0!</v>
      </c>
      <c r="T78" s="235"/>
      <c r="U78" s="47"/>
      <c r="V78" s="48" t="e">
        <f t="shared" si="194"/>
        <v>#DIV/0!</v>
      </c>
      <c r="W78" s="235"/>
      <c r="X78" s="47"/>
      <c r="Y78" s="48" t="e">
        <f t="shared" si="195"/>
        <v>#DIV/0!</v>
      </c>
      <c r="Z78" s="235"/>
      <c r="AA78" s="47"/>
      <c r="AB78" s="48" t="e">
        <f t="shared" si="196"/>
        <v>#DIV/0!</v>
      </c>
      <c r="AC78" s="235"/>
      <c r="AD78" s="47"/>
      <c r="AE78" s="48" t="e">
        <f t="shared" si="197"/>
        <v>#DIV/0!</v>
      </c>
      <c r="AF78" s="235"/>
      <c r="AG78" s="47"/>
      <c r="AH78" s="48" t="e">
        <f t="shared" si="198"/>
        <v>#DIV/0!</v>
      </c>
      <c r="AI78" s="235"/>
      <c r="AJ78" s="47"/>
      <c r="AK78" s="48" t="e">
        <f t="shared" si="199"/>
        <v>#DIV/0!</v>
      </c>
      <c r="AL78" s="235"/>
      <c r="AM78" s="47"/>
      <c r="AN78" s="48" t="e">
        <f t="shared" si="200"/>
        <v>#DIV/0!</v>
      </c>
      <c r="AO78" s="235"/>
      <c r="AP78" s="47"/>
      <c r="AQ78" s="48" t="e">
        <f t="shared" si="201"/>
        <v>#DIV/0!</v>
      </c>
      <c r="AR78" s="92"/>
      <c r="AS78" s="90"/>
      <c r="AT78" s="90"/>
    </row>
    <row r="79" spans="1:46" s="91" customFormat="1" ht="30" hidden="1" customHeight="1">
      <c r="A79" s="273"/>
      <c r="B79" s="312"/>
      <c r="C79" s="279"/>
      <c r="D79" s="115" t="s">
        <v>26</v>
      </c>
      <c r="E79" s="176">
        <f t="shared" si="202"/>
        <v>290</v>
      </c>
      <c r="F79" s="47">
        <v>127.81</v>
      </c>
      <c r="G79" s="48">
        <f t="shared" si="189"/>
        <v>44.072413793103451</v>
      </c>
      <c r="H79" s="235"/>
      <c r="I79" s="47"/>
      <c r="J79" s="48" t="e">
        <f t="shared" si="190"/>
        <v>#DIV/0!</v>
      </c>
      <c r="K79" s="235"/>
      <c r="L79" s="47"/>
      <c r="M79" s="48" t="e">
        <f t="shared" si="191"/>
        <v>#DIV/0!</v>
      </c>
      <c r="N79" s="235"/>
      <c r="O79" s="48"/>
      <c r="P79" s="48" t="e">
        <f t="shared" si="192"/>
        <v>#DIV/0!</v>
      </c>
      <c r="Q79" s="235">
        <v>127.81</v>
      </c>
      <c r="R79" s="47">
        <v>127.81</v>
      </c>
      <c r="S79" s="48">
        <f t="shared" si="193"/>
        <v>100</v>
      </c>
      <c r="T79" s="235"/>
      <c r="U79" s="48"/>
      <c r="V79" s="48" t="e">
        <f t="shared" si="194"/>
        <v>#DIV/0!</v>
      </c>
      <c r="W79" s="235"/>
      <c r="X79" s="47"/>
      <c r="Y79" s="48" t="e">
        <f t="shared" si="195"/>
        <v>#DIV/0!</v>
      </c>
      <c r="Z79" s="235"/>
      <c r="AA79" s="47"/>
      <c r="AB79" s="48" t="e">
        <f t="shared" si="196"/>
        <v>#DIV/0!</v>
      </c>
      <c r="AC79" s="235"/>
      <c r="AD79" s="47"/>
      <c r="AE79" s="48" t="e">
        <f t="shared" si="197"/>
        <v>#DIV/0!</v>
      </c>
      <c r="AF79" s="235"/>
      <c r="AG79" s="47"/>
      <c r="AH79" s="48" t="e">
        <f t="shared" si="198"/>
        <v>#DIV/0!</v>
      </c>
      <c r="AI79" s="235"/>
      <c r="AJ79" s="47"/>
      <c r="AK79" s="48" t="e">
        <f t="shared" si="199"/>
        <v>#DIV/0!</v>
      </c>
      <c r="AL79" s="235">
        <f>190-21.81-6</f>
        <v>162.19</v>
      </c>
      <c r="AM79" s="47"/>
      <c r="AN79" s="48">
        <f t="shared" si="200"/>
        <v>0</v>
      </c>
      <c r="AO79" s="235"/>
      <c r="AP79" s="47"/>
      <c r="AQ79" s="48" t="e">
        <f t="shared" si="201"/>
        <v>#DIV/0!</v>
      </c>
      <c r="AR79" s="92"/>
      <c r="AS79" s="90"/>
      <c r="AT79" s="90"/>
    </row>
    <row r="80" spans="1:46" s="91" customFormat="1" ht="79.5" hidden="1" customHeight="1">
      <c r="A80" s="273"/>
      <c r="B80" s="312"/>
      <c r="C80" s="279"/>
      <c r="D80" s="115" t="s">
        <v>154</v>
      </c>
      <c r="E80" s="176">
        <f t="shared" si="202"/>
        <v>0</v>
      </c>
      <c r="F80" s="47">
        <f t="shared" si="202"/>
        <v>0</v>
      </c>
      <c r="G80" s="48" t="e">
        <f t="shared" si="189"/>
        <v>#DIV/0!</v>
      </c>
      <c r="H80" s="235"/>
      <c r="I80" s="47"/>
      <c r="J80" s="48" t="e">
        <f t="shared" si="190"/>
        <v>#DIV/0!</v>
      </c>
      <c r="K80" s="235"/>
      <c r="L80" s="47"/>
      <c r="M80" s="48" t="e">
        <f t="shared" si="191"/>
        <v>#DIV/0!</v>
      </c>
      <c r="N80" s="235"/>
      <c r="O80" s="48"/>
      <c r="P80" s="48" t="e">
        <f t="shared" si="192"/>
        <v>#DIV/0!</v>
      </c>
      <c r="Q80" s="235"/>
      <c r="R80" s="47"/>
      <c r="S80" s="48" t="e">
        <f t="shared" si="193"/>
        <v>#DIV/0!</v>
      </c>
      <c r="T80" s="235"/>
      <c r="U80" s="47"/>
      <c r="V80" s="48" t="e">
        <f t="shared" si="194"/>
        <v>#DIV/0!</v>
      </c>
      <c r="W80" s="235"/>
      <c r="X80" s="47"/>
      <c r="Y80" s="48" t="e">
        <f t="shared" si="195"/>
        <v>#DIV/0!</v>
      </c>
      <c r="Z80" s="235"/>
      <c r="AA80" s="47"/>
      <c r="AB80" s="48" t="e">
        <f t="shared" si="196"/>
        <v>#DIV/0!</v>
      </c>
      <c r="AC80" s="235"/>
      <c r="AD80" s="47"/>
      <c r="AE80" s="48" t="e">
        <f t="shared" si="197"/>
        <v>#DIV/0!</v>
      </c>
      <c r="AF80" s="235"/>
      <c r="AG80" s="47"/>
      <c r="AH80" s="48" t="e">
        <f t="shared" si="198"/>
        <v>#DIV/0!</v>
      </c>
      <c r="AI80" s="235"/>
      <c r="AJ80" s="47"/>
      <c r="AK80" s="48" t="e">
        <f t="shared" si="199"/>
        <v>#DIV/0!</v>
      </c>
      <c r="AL80" s="235"/>
      <c r="AM80" s="47"/>
      <c r="AN80" s="48" t="e">
        <f t="shared" si="200"/>
        <v>#DIV/0!</v>
      </c>
      <c r="AO80" s="235"/>
      <c r="AP80" s="47"/>
      <c r="AQ80" s="48" t="e">
        <f t="shared" si="201"/>
        <v>#DIV/0!</v>
      </c>
      <c r="AR80" s="92"/>
      <c r="AS80" s="90"/>
      <c r="AT80" s="90"/>
    </row>
    <row r="81" spans="1:46" s="91" customFormat="1" ht="33" hidden="1" customHeight="1">
      <c r="A81" s="273"/>
      <c r="B81" s="312"/>
      <c r="C81" s="279"/>
      <c r="D81" s="115" t="s">
        <v>37</v>
      </c>
      <c r="E81" s="176">
        <f t="shared" si="202"/>
        <v>0</v>
      </c>
      <c r="F81" s="47">
        <f t="shared" si="202"/>
        <v>0</v>
      </c>
      <c r="G81" s="48" t="e">
        <f t="shared" si="189"/>
        <v>#DIV/0!</v>
      </c>
      <c r="H81" s="235"/>
      <c r="I81" s="47"/>
      <c r="J81" s="48" t="e">
        <f t="shared" si="190"/>
        <v>#DIV/0!</v>
      </c>
      <c r="K81" s="235"/>
      <c r="L81" s="47"/>
      <c r="M81" s="48" t="e">
        <f t="shared" si="191"/>
        <v>#DIV/0!</v>
      </c>
      <c r="N81" s="235"/>
      <c r="O81" s="48"/>
      <c r="P81" s="48" t="e">
        <f t="shared" si="192"/>
        <v>#DIV/0!</v>
      </c>
      <c r="Q81" s="235"/>
      <c r="R81" s="47"/>
      <c r="S81" s="48" t="e">
        <f t="shared" si="193"/>
        <v>#DIV/0!</v>
      </c>
      <c r="T81" s="235"/>
      <c r="U81" s="47"/>
      <c r="V81" s="48" t="e">
        <f t="shared" si="194"/>
        <v>#DIV/0!</v>
      </c>
      <c r="W81" s="235"/>
      <c r="X81" s="47"/>
      <c r="Y81" s="48" t="e">
        <f t="shared" si="195"/>
        <v>#DIV/0!</v>
      </c>
      <c r="Z81" s="235"/>
      <c r="AA81" s="47"/>
      <c r="AB81" s="48" t="e">
        <f t="shared" si="196"/>
        <v>#DIV/0!</v>
      </c>
      <c r="AC81" s="235"/>
      <c r="AD81" s="47"/>
      <c r="AE81" s="48" t="e">
        <f t="shared" si="197"/>
        <v>#DIV/0!</v>
      </c>
      <c r="AF81" s="235"/>
      <c r="AG81" s="47"/>
      <c r="AH81" s="48" t="e">
        <f t="shared" si="198"/>
        <v>#DIV/0!</v>
      </c>
      <c r="AI81" s="235"/>
      <c r="AJ81" s="47"/>
      <c r="AK81" s="48" t="e">
        <f t="shared" si="199"/>
        <v>#DIV/0!</v>
      </c>
      <c r="AL81" s="235"/>
      <c r="AM81" s="47"/>
      <c r="AN81" s="48" t="e">
        <f t="shared" si="200"/>
        <v>#DIV/0!</v>
      </c>
      <c r="AO81" s="235"/>
      <c r="AP81" s="47"/>
      <c r="AQ81" s="48" t="e">
        <f t="shared" si="201"/>
        <v>#DIV/0!</v>
      </c>
      <c r="AR81" s="92"/>
      <c r="AS81" s="90"/>
      <c r="AT81" s="90"/>
    </row>
    <row r="82" spans="1:46" s="91" customFormat="1" ht="45" hidden="1">
      <c r="A82" s="274"/>
      <c r="B82" s="313"/>
      <c r="C82" s="280"/>
      <c r="D82" s="115" t="s">
        <v>32</v>
      </c>
      <c r="E82" s="176">
        <f t="shared" si="202"/>
        <v>0</v>
      </c>
      <c r="F82" s="47">
        <f t="shared" si="202"/>
        <v>0</v>
      </c>
      <c r="G82" s="48" t="e">
        <f t="shared" si="189"/>
        <v>#DIV/0!</v>
      </c>
      <c r="H82" s="235"/>
      <c r="I82" s="47"/>
      <c r="J82" s="48" t="e">
        <f t="shared" si="190"/>
        <v>#DIV/0!</v>
      </c>
      <c r="K82" s="235"/>
      <c r="L82" s="47"/>
      <c r="M82" s="48" t="e">
        <f t="shared" si="191"/>
        <v>#DIV/0!</v>
      </c>
      <c r="N82" s="235"/>
      <c r="O82" s="48"/>
      <c r="P82" s="48" t="e">
        <f t="shared" si="192"/>
        <v>#DIV/0!</v>
      </c>
      <c r="Q82" s="235"/>
      <c r="R82" s="47"/>
      <c r="S82" s="48" t="e">
        <f t="shared" si="193"/>
        <v>#DIV/0!</v>
      </c>
      <c r="T82" s="235"/>
      <c r="U82" s="47"/>
      <c r="V82" s="48" t="e">
        <f t="shared" si="194"/>
        <v>#DIV/0!</v>
      </c>
      <c r="W82" s="235"/>
      <c r="X82" s="47"/>
      <c r="Y82" s="48" t="e">
        <f t="shared" si="195"/>
        <v>#DIV/0!</v>
      </c>
      <c r="Z82" s="235"/>
      <c r="AA82" s="47"/>
      <c r="AB82" s="48" t="e">
        <f t="shared" si="196"/>
        <v>#DIV/0!</v>
      </c>
      <c r="AC82" s="235"/>
      <c r="AD82" s="47"/>
      <c r="AE82" s="48" t="e">
        <f t="shared" si="197"/>
        <v>#DIV/0!</v>
      </c>
      <c r="AF82" s="235"/>
      <c r="AG82" s="47"/>
      <c r="AH82" s="48" t="e">
        <f t="shared" si="198"/>
        <v>#DIV/0!</v>
      </c>
      <c r="AI82" s="235"/>
      <c r="AJ82" s="47"/>
      <c r="AK82" s="48" t="e">
        <f t="shared" si="199"/>
        <v>#DIV/0!</v>
      </c>
      <c r="AL82" s="235"/>
      <c r="AM82" s="47"/>
      <c r="AN82" s="48" t="e">
        <f t="shared" si="200"/>
        <v>#DIV/0!</v>
      </c>
      <c r="AO82" s="235"/>
      <c r="AP82" s="47"/>
      <c r="AQ82" s="48" t="e">
        <f t="shared" si="201"/>
        <v>#DIV/0!</v>
      </c>
      <c r="AR82" s="92"/>
      <c r="AS82" s="90"/>
      <c r="AT82" s="90"/>
    </row>
    <row r="83" spans="1:46" s="214" customFormat="1" ht="32.25" hidden="1" customHeight="1">
      <c r="A83" s="272" t="s">
        <v>51</v>
      </c>
      <c r="B83" s="311" t="s">
        <v>125</v>
      </c>
      <c r="C83" s="278" t="s">
        <v>107</v>
      </c>
      <c r="D83" s="217" t="s">
        <v>34</v>
      </c>
      <c r="E83" s="211">
        <f>SUM(E84:E89)</f>
        <v>318</v>
      </c>
      <c r="F83" s="212">
        <f>SUM(F84:F89)</f>
        <v>114</v>
      </c>
      <c r="G83" s="212">
        <f>(F83/E83)*100</f>
        <v>35.849056603773583</v>
      </c>
      <c r="H83" s="235">
        <f>SUM(H84:H89)</f>
        <v>0</v>
      </c>
      <c r="I83" s="212">
        <f>SUM(I84:I89)</f>
        <v>0</v>
      </c>
      <c r="J83" s="212" t="e">
        <f>(I83/H83)*100</f>
        <v>#DIV/0!</v>
      </c>
      <c r="K83" s="235">
        <f>SUM(K84:K89)</f>
        <v>0</v>
      </c>
      <c r="L83" s="212">
        <f>SUM(L84:L89)</f>
        <v>0</v>
      </c>
      <c r="M83" s="212" t="e">
        <f>(L83/K83)*100</f>
        <v>#DIV/0!</v>
      </c>
      <c r="N83" s="235">
        <f>SUM(N84:N89)</f>
        <v>50</v>
      </c>
      <c r="O83" s="212">
        <f>SUM(O84:O89)</f>
        <v>50</v>
      </c>
      <c r="P83" s="212">
        <f>(O83/N83)*100</f>
        <v>100</v>
      </c>
      <c r="Q83" s="235">
        <f>SUM(Q84:Q89)</f>
        <v>64</v>
      </c>
      <c r="R83" s="212">
        <f>SUM(R84:R89)</f>
        <v>64</v>
      </c>
      <c r="S83" s="212">
        <f>(R83/Q83)*100</f>
        <v>100</v>
      </c>
      <c r="T83" s="235">
        <f>SUM(T84:T89)</f>
        <v>0</v>
      </c>
      <c r="U83" s="212">
        <f>SUM(U84:U89)</f>
        <v>0</v>
      </c>
      <c r="V83" s="212" t="e">
        <f>(U83/T83)*100</f>
        <v>#DIV/0!</v>
      </c>
      <c r="W83" s="235">
        <f>SUM(W84:W89)</f>
        <v>0</v>
      </c>
      <c r="X83" s="212">
        <f>SUM(X84:X89)</f>
        <v>0</v>
      </c>
      <c r="Y83" s="212" t="e">
        <f>(X83/W83)*100</f>
        <v>#DIV/0!</v>
      </c>
      <c r="Z83" s="235">
        <f>SUM(Z84:Z89)</f>
        <v>106</v>
      </c>
      <c r="AA83" s="212">
        <f>SUM(AA84:AA89)</f>
        <v>0</v>
      </c>
      <c r="AB83" s="212">
        <f>(AA83/Z83)*100</f>
        <v>0</v>
      </c>
      <c r="AC83" s="235">
        <f>SUM(AC84:AC89)</f>
        <v>0</v>
      </c>
      <c r="AD83" s="212">
        <f>SUM(AD84:AD89)</f>
        <v>0</v>
      </c>
      <c r="AE83" s="212" t="e">
        <f>(AD83/AC83)*100</f>
        <v>#DIV/0!</v>
      </c>
      <c r="AF83" s="235">
        <f>SUM(AF84:AF89)</f>
        <v>0</v>
      </c>
      <c r="AG83" s="212">
        <f>SUM(AG84:AG89)</f>
        <v>0</v>
      </c>
      <c r="AH83" s="212" t="e">
        <f>(AG83/AF83)*100</f>
        <v>#DIV/0!</v>
      </c>
      <c r="AI83" s="235">
        <f>SUM(AI84:AI89)</f>
        <v>0</v>
      </c>
      <c r="AJ83" s="212">
        <f>SUM(AJ84:AJ89)</f>
        <v>0</v>
      </c>
      <c r="AK83" s="212" t="e">
        <f>(AJ83/AI83)*100</f>
        <v>#DIV/0!</v>
      </c>
      <c r="AL83" s="235">
        <f>SUM(AL84:AL89)</f>
        <v>0</v>
      </c>
      <c r="AM83" s="212">
        <f>SUM(AM84:AM89)</f>
        <v>0</v>
      </c>
      <c r="AN83" s="212" t="e">
        <f>(AM83/AL83)*100</f>
        <v>#DIV/0!</v>
      </c>
      <c r="AO83" s="235">
        <f>SUM(AO84:AO89)</f>
        <v>98</v>
      </c>
      <c r="AP83" s="212">
        <f>SUM(AP84:AP89)</f>
        <v>0</v>
      </c>
      <c r="AQ83" s="212">
        <f>(AP83/AO83)*100</f>
        <v>0</v>
      </c>
      <c r="AR83" s="218"/>
    </row>
    <row r="84" spans="1:46" s="91" customFormat="1" ht="30" hidden="1">
      <c r="A84" s="273"/>
      <c r="B84" s="312"/>
      <c r="C84" s="279"/>
      <c r="D84" s="115" t="s">
        <v>17</v>
      </c>
      <c r="E84" s="176">
        <f>H84+K84+N84+Q84+T84+W84+Z84+AC84+AF84+AI84+AL84+AO84</f>
        <v>0</v>
      </c>
      <c r="F84" s="47">
        <f>I84+L84+O84+R84+U84+X84+AA84+AD84+AG84+AJ84+AM84+AP84</f>
        <v>0</v>
      </c>
      <c r="G84" s="48" t="e">
        <f t="shared" ref="G84:G89" si="203">(F84/E84)*100</f>
        <v>#DIV/0!</v>
      </c>
      <c r="H84" s="235"/>
      <c r="I84" s="47"/>
      <c r="J84" s="48" t="e">
        <f t="shared" ref="J84:J89" si="204">(I84/H84)*100</f>
        <v>#DIV/0!</v>
      </c>
      <c r="K84" s="235"/>
      <c r="L84" s="47"/>
      <c r="M84" s="48" t="e">
        <f t="shared" ref="M84:M89" si="205">(L84/K84)*100</f>
        <v>#DIV/0!</v>
      </c>
      <c r="N84" s="235"/>
      <c r="O84" s="48"/>
      <c r="P84" s="48" t="e">
        <f t="shared" ref="P84:P89" si="206">(O84/N84)*100</f>
        <v>#DIV/0!</v>
      </c>
      <c r="Q84" s="235"/>
      <c r="R84" s="47"/>
      <c r="S84" s="48" t="e">
        <f t="shared" ref="S84:S89" si="207">(R84/Q84)*100</f>
        <v>#DIV/0!</v>
      </c>
      <c r="T84" s="235"/>
      <c r="U84" s="47"/>
      <c r="V84" s="48" t="e">
        <f t="shared" ref="V84:V89" si="208">(U84/T84)*100</f>
        <v>#DIV/0!</v>
      </c>
      <c r="W84" s="235"/>
      <c r="X84" s="47"/>
      <c r="Y84" s="48" t="e">
        <f t="shared" ref="Y84:Y89" si="209">(X84/W84)*100</f>
        <v>#DIV/0!</v>
      </c>
      <c r="Z84" s="235"/>
      <c r="AA84" s="47"/>
      <c r="AB84" s="48" t="e">
        <f t="shared" ref="AB84:AB89" si="210">(AA84/Z84)*100</f>
        <v>#DIV/0!</v>
      </c>
      <c r="AC84" s="235"/>
      <c r="AD84" s="47"/>
      <c r="AE84" s="48" t="e">
        <f t="shared" ref="AE84:AE89" si="211">(AD84/AC84)*100</f>
        <v>#DIV/0!</v>
      </c>
      <c r="AF84" s="235"/>
      <c r="AG84" s="47"/>
      <c r="AH84" s="48" t="e">
        <f t="shared" ref="AH84:AH89" si="212">(AG84/AF84)*100</f>
        <v>#DIV/0!</v>
      </c>
      <c r="AI84" s="235"/>
      <c r="AJ84" s="47"/>
      <c r="AK84" s="48" t="e">
        <f t="shared" ref="AK84:AK89" si="213">(AJ84/AI84)*100</f>
        <v>#DIV/0!</v>
      </c>
      <c r="AL84" s="235"/>
      <c r="AM84" s="47"/>
      <c r="AN84" s="48" t="e">
        <f t="shared" ref="AN84:AN89" si="214">(AM84/AL84)*100</f>
        <v>#DIV/0!</v>
      </c>
      <c r="AO84" s="235"/>
      <c r="AP84" s="47"/>
      <c r="AQ84" s="48" t="e">
        <f t="shared" ref="AQ84:AQ89" si="215">(AP84/AO84)*100</f>
        <v>#DIV/0!</v>
      </c>
      <c r="AR84" s="92"/>
      <c r="AS84" s="90"/>
      <c r="AT84" s="90"/>
    </row>
    <row r="85" spans="1:46" s="91" customFormat="1" ht="54" hidden="1" customHeight="1">
      <c r="A85" s="273"/>
      <c r="B85" s="312"/>
      <c r="C85" s="279"/>
      <c r="D85" s="115" t="s">
        <v>18</v>
      </c>
      <c r="E85" s="176">
        <f t="shared" ref="E85:F89" si="216">H85+K85+N85+Q85+T85+W85+Z85+AC85+AF85+AI85+AL85+AO85</f>
        <v>0</v>
      </c>
      <c r="F85" s="47">
        <f t="shared" si="216"/>
        <v>0</v>
      </c>
      <c r="G85" s="48" t="e">
        <f t="shared" si="203"/>
        <v>#DIV/0!</v>
      </c>
      <c r="H85" s="235"/>
      <c r="I85" s="47"/>
      <c r="J85" s="48" t="e">
        <f t="shared" si="204"/>
        <v>#DIV/0!</v>
      </c>
      <c r="K85" s="235"/>
      <c r="L85" s="47"/>
      <c r="M85" s="48" t="e">
        <f t="shared" si="205"/>
        <v>#DIV/0!</v>
      </c>
      <c r="N85" s="235"/>
      <c r="O85" s="48"/>
      <c r="P85" s="48" t="e">
        <f t="shared" si="206"/>
        <v>#DIV/0!</v>
      </c>
      <c r="Q85" s="235"/>
      <c r="R85" s="47"/>
      <c r="S85" s="48" t="e">
        <f t="shared" si="207"/>
        <v>#DIV/0!</v>
      </c>
      <c r="T85" s="235"/>
      <c r="U85" s="47"/>
      <c r="V85" s="48" t="e">
        <f t="shared" si="208"/>
        <v>#DIV/0!</v>
      </c>
      <c r="W85" s="235"/>
      <c r="X85" s="47"/>
      <c r="Y85" s="48" t="e">
        <f t="shared" si="209"/>
        <v>#DIV/0!</v>
      </c>
      <c r="Z85" s="235"/>
      <c r="AA85" s="47"/>
      <c r="AB85" s="48" t="e">
        <f t="shared" si="210"/>
        <v>#DIV/0!</v>
      </c>
      <c r="AC85" s="235"/>
      <c r="AD85" s="47"/>
      <c r="AE85" s="48" t="e">
        <f t="shared" si="211"/>
        <v>#DIV/0!</v>
      </c>
      <c r="AF85" s="235"/>
      <c r="AG85" s="47"/>
      <c r="AH85" s="48" t="e">
        <f t="shared" si="212"/>
        <v>#DIV/0!</v>
      </c>
      <c r="AI85" s="235"/>
      <c r="AJ85" s="47"/>
      <c r="AK85" s="48" t="e">
        <f t="shared" si="213"/>
        <v>#DIV/0!</v>
      </c>
      <c r="AL85" s="235"/>
      <c r="AM85" s="47"/>
      <c r="AN85" s="48" t="e">
        <f t="shared" si="214"/>
        <v>#DIV/0!</v>
      </c>
      <c r="AO85" s="235"/>
      <c r="AP85" s="47"/>
      <c r="AQ85" s="48" t="e">
        <f t="shared" si="215"/>
        <v>#DIV/0!</v>
      </c>
      <c r="AR85" s="92"/>
      <c r="AS85" s="90"/>
      <c r="AT85" s="90"/>
    </row>
    <row r="86" spans="1:46" s="91" customFormat="1" ht="37.5" hidden="1" customHeight="1">
      <c r="A86" s="273"/>
      <c r="B86" s="312"/>
      <c r="C86" s="279"/>
      <c r="D86" s="115" t="s">
        <v>26</v>
      </c>
      <c r="E86" s="176">
        <f t="shared" si="216"/>
        <v>318</v>
      </c>
      <c r="F86" s="47">
        <f t="shared" si="216"/>
        <v>114</v>
      </c>
      <c r="G86" s="48">
        <f t="shared" si="203"/>
        <v>35.849056603773583</v>
      </c>
      <c r="H86" s="235"/>
      <c r="I86" s="47"/>
      <c r="J86" s="48" t="e">
        <f t="shared" si="204"/>
        <v>#DIV/0!</v>
      </c>
      <c r="K86" s="235"/>
      <c r="L86" s="47"/>
      <c r="M86" s="48" t="e">
        <f t="shared" si="205"/>
        <v>#DIV/0!</v>
      </c>
      <c r="N86" s="235">
        <v>50</v>
      </c>
      <c r="O86" s="48">
        <v>50</v>
      </c>
      <c r="P86" s="48">
        <f t="shared" si="206"/>
        <v>100</v>
      </c>
      <c r="Q86" s="235">
        <v>64</v>
      </c>
      <c r="R86" s="47">
        <v>64</v>
      </c>
      <c r="S86" s="48">
        <f t="shared" si="207"/>
        <v>100</v>
      </c>
      <c r="T86" s="235"/>
      <c r="U86" s="48"/>
      <c r="V86" s="48" t="e">
        <f t="shared" si="208"/>
        <v>#DIV/0!</v>
      </c>
      <c r="W86" s="235"/>
      <c r="X86" s="47"/>
      <c r="Y86" s="48" t="e">
        <f t="shared" si="209"/>
        <v>#DIV/0!</v>
      </c>
      <c r="Z86" s="235">
        <v>106</v>
      </c>
      <c r="AA86" s="47"/>
      <c r="AB86" s="48">
        <f t="shared" si="210"/>
        <v>0</v>
      </c>
      <c r="AC86" s="235"/>
      <c r="AD86" s="47"/>
      <c r="AE86" s="48" t="e">
        <f t="shared" si="211"/>
        <v>#DIV/0!</v>
      </c>
      <c r="AF86" s="235"/>
      <c r="AG86" s="47"/>
      <c r="AH86" s="48" t="e">
        <f t="shared" si="212"/>
        <v>#DIV/0!</v>
      </c>
      <c r="AI86" s="235"/>
      <c r="AJ86" s="47"/>
      <c r="AK86" s="48" t="e">
        <f t="shared" si="213"/>
        <v>#DIV/0!</v>
      </c>
      <c r="AL86" s="235"/>
      <c r="AM86" s="47"/>
      <c r="AN86" s="48" t="e">
        <f t="shared" si="214"/>
        <v>#DIV/0!</v>
      </c>
      <c r="AO86" s="235">
        <v>98</v>
      </c>
      <c r="AP86" s="47"/>
      <c r="AQ86" s="48">
        <f t="shared" si="215"/>
        <v>0</v>
      </c>
      <c r="AR86" s="92"/>
      <c r="AS86" s="90"/>
      <c r="AT86" s="90"/>
    </row>
    <row r="87" spans="1:46" s="91" customFormat="1" ht="77.25" hidden="1" customHeight="1">
      <c r="A87" s="273"/>
      <c r="B87" s="312"/>
      <c r="C87" s="279"/>
      <c r="D87" s="115" t="s">
        <v>154</v>
      </c>
      <c r="E87" s="176">
        <f t="shared" si="216"/>
        <v>0</v>
      </c>
      <c r="F87" s="47">
        <f t="shared" si="216"/>
        <v>0</v>
      </c>
      <c r="G87" s="48" t="e">
        <f t="shared" si="203"/>
        <v>#DIV/0!</v>
      </c>
      <c r="H87" s="235"/>
      <c r="I87" s="47"/>
      <c r="J87" s="48" t="e">
        <f t="shared" si="204"/>
        <v>#DIV/0!</v>
      </c>
      <c r="K87" s="235"/>
      <c r="L87" s="47"/>
      <c r="M87" s="48" t="e">
        <f t="shared" si="205"/>
        <v>#DIV/0!</v>
      </c>
      <c r="N87" s="235"/>
      <c r="O87" s="48"/>
      <c r="P87" s="48" t="e">
        <f t="shared" si="206"/>
        <v>#DIV/0!</v>
      </c>
      <c r="Q87" s="235"/>
      <c r="R87" s="47"/>
      <c r="S87" s="48" t="e">
        <f t="shared" si="207"/>
        <v>#DIV/0!</v>
      </c>
      <c r="T87" s="235"/>
      <c r="U87" s="47"/>
      <c r="V87" s="48" t="e">
        <f t="shared" si="208"/>
        <v>#DIV/0!</v>
      </c>
      <c r="W87" s="235"/>
      <c r="X87" s="47"/>
      <c r="Y87" s="48" t="e">
        <f t="shared" si="209"/>
        <v>#DIV/0!</v>
      </c>
      <c r="Z87" s="235"/>
      <c r="AA87" s="47"/>
      <c r="AB87" s="48" t="e">
        <f t="shared" si="210"/>
        <v>#DIV/0!</v>
      </c>
      <c r="AC87" s="235"/>
      <c r="AD87" s="47"/>
      <c r="AE87" s="48" t="e">
        <f t="shared" si="211"/>
        <v>#DIV/0!</v>
      </c>
      <c r="AF87" s="235"/>
      <c r="AG87" s="47"/>
      <c r="AH87" s="48" t="e">
        <f t="shared" si="212"/>
        <v>#DIV/0!</v>
      </c>
      <c r="AI87" s="235"/>
      <c r="AJ87" s="47"/>
      <c r="AK87" s="48" t="e">
        <f t="shared" si="213"/>
        <v>#DIV/0!</v>
      </c>
      <c r="AL87" s="235"/>
      <c r="AM87" s="47"/>
      <c r="AN87" s="48" t="e">
        <f t="shared" si="214"/>
        <v>#DIV/0!</v>
      </c>
      <c r="AO87" s="235"/>
      <c r="AP87" s="47"/>
      <c r="AQ87" s="48" t="e">
        <f t="shared" si="215"/>
        <v>#DIV/0!</v>
      </c>
      <c r="AR87" s="92"/>
      <c r="AS87" s="90"/>
      <c r="AT87" s="90"/>
    </row>
    <row r="88" spans="1:46" s="91" customFormat="1" ht="33.75" hidden="1" customHeight="1">
      <c r="A88" s="273"/>
      <c r="B88" s="312"/>
      <c r="C88" s="279"/>
      <c r="D88" s="115" t="s">
        <v>37</v>
      </c>
      <c r="E88" s="176">
        <f t="shared" si="216"/>
        <v>0</v>
      </c>
      <c r="F88" s="47">
        <f t="shared" si="216"/>
        <v>0</v>
      </c>
      <c r="G88" s="48" t="e">
        <f t="shared" si="203"/>
        <v>#DIV/0!</v>
      </c>
      <c r="H88" s="235"/>
      <c r="I88" s="47"/>
      <c r="J88" s="48" t="e">
        <f t="shared" si="204"/>
        <v>#DIV/0!</v>
      </c>
      <c r="K88" s="235"/>
      <c r="L88" s="47"/>
      <c r="M88" s="48" t="e">
        <f t="shared" si="205"/>
        <v>#DIV/0!</v>
      </c>
      <c r="N88" s="235"/>
      <c r="O88" s="48"/>
      <c r="P88" s="48" t="e">
        <f t="shared" si="206"/>
        <v>#DIV/0!</v>
      </c>
      <c r="Q88" s="235"/>
      <c r="R88" s="47"/>
      <c r="S88" s="48" t="e">
        <f t="shared" si="207"/>
        <v>#DIV/0!</v>
      </c>
      <c r="T88" s="235"/>
      <c r="U88" s="47"/>
      <c r="V88" s="48" t="e">
        <f t="shared" si="208"/>
        <v>#DIV/0!</v>
      </c>
      <c r="W88" s="235"/>
      <c r="X88" s="47"/>
      <c r="Y88" s="48" t="e">
        <f t="shared" si="209"/>
        <v>#DIV/0!</v>
      </c>
      <c r="Z88" s="235"/>
      <c r="AA88" s="47"/>
      <c r="AB88" s="48" t="e">
        <f t="shared" si="210"/>
        <v>#DIV/0!</v>
      </c>
      <c r="AC88" s="235"/>
      <c r="AD88" s="47"/>
      <c r="AE88" s="48" t="e">
        <f t="shared" si="211"/>
        <v>#DIV/0!</v>
      </c>
      <c r="AF88" s="235"/>
      <c r="AG88" s="47"/>
      <c r="AH88" s="48" t="e">
        <f t="shared" si="212"/>
        <v>#DIV/0!</v>
      </c>
      <c r="AI88" s="235"/>
      <c r="AJ88" s="47"/>
      <c r="AK88" s="48" t="e">
        <f t="shared" si="213"/>
        <v>#DIV/0!</v>
      </c>
      <c r="AL88" s="235"/>
      <c r="AM88" s="47"/>
      <c r="AN88" s="48" t="e">
        <f t="shared" si="214"/>
        <v>#DIV/0!</v>
      </c>
      <c r="AO88" s="235"/>
      <c r="AP88" s="47"/>
      <c r="AQ88" s="48" t="e">
        <f t="shared" si="215"/>
        <v>#DIV/0!</v>
      </c>
      <c r="AR88" s="92"/>
      <c r="AS88" s="90"/>
      <c r="AT88" s="90"/>
    </row>
    <row r="89" spans="1:46" s="91" customFormat="1" ht="45" hidden="1">
      <c r="A89" s="274"/>
      <c r="B89" s="313"/>
      <c r="C89" s="280"/>
      <c r="D89" s="115" t="s">
        <v>32</v>
      </c>
      <c r="E89" s="176">
        <f t="shared" si="216"/>
        <v>0</v>
      </c>
      <c r="F89" s="47">
        <f t="shared" si="216"/>
        <v>0</v>
      </c>
      <c r="G89" s="48" t="e">
        <f t="shared" si="203"/>
        <v>#DIV/0!</v>
      </c>
      <c r="H89" s="235"/>
      <c r="I89" s="47"/>
      <c r="J89" s="48" t="e">
        <f t="shared" si="204"/>
        <v>#DIV/0!</v>
      </c>
      <c r="K89" s="235"/>
      <c r="L89" s="47"/>
      <c r="M89" s="48" t="e">
        <f t="shared" si="205"/>
        <v>#DIV/0!</v>
      </c>
      <c r="N89" s="235"/>
      <c r="O89" s="48"/>
      <c r="P89" s="48" t="e">
        <f t="shared" si="206"/>
        <v>#DIV/0!</v>
      </c>
      <c r="Q89" s="235"/>
      <c r="R89" s="47"/>
      <c r="S89" s="48" t="e">
        <f t="shared" si="207"/>
        <v>#DIV/0!</v>
      </c>
      <c r="T89" s="235"/>
      <c r="U89" s="47"/>
      <c r="V89" s="48" t="e">
        <f t="shared" si="208"/>
        <v>#DIV/0!</v>
      </c>
      <c r="W89" s="235"/>
      <c r="X89" s="47"/>
      <c r="Y89" s="48" t="e">
        <f t="shared" si="209"/>
        <v>#DIV/0!</v>
      </c>
      <c r="Z89" s="235"/>
      <c r="AA89" s="47"/>
      <c r="AB89" s="48" t="e">
        <f t="shared" si="210"/>
        <v>#DIV/0!</v>
      </c>
      <c r="AC89" s="235"/>
      <c r="AD89" s="47"/>
      <c r="AE89" s="48" t="e">
        <f t="shared" si="211"/>
        <v>#DIV/0!</v>
      </c>
      <c r="AF89" s="235"/>
      <c r="AG89" s="47"/>
      <c r="AH89" s="48" t="e">
        <f t="shared" si="212"/>
        <v>#DIV/0!</v>
      </c>
      <c r="AI89" s="235"/>
      <c r="AJ89" s="47"/>
      <c r="AK89" s="48" t="e">
        <f t="shared" si="213"/>
        <v>#DIV/0!</v>
      </c>
      <c r="AL89" s="235"/>
      <c r="AM89" s="47"/>
      <c r="AN89" s="48" t="e">
        <f t="shared" si="214"/>
        <v>#DIV/0!</v>
      </c>
      <c r="AO89" s="235"/>
      <c r="AP89" s="47"/>
      <c r="AQ89" s="48" t="e">
        <f t="shared" si="215"/>
        <v>#DIV/0!</v>
      </c>
      <c r="AR89" s="92"/>
      <c r="AS89" s="90"/>
      <c r="AT89" s="90"/>
    </row>
    <row r="90" spans="1:46" s="214" customFormat="1" ht="33.75" hidden="1" customHeight="1">
      <c r="A90" s="539" t="s">
        <v>52</v>
      </c>
      <c r="B90" s="275" t="s">
        <v>54</v>
      </c>
      <c r="C90" s="278" t="s">
        <v>105</v>
      </c>
      <c r="D90" s="217" t="s">
        <v>34</v>
      </c>
      <c r="E90" s="211">
        <f>SUM(E91:E96)</f>
        <v>5</v>
      </c>
      <c r="F90" s="212">
        <f>SUM(F91:F96)</f>
        <v>0</v>
      </c>
      <c r="G90" s="212">
        <f>(F90/E90)*100</f>
        <v>0</v>
      </c>
      <c r="H90" s="235">
        <f>SUM(H91:H96)</f>
        <v>0</v>
      </c>
      <c r="I90" s="212">
        <f>SUM(I91:I96)</f>
        <v>0</v>
      </c>
      <c r="J90" s="212" t="e">
        <f>(I90/H90)*100</f>
        <v>#DIV/0!</v>
      </c>
      <c r="K90" s="235">
        <f>SUM(K91:K96)</f>
        <v>0</v>
      </c>
      <c r="L90" s="212">
        <f>SUM(L91:L96)</f>
        <v>0</v>
      </c>
      <c r="M90" s="212" t="e">
        <f>(L90/K90)*100</f>
        <v>#DIV/0!</v>
      </c>
      <c r="N90" s="235">
        <f>SUM(N91:N96)</f>
        <v>0</v>
      </c>
      <c r="O90" s="212">
        <f>SUM(O91:O96)</f>
        <v>0</v>
      </c>
      <c r="P90" s="212" t="e">
        <f>(O90/N90)*100</f>
        <v>#DIV/0!</v>
      </c>
      <c r="Q90" s="235">
        <f>SUM(Q91:Q96)</f>
        <v>0</v>
      </c>
      <c r="R90" s="212">
        <f>SUM(R91:R96)</f>
        <v>0</v>
      </c>
      <c r="S90" s="212" t="e">
        <f>(R90/Q90)*100</f>
        <v>#DIV/0!</v>
      </c>
      <c r="T90" s="235">
        <f>SUM(T91:T96)</f>
        <v>0</v>
      </c>
      <c r="U90" s="212">
        <f>SUM(U91:U96)</f>
        <v>0</v>
      </c>
      <c r="V90" s="212" t="e">
        <f>(U90/T90)*100</f>
        <v>#DIV/0!</v>
      </c>
      <c r="W90" s="235">
        <f>SUM(W91:W96)</f>
        <v>0</v>
      </c>
      <c r="X90" s="212">
        <f>SUM(X91:X96)</f>
        <v>0</v>
      </c>
      <c r="Y90" s="212" t="e">
        <f>(X90/W90)*100</f>
        <v>#DIV/0!</v>
      </c>
      <c r="Z90" s="235">
        <f>SUM(Z91:Z96)</f>
        <v>0</v>
      </c>
      <c r="AA90" s="212">
        <f>SUM(AA91:AA96)</f>
        <v>0</v>
      </c>
      <c r="AB90" s="212" t="e">
        <f>(AA90/Z90)*100</f>
        <v>#DIV/0!</v>
      </c>
      <c r="AC90" s="235">
        <f>SUM(AC91:AC96)</f>
        <v>0</v>
      </c>
      <c r="AD90" s="212">
        <f>SUM(AD91:AD96)</f>
        <v>0</v>
      </c>
      <c r="AE90" s="212" t="e">
        <f>(AD90/AC90)*100</f>
        <v>#DIV/0!</v>
      </c>
      <c r="AF90" s="235">
        <f>SUM(AF91:AF96)</f>
        <v>0</v>
      </c>
      <c r="AG90" s="212">
        <f>SUM(AG91:AG96)</f>
        <v>0</v>
      </c>
      <c r="AH90" s="212" t="e">
        <f>(AG90/AF90)*100</f>
        <v>#DIV/0!</v>
      </c>
      <c r="AI90" s="235">
        <f>SUM(AI91:AI96)</f>
        <v>0</v>
      </c>
      <c r="AJ90" s="212">
        <f>SUM(AJ91:AJ96)</f>
        <v>0</v>
      </c>
      <c r="AK90" s="212" t="e">
        <f>(AJ90/AI90)*100</f>
        <v>#DIV/0!</v>
      </c>
      <c r="AL90" s="235">
        <f>SUM(AL91:AL96)</f>
        <v>0</v>
      </c>
      <c r="AM90" s="212">
        <f>SUM(AM91:AM96)</f>
        <v>0</v>
      </c>
      <c r="AN90" s="212" t="e">
        <f>(AM90/AL90)*100</f>
        <v>#DIV/0!</v>
      </c>
      <c r="AO90" s="235">
        <f>SUM(AO91:AO96)</f>
        <v>5</v>
      </c>
      <c r="AP90" s="212">
        <f>SUM(AP91:AP96)</f>
        <v>0</v>
      </c>
      <c r="AQ90" s="212">
        <f>(AP90/AO90)*100</f>
        <v>0</v>
      </c>
      <c r="AR90" s="218"/>
    </row>
    <row r="91" spans="1:46" s="91" customFormat="1" ht="30" hidden="1">
      <c r="A91" s="540"/>
      <c r="B91" s="276"/>
      <c r="C91" s="279"/>
      <c r="D91" s="115" t="s">
        <v>17</v>
      </c>
      <c r="E91" s="176">
        <f>H91+K91+N91+Q91+T91+W91+Z91+AC91+AF91+AI91+AL91+AO91</f>
        <v>0</v>
      </c>
      <c r="F91" s="47">
        <f>I91+L91+O91+R91+U91+X91+AA91+AD91+AG91+AJ91+AM91+AP91</f>
        <v>0</v>
      </c>
      <c r="G91" s="48" t="e">
        <f t="shared" ref="G91:G96" si="217">(F91/E91)*100</f>
        <v>#DIV/0!</v>
      </c>
      <c r="H91" s="235"/>
      <c r="I91" s="47"/>
      <c r="J91" s="48" t="e">
        <f t="shared" ref="J91:J96" si="218">(I91/H91)*100</f>
        <v>#DIV/0!</v>
      </c>
      <c r="K91" s="235"/>
      <c r="L91" s="47"/>
      <c r="M91" s="48" t="e">
        <f t="shared" ref="M91:M96" si="219">(L91/K91)*100</f>
        <v>#DIV/0!</v>
      </c>
      <c r="N91" s="235"/>
      <c r="O91" s="48"/>
      <c r="P91" s="48" t="e">
        <f t="shared" ref="P91:P96" si="220">(O91/N91)*100</f>
        <v>#DIV/0!</v>
      </c>
      <c r="Q91" s="235"/>
      <c r="R91" s="47"/>
      <c r="S91" s="48" t="e">
        <f t="shared" ref="S91:S96" si="221">(R91/Q91)*100</f>
        <v>#DIV/0!</v>
      </c>
      <c r="T91" s="235"/>
      <c r="U91" s="47"/>
      <c r="V91" s="48" t="e">
        <f t="shared" ref="V91:V96" si="222">(U91/T91)*100</f>
        <v>#DIV/0!</v>
      </c>
      <c r="W91" s="235"/>
      <c r="X91" s="47"/>
      <c r="Y91" s="48" t="e">
        <f t="shared" ref="Y91:Y96" si="223">(X91/W91)*100</f>
        <v>#DIV/0!</v>
      </c>
      <c r="Z91" s="235"/>
      <c r="AA91" s="47"/>
      <c r="AB91" s="48" t="e">
        <f t="shared" ref="AB91:AB96" si="224">(AA91/Z91)*100</f>
        <v>#DIV/0!</v>
      </c>
      <c r="AC91" s="235"/>
      <c r="AD91" s="47"/>
      <c r="AE91" s="48" t="e">
        <f t="shared" ref="AE91:AE96" si="225">(AD91/AC91)*100</f>
        <v>#DIV/0!</v>
      </c>
      <c r="AF91" s="235"/>
      <c r="AG91" s="47"/>
      <c r="AH91" s="48" t="e">
        <f t="shared" ref="AH91:AH96" si="226">(AG91/AF91)*100</f>
        <v>#DIV/0!</v>
      </c>
      <c r="AI91" s="235"/>
      <c r="AJ91" s="47"/>
      <c r="AK91" s="48" t="e">
        <f t="shared" ref="AK91:AK96" si="227">(AJ91/AI91)*100</f>
        <v>#DIV/0!</v>
      </c>
      <c r="AL91" s="235"/>
      <c r="AM91" s="47"/>
      <c r="AN91" s="48" t="e">
        <f t="shared" ref="AN91:AN96" si="228">(AM91/AL91)*100</f>
        <v>#DIV/0!</v>
      </c>
      <c r="AO91" s="235"/>
      <c r="AP91" s="47"/>
      <c r="AQ91" s="48" t="e">
        <f t="shared" ref="AQ91:AQ96" si="229">(AP91/AO91)*100</f>
        <v>#DIV/0!</v>
      </c>
      <c r="AR91" s="92"/>
      <c r="AS91" s="90"/>
      <c r="AT91" s="90"/>
    </row>
    <row r="92" spans="1:46" s="91" customFormat="1" ht="52.5" hidden="1" customHeight="1">
      <c r="A92" s="540"/>
      <c r="B92" s="276"/>
      <c r="C92" s="279"/>
      <c r="D92" s="115" t="s">
        <v>18</v>
      </c>
      <c r="E92" s="176">
        <f t="shared" ref="E92:F96" si="230">H92+K92+N92+Q92+T92+W92+Z92+AC92+AF92+AI92+AL92+AO92</f>
        <v>0</v>
      </c>
      <c r="F92" s="47">
        <f t="shared" si="230"/>
        <v>0</v>
      </c>
      <c r="G92" s="48" t="e">
        <f t="shared" si="217"/>
        <v>#DIV/0!</v>
      </c>
      <c r="H92" s="235"/>
      <c r="I92" s="47"/>
      <c r="J92" s="48" t="e">
        <f t="shared" si="218"/>
        <v>#DIV/0!</v>
      </c>
      <c r="K92" s="235"/>
      <c r="L92" s="47"/>
      <c r="M92" s="48" t="e">
        <f t="shared" si="219"/>
        <v>#DIV/0!</v>
      </c>
      <c r="N92" s="235"/>
      <c r="O92" s="48"/>
      <c r="P92" s="48" t="e">
        <f t="shared" si="220"/>
        <v>#DIV/0!</v>
      </c>
      <c r="Q92" s="235"/>
      <c r="R92" s="47"/>
      <c r="S92" s="48" t="e">
        <f t="shared" si="221"/>
        <v>#DIV/0!</v>
      </c>
      <c r="T92" s="235"/>
      <c r="U92" s="47"/>
      <c r="V92" s="48" t="e">
        <f t="shared" si="222"/>
        <v>#DIV/0!</v>
      </c>
      <c r="W92" s="235"/>
      <c r="X92" s="47"/>
      <c r="Y92" s="48" t="e">
        <f t="shared" si="223"/>
        <v>#DIV/0!</v>
      </c>
      <c r="Z92" s="235"/>
      <c r="AA92" s="47"/>
      <c r="AB92" s="48" t="e">
        <f t="shared" si="224"/>
        <v>#DIV/0!</v>
      </c>
      <c r="AC92" s="235"/>
      <c r="AD92" s="47"/>
      <c r="AE92" s="48" t="e">
        <f t="shared" si="225"/>
        <v>#DIV/0!</v>
      </c>
      <c r="AF92" s="235"/>
      <c r="AG92" s="47"/>
      <c r="AH92" s="48" t="e">
        <f t="shared" si="226"/>
        <v>#DIV/0!</v>
      </c>
      <c r="AI92" s="235"/>
      <c r="AJ92" s="47"/>
      <c r="AK92" s="48" t="e">
        <f t="shared" si="227"/>
        <v>#DIV/0!</v>
      </c>
      <c r="AL92" s="235"/>
      <c r="AM92" s="47"/>
      <c r="AN92" s="48" t="e">
        <f t="shared" si="228"/>
        <v>#DIV/0!</v>
      </c>
      <c r="AO92" s="235"/>
      <c r="AP92" s="47"/>
      <c r="AQ92" s="48" t="e">
        <f t="shared" si="229"/>
        <v>#DIV/0!</v>
      </c>
      <c r="AR92" s="92"/>
      <c r="AS92" s="90"/>
      <c r="AT92" s="90"/>
    </row>
    <row r="93" spans="1:46" s="91" customFormat="1" ht="28.5" hidden="1" customHeight="1">
      <c r="A93" s="540"/>
      <c r="B93" s="276"/>
      <c r="C93" s="279"/>
      <c r="D93" s="115" t="s">
        <v>26</v>
      </c>
      <c r="E93" s="176">
        <f t="shared" si="230"/>
        <v>5</v>
      </c>
      <c r="F93" s="47">
        <f t="shared" si="230"/>
        <v>0</v>
      </c>
      <c r="G93" s="48">
        <f t="shared" si="217"/>
        <v>0</v>
      </c>
      <c r="H93" s="235"/>
      <c r="I93" s="47"/>
      <c r="J93" s="48" t="e">
        <f t="shared" si="218"/>
        <v>#DIV/0!</v>
      </c>
      <c r="K93" s="235"/>
      <c r="L93" s="47"/>
      <c r="M93" s="48" t="e">
        <f t="shared" si="219"/>
        <v>#DIV/0!</v>
      </c>
      <c r="N93" s="235"/>
      <c r="O93" s="48"/>
      <c r="P93" s="48" t="e">
        <f t="shared" si="220"/>
        <v>#DIV/0!</v>
      </c>
      <c r="Q93" s="235"/>
      <c r="R93" s="47"/>
      <c r="S93" s="48" t="e">
        <f t="shared" si="221"/>
        <v>#DIV/0!</v>
      </c>
      <c r="T93" s="235"/>
      <c r="U93" s="47"/>
      <c r="V93" s="48" t="e">
        <f t="shared" si="222"/>
        <v>#DIV/0!</v>
      </c>
      <c r="W93" s="235"/>
      <c r="X93" s="47"/>
      <c r="Y93" s="48" t="e">
        <f t="shared" si="223"/>
        <v>#DIV/0!</v>
      </c>
      <c r="Z93" s="235"/>
      <c r="AA93" s="47"/>
      <c r="AB93" s="48" t="e">
        <f t="shared" si="224"/>
        <v>#DIV/0!</v>
      </c>
      <c r="AC93" s="235"/>
      <c r="AD93" s="47"/>
      <c r="AE93" s="48" t="e">
        <f t="shared" si="225"/>
        <v>#DIV/0!</v>
      </c>
      <c r="AF93" s="235"/>
      <c r="AG93" s="47"/>
      <c r="AH93" s="48" t="e">
        <f t="shared" si="226"/>
        <v>#DIV/0!</v>
      </c>
      <c r="AI93" s="235"/>
      <c r="AJ93" s="47"/>
      <c r="AK93" s="48" t="e">
        <f t="shared" si="227"/>
        <v>#DIV/0!</v>
      </c>
      <c r="AL93" s="235"/>
      <c r="AM93" s="47"/>
      <c r="AN93" s="48" t="e">
        <f t="shared" si="228"/>
        <v>#DIV/0!</v>
      </c>
      <c r="AO93" s="235">
        <v>5</v>
      </c>
      <c r="AP93" s="47"/>
      <c r="AQ93" s="48">
        <f t="shared" si="229"/>
        <v>0</v>
      </c>
      <c r="AR93" s="92"/>
      <c r="AS93" s="90"/>
      <c r="AT93" s="90"/>
    </row>
    <row r="94" spans="1:46" s="91" customFormat="1" ht="79.5" hidden="1" customHeight="1">
      <c r="A94" s="540"/>
      <c r="B94" s="276"/>
      <c r="C94" s="279"/>
      <c r="D94" s="115" t="s">
        <v>154</v>
      </c>
      <c r="E94" s="176">
        <f t="shared" si="230"/>
        <v>0</v>
      </c>
      <c r="F94" s="47">
        <f t="shared" si="230"/>
        <v>0</v>
      </c>
      <c r="G94" s="48" t="e">
        <f t="shared" si="217"/>
        <v>#DIV/0!</v>
      </c>
      <c r="H94" s="235"/>
      <c r="I94" s="47"/>
      <c r="J94" s="48" t="e">
        <f t="shared" si="218"/>
        <v>#DIV/0!</v>
      </c>
      <c r="K94" s="235"/>
      <c r="L94" s="47"/>
      <c r="M94" s="48" t="e">
        <f t="shared" si="219"/>
        <v>#DIV/0!</v>
      </c>
      <c r="N94" s="235"/>
      <c r="O94" s="48"/>
      <c r="P94" s="48" t="e">
        <f t="shared" si="220"/>
        <v>#DIV/0!</v>
      </c>
      <c r="Q94" s="235"/>
      <c r="R94" s="47"/>
      <c r="S94" s="48" t="e">
        <f t="shared" si="221"/>
        <v>#DIV/0!</v>
      </c>
      <c r="T94" s="235"/>
      <c r="U94" s="47"/>
      <c r="V94" s="48" t="e">
        <f t="shared" si="222"/>
        <v>#DIV/0!</v>
      </c>
      <c r="W94" s="235"/>
      <c r="X94" s="47"/>
      <c r="Y94" s="48" t="e">
        <f t="shared" si="223"/>
        <v>#DIV/0!</v>
      </c>
      <c r="Z94" s="235"/>
      <c r="AA94" s="47"/>
      <c r="AB94" s="48" t="e">
        <f t="shared" si="224"/>
        <v>#DIV/0!</v>
      </c>
      <c r="AC94" s="235"/>
      <c r="AD94" s="47"/>
      <c r="AE94" s="48" t="e">
        <f t="shared" si="225"/>
        <v>#DIV/0!</v>
      </c>
      <c r="AF94" s="235"/>
      <c r="AG94" s="47"/>
      <c r="AH94" s="48" t="e">
        <f t="shared" si="226"/>
        <v>#DIV/0!</v>
      </c>
      <c r="AI94" s="235"/>
      <c r="AJ94" s="47"/>
      <c r="AK94" s="48" t="e">
        <f t="shared" si="227"/>
        <v>#DIV/0!</v>
      </c>
      <c r="AL94" s="235"/>
      <c r="AM94" s="47"/>
      <c r="AN94" s="48" t="e">
        <f t="shared" si="228"/>
        <v>#DIV/0!</v>
      </c>
      <c r="AO94" s="235"/>
      <c r="AP94" s="47"/>
      <c r="AQ94" s="48" t="e">
        <f t="shared" si="229"/>
        <v>#DIV/0!</v>
      </c>
      <c r="AR94" s="92"/>
      <c r="AS94" s="90"/>
      <c r="AT94" s="90"/>
    </row>
    <row r="95" spans="1:46" s="91" customFormat="1" ht="32.25" hidden="1" customHeight="1">
      <c r="A95" s="540"/>
      <c r="B95" s="276"/>
      <c r="C95" s="279"/>
      <c r="D95" s="115" t="s">
        <v>37</v>
      </c>
      <c r="E95" s="176">
        <f t="shared" si="230"/>
        <v>0</v>
      </c>
      <c r="F95" s="47">
        <f t="shared" si="230"/>
        <v>0</v>
      </c>
      <c r="G95" s="48" t="e">
        <f t="shared" si="217"/>
        <v>#DIV/0!</v>
      </c>
      <c r="H95" s="235"/>
      <c r="I95" s="47"/>
      <c r="J95" s="48" t="e">
        <f t="shared" si="218"/>
        <v>#DIV/0!</v>
      </c>
      <c r="K95" s="235"/>
      <c r="L95" s="47"/>
      <c r="M95" s="48" t="e">
        <f t="shared" si="219"/>
        <v>#DIV/0!</v>
      </c>
      <c r="N95" s="235"/>
      <c r="O95" s="48"/>
      <c r="P95" s="48" t="e">
        <f t="shared" si="220"/>
        <v>#DIV/0!</v>
      </c>
      <c r="Q95" s="235"/>
      <c r="R95" s="47"/>
      <c r="S95" s="48" t="e">
        <f t="shared" si="221"/>
        <v>#DIV/0!</v>
      </c>
      <c r="T95" s="235"/>
      <c r="U95" s="47"/>
      <c r="V95" s="48" t="e">
        <f t="shared" si="222"/>
        <v>#DIV/0!</v>
      </c>
      <c r="W95" s="235"/>
      <c r="X95" s="47"/>
      <c r="Y95" s="48" t="e">
        <f t="shared" si="223"/>
        <v>#DIV/0!</v>
      </c>
      <c r="Z95" s="235"/>
      <c r="AA95" s="47"/>
      <c r="AB95" s="48" t="e">
        <f t="shared" si="224"/>
        <v>#DIV/0!</v>
      </c>
      <c r="AC95" s="235"/>
      <c r="AD95" s="47"/>
      <c r="AE95" s="48" t="e">
        <f t="shared" si="225"/>
        <v>#DIV/0!</v>
      </c>
      <c r="AF95" s="235"/>
      <c r="AG95" s="47"/>
      <c r="AH95" s="48" t="e">
        <f t="shared" si="226"/>
        <v>#DIV/0!</v>
      </c>
      <c r="AI95" s="235"/>
      <c r="AJ95" s="47"/>
      <c r="AK95" s="48" t="e">
        <f t="shared" si="227"/>
        <v>#DIV/0!</v>
      </c>
      <c r="AL95" s="235"/>
      <c r="AM95" s="47"/>
      <c r="AN95" s="48" t="e">
        <f t="shared" si="228"/>
        <v>#DIV/0!</v>
      </c>
      <c r="AO95" s="235"/>
      <c r="AP95" s="47"/>
      <c r="AQ95" s="48" t="e">
        <f t="shared" si="229"/>
        <v>#DIV/0!</v>
      </c>
      <c r="AR95" s="92"/>
      <c r="AS95" s="90"/>
      <c r="AT95" s="90"/>
    </row>
    <row r="96" spans="1:46" s="91" customFormat="1" ht="45" hidden="1">
      <c r="A96" s="541"/>
      <c r="B96" s="277"/>
      <c r="C96" s="280"/>
      <c r="D96" s="115" t="s">
        <v>32</v>
      </c>
      <c r="E96" s="176">
        <f t="shared" si="230"/>
        <v>0</v>
      </c>
      <c r="F96" s="47">
        <f t="shared" si="230"/>
        <v>0</v>
      </c>
      <c r="G96" s="48" t="e">
        <f t="shared" si="217"/>
        <v>#DIV/0!</v>
      </c>
      <c r="H96" s="235"/>
      <c r="I96" s="47"/>
      <c r="J96" s="48" t="e">
        <f t="shared" si="218"/>
        <v>#DIV/0!</v>
      </c>
      <c r="K96" s="235"/>
      <c r="L96" s="47"/>
      <c r="M96" s="48" t="e">
        <f t="shared" si="219"/>
        <v>#DIV/0!</v>
      </c>
      <c r="N96" s="235"/>
      <c r="O96" s="48"/>
      <c r="P96" s="48" t="e">
        <f t="shared" si="220"/>
        <v>#DIV/0!</v>
      </c>
      <c r="Q96" s="235"/>
      <c r="R96" s="47"/>
      <c r="S96" s="48" t="e">
        <f t="shared" si="221"/>
        <v>#DIV/0!</v>
      </c>
      <c r="T96" s="235"/>
      <c r="U96" s="47"/>
      <c r="V96" s="48" t="e">
        <f t="shared" si="222"/>
        <v>#DIV/0!</v>
      </c>
      <c r="W96" s="235"/>
      <c r="X96" s="47"/>
      <c r="Y96" s="48" t="e">
        <f t="shared" si="223"/>
        <v>#DIV/0!</v>
      </c>
      <c r="Z96" s="235"/>
      <c r="AA96" s="47"/>
      <c r="AB96" s="48" t="e">
        <f t="shared" si="224"/>
        <v>#DIV/0!</v>
      </c>
      <c r="AC96" s="235"/>
      <c r="AD96" s="47"/>
      <c r="AE96" s="48" t="e">
        <f t="shared" si="225"/>
        <v>#DIV/0!</v>
      </c>
      <c r="AF96" s="235"/>
      <c r="AG96" s="47"/>
      <c r="AH96" s="48" t="e">
        <f t="shared" si="226"/>
        <v>#DIV/0!</v>
      </c>
      <c r="AI96" s="235"/>
      <c r="AJ96" s="47"/>
      <c r="AK96" s="48" t="e">
        <f t="shared" si="227"/>
        <v>#DIV/0!</v>
      </c>
      <c r="AL96" s="235"/>
      <c r="AM96" s="47"/>
      <c r="AN96" s="48" t="e">
        <f t="shared" si="228"/>
        <v>#DIV/0!</v>
      </c>
      <c r="AO96" s="235"/>
      <c r="AP96" s="47"/>
      <c r="AQ96" s="48" t="e">
        <f t="shared" si="229"/>
        <v>#DIV/0!</v>
      </c>
      <c r="AR96" s="92"/>
      <c r="AS96" s="90"/>
      <c r="AT96" s="90"/>
    </row>
    <row r="97" spans="1:46" s="214" customFormat="1" ht="30" hidden="1" customHeight="1">
      <c r="A97" s="542" t="s">
        <v>53</v>
      </c>
      <c r="B97" s="311" t="s">
        <v>323</v>
      </c>
      <c r="C97" s="278" t="s">
        <v>105</v>
      </c>
      <c r="D97" s="217" t="s">
        <v>34</v>
      </c>
      <c r="E97" s="211">
        <f>SUM(E98:E103)</f>
        <v>50</v>
      </c>
      <c r="F97" s="212">
        <f>SUM(F98:F103)</f>
        <v>0</v>
      </c>
      <c r="G97" s="212">
        <f>(F97/E97)*100</f>
        <v>0</v>
      </c>
      <c r="H97" s="235">
        <f>SUM(H98:H103)</f>
        <v>0</v>
      </c>
      <c r="I97" s="212">
        <f>SUM(I98:I103)</f>
        <v>0</v>
      </c>
      <c r="J97" s="212" t="e">
        <f>(I97/H97)*100</f>
        <v>#DIV/0!</v>
      </c>
      <c r="K97" s="235">
        <f>SUM(K98:K103)</f>
        <v>0</v>
      </c>
      <c r="L97" s="212">
        <f>SUM(L98:L103)</f>
        <v>0</v>
      </c>
      <c r="M97" s="212" t="e">
        <f>(L97/K97)*100</f>
        <v>#DIV/0!</v>
      </c>
      <c r="N97" s="235">
        <f>SUM(N98:N103)</f>
        <v>0</v>
      </c>
      <c r="O97" s="212">
        <f>SUM(O98:O103)</f>
        <v>0</v>
      </c>
      <c r="P97" s="212" t="e">
        <f>(O97/N97)*100</f>
        <v>#DIV/0!</v>
      </c>
      <c r="Q97" s="235">
        <f>SUM(Q98:Q103)</f>
        <v>0</v>
      </c>
      <c r="R97" s="212">
        <f>SUM(R98:R103)</f>
        <v>0</v>
      </c>
      <c r="S97" s="212" t="e">
        <f>(R97/Q97)*100</f>
        <v>#DIV/0!</v>
      </c>
      <c r="T97" s="235">
        <f>SUM(T98:T103)</f>
        <v>0</v>
      </c>
      <c r="U97" s="212">
        <f>SUM(U98:U103)</f>
        <v>0</v>
      </c>
      <c r="V97" s="212" t="e">
        <f>(U97/T97)*100</f>
        <v>#DIV/0!</v>
      </c>
      <c r="W97" s="235">
        <f>SUM(W98:W103)</f>
        <v>0</v>
      </c>
      <c r="X97" s="212">
        <f>SUM(X98:X103)</f>
        <v>0</v>
      </c>
      <c r="Y97" s="212" t="e">
        <f>(X97/W97)*100</f>
        <v>#DIV/0!</v>
      </c>
      <c r="Z97" s="235">
        <f>SUM(Z98:Z103)</f>
        <v>50</v>
      </c>
      <c r="AA97" s="212">
        <f>SUM(AA98:AA103)</f>
        <v>0</v>
      </c>
      <c r="AB97" s="212">
        <f>(AA97/Z97)*100</f>
        <v>0</v>
      </c>
      <c r="AC97" s="235">
        <f>SUM(AC98:AC103)</f>
        <v>0</v>
      </c>
      <c r="AD97" s="212">
        <f>SUM(AD98:AD103)</f>
        <v>0</v>
      </c>
      <c r="AE97" s="212" t="e">
        <f>(AD97/AC97)*100</f>
        <v>#DIV/0!</v>
      </c>
      <c r="AF97" s="235">
        <f>SUM(AF98:AF103)</f>
        <v>0</v>
      </c>
      <c r="AG97" s="212">
        <f>SUM(AG98:AG103)</f>
        <v>0</v>
      </c>
      <c r="AH97" s="212" t="e">
        <f>(AG97/AF97)*100</f>
        <v>#DIV/0!</v>
      </c>
      <c r="AI97" s="235">
        <f>SUM(AI98:AI103)</f>
        <v>0</v>
      </c>
      <c r="AJ97" s="212">
        <f>SUM(AJ98:AJ103)</f>
        <v>0</v>
      </c>
      <c r="AK97" s="212" t="e">
        <f>(AJ97/AI97)*100</f>
        <v>#DIV/0!</v>
      </c>
      <c r="AL97" s="235">
        <f>SUM(AL98:AL103)</f>
        <v>0</v>
      </c>
      <c r="AM97" s="212">
        <f>SUM(AM98:AM103)</f>
        <v>0</v>
      </c>
      <c r="AN97" s="212" t="e">
        <f>(AM97/AL97)*100</f>
        <v>#DIV/0!</v>
      </c>
      <c r="AO97" s="235">
        <f>SUM(AO98:AO103)</f>
        <v>0</v>
      </c>
      <c r="AP97" s="212">
        <f>SUM(AP98:AP103)</f>
        <v>0</v>
      </c>
      <c r="AQ97" s="212" t="e">
        <f>(AP97/AO97)*100</f>
        <v>#DIV/0!</v>
      </c>
      <c r="AR97" s="218"/>
    </row>
    <row r="98" spans="1:46" s="91" customFormat="1" ht="30" hidden="1">
      <c r="A98" s="543"/>
      <c r="B98" s="312"/>
      <c r="C98" s="279"/>
      <c r="D98" s="115" t="s">
        <v>17</v>
      </c>
      <c r="E98" s="176">
        <f>H98+K98+N98+Q98+T98+W98+Z98+AC98+AF98+AI98+AL98+AO98</f>
        <v>0</v>
      </c>
      <c r="F98" s="47">
        <f>I98+L98+O98+R98+U98+X98+AA98+AD98+AG98+AJ98+AM98+AP98</f>
        <v>0</v>
      </c>
      <c r="G98" s="48" t="e">
        <f t="shared" ref="G98:G103" si="231">(F98/E98)*100</f>
        <v>#DIV/0!</v>
      </c>
      <c r="H98" s="235"/>
      <c r="I98" s="47"/>
      <c r="J98" s="48" t="e">
        <f t="shared" ref="J98:J103" si="232">(I98/H98)*100</f>
        <v>#DIV/0!</v>
      </c>
      <c r="K98" s="235"/>
      <c r="L98" s="47"/>
      <c r="M98" s="48" t="e">
        <f t="shared" ref="M98:M103" si="233">(L98/K98)*100</f>
        <v>#DIV/0!</v>
      </c>
      <c r="N98" s="235"/>
      <c r="O98" s="48"/>
      <c r="P98" s="48" t="e">
        <f t="shared" ref="P98:P103" si="234">(O98/N98)*100</f>
        <v>#DIV/0!</v>
      </c>
      <c r="Q98" s="235"/>
      <c r="R98" s="47"/>
      <c r="S98" s="48" t="e">
        <f t="shared" ref="S98:S103" si="235">(R98/Q98)*100</f>
        <v>#DIV/0!</v>
      </c>
      <c r="T98" s="235"/>
      <c r="U98" s="47"/>
      <c r="V98" s="48" t="e">
        <f t="shared" ref="V98:V103" si="236">(U98/T98)*100</f>
        <v>#DIV/0!</v>
      </c>
      <c r="W98" s="235"/>
      <c r="X98" s="47"/>
      <c r="Y98" s="48" t="e">
        <f t="shared" ref="Y98:Y103" si="237">(X98/W98)*100</f>
        <v>#DIV/0!</v>
      </c>
      <c r="Z98" s="235"/>
      <c r="AA98" s="47"/>
      <c r="AB98" s="48" t="e">
        <f t="shared" ref="AB98:AB103" si="238">(AA98/Z98)*100</f>
        <v>#DIV/0!</v>
      </c>
      <c r="AC98" s="235"/>
      <c r="AD98" s="47"/>
      <c r="AE98" s="48" t="e">
        <f t="shared" ref="AE98:AE103" si="239">(AD98/AC98)*100</f>
        <v>#DIV/0!</v>
      </c>
      <c r="AF98" s="235"/>
      <c r="AG98" s="47"/>
      <c r="AH98" s="48" t="e">
        <f t="shared" ref="AH98:AH103" si="240">(AG98/AF98)*100</f>
        <v>#DIV/0!</v>
      </c>
      <c r="AI98" s="235"/>
      <c r="AJ98" s="47"/>
      <c r="AK98" s="48" t="e">
        <f t="shared" ref="AK98:AK103" si="241">(AJ98/AI98)*100</f>
        <v>#DIV/0!</v>
      </c>
      <c r="AL98" s="235"/>
      <c r="AM98" s="47"/>
      <c r="AN98" s="48" t="e">
        <f t="shared" ref="AN98:AN103" si="242">(AM98/AL98)*100</f>
        <v>#DIV/0!</v>
      </c>
      <c r="AO98" s="235"/>
      <c r="AP98" s="47"/>
      <c r="AQ98" s="48" t="e">
        <f t="shared" ref="AQ98:AQ103" si="243">(AP98/AO98)*100</f>
        <v>#DIV/0!</v>
      </c>
      <c r="AR98" s="92"/>
      <c r="AS98" s="90"/>
      <c r="AT98" s="90"/>
    </row>
    <row r="99" spans="1:46" s="91" customFormat="1" ht="50.25" hidden="1" customHeight="1">
      <c r="A99" s="543"/>
      <c r="B99" s="312"/>
      <c r="C99" s="279"/>
      <c r="D99" s="115" t="s">
        <v>18</v>
      </c>
      <c r="E99" s="176">
        <f t="shared" ref="E99:F103" si="244">H99+K99+N99+Q99+T99+W99+Z99+AC99+AF99+AI99+AL99+AO99</f>
        <v>0</v>
      </c>
      <c r="F99" s="47">
        <f t="shared" si="244"/>
        <v>0</v>
      </c>
      <c r="G99" s="48" t="e">
        <f t="shared" si="231"/>
        <v>#DIV/0!</v>
      </c>
      <c r="H99" s="235"/>
      <c r="I99" s="47"/>
      <c r="J99" s="48" t="e">
        <f t="shared" si="232"/>
        <v>#DIV/0!</v>
      </c>
      <c r="K99" s="235"/>
      <c r="L99" s="47"/>
      <c r="M99" s="48" t="e">
        <f t="shared" si="233"/>
        <v>#DIV/0!</v>
      </c>
      <c r="N99" s="235"/>
      <c r="O99" s="48"/>
      <c r="P99" s="48" t="e">
        <f t="shared" si="234"/>
        <v>#DIV/0!</v>
      </c>
      <c r="Q99" s="235"/>
      <c r="R99" s="47"/>
      <c r="S99" s="48" t="e">
        <f t="shared" si="235"/>
        <v>#DIV/0!</v>
      </c>
      <c r="T99" s="235"/>
      <c r="U99" s="47"/>
      <c r="V99" s="48" t="e">
        <f t="shared" si="236"/>
        <v>#DIV/0!</v>
      </c>
      <c r="W99" s="235"/>
      <c r="X99" s="47"/>
      <c r="Y99" s="48" t="e">
        <f t="shared" si="237"/>
        <v>#DIV/0!</v>
      </c>
      <c r="Z99" s="235"/>
      <c r="AA99" s="47"/>
      <c r="AB99" s="48" t="e">
        <f t="shared" si="238"/>
        <v>#DIV/0!</v>
      </c>
      <c r="AC99" s="235"/>
      <c r="AD99" s="47"/>
      <c r="AE99" s="48" t="e">
        <f t="shared" si="239"/>
        <v>#DIV/0!</v>
      </c>
      <c r="AF99" s="235"/>
      <c r="AG99" s="47"/>
      <c r="AH99" s="48" t="e">
        <f t="shared" si="240"/>
        <v>#DIV/0!</v>
      </c>
      <c r="AI99" s="235"/>
      <c r="AJ99" s="47"/>
      <c r="AK99" s="48" t="e">
        <f t="shared" si="241"/>
        <v>#DIV/0!</v>
      </c>
      <c r="AL99" s="235"/>
      <c r="AM99" s="47"/>
      <c r="AN99" s="48" t="e">
        <f t="shared" si="242"/>
        <v>#DIV/0!</v>
      </c>
      <c r="AO99" s="235"/>
      <c r="AP99" s="47"/>
      <c r="AQ99" s="48" t="e">
        <f t="shared" si="243"/>
        <v>#DIV/0!</v>
      </c>
      <c r="AR99" s="92"/>
      <c r="AS99" s="90"/>
      <c r="AT99" s="90"/>
    </row>
    <row r="100" spans="1:46" s="91" customFormat="1" ht="30" hidden="1" customHeight="1">
      <c r="A100" s="543"/>
      <c r="B100" s="312"/>
      <c r="C100" s="279"/>
      <c r="D100" s="115" t="s">
        <v>26</v>
      </c>
      <c r="E100" s="176">
        <f t="shared" si="244"/>
        <v>50</v>
      </c>
      <c r="F100" s="47">
        <f t="shared" si="244"/>
        <v>0</v>
      </c>
      <c r="G100" s="48">
        <f t="shared" si="231"/>
        <v>0</v>
      </c>
      <c r="H100" s="235"/>
      <c r="I100" s="47"/>
      <c r="J100" s="48" t="e">
        <f t="shared" si="232"/>
        <v>#DIV/0!</v>
      </c>
      <c r="K100" s="235"/>
      <c r="L100" s="47"/>
      <c r="M100" s="48" t="e">
        <f t="shared" si="233"/>
        <v>#DIV/0!</v>
      </c>
      <c r="N100" s="235"/>
      <c r="O100" s="48"/>
      <c r="P100" s="48" t="e">
        <f t="shared" si="234"/>
        <v>#DIV/0!</v>
      </c>
      <c r="Q100" s="235"/>
      <c r="R100" s="47"/>
      <c r="S100" s="48" t="e">
        <f t="shared" si="235"/>
        <v>#DIV/0!</v>
      </c>
      <c r="T100" s="235"/>
      <c r="U100" s="47"/>
      <c r="V100" s="48" t="e">
        <f t="shared" si="236"/>
        <v>#DIV/0!</v>
      </c>
      <c r="W100" s="235"/>
      <c r="X100" s="47"/>
      <c r="Y100" s="48" t="e">
        <f t="shared" si="237"/>
        <v>#DIV/0!</v>
      </c>
      <c r="Z100" s="235">
        <v>50</v>
      </c>
      <c r="AA100" s="47"/>
      <c r="AB100" s="48">
        <f t="shared" si="238"/>
        <v>0</v>
      </c>
      <c r="AC100" s="235"/>
      <c r="AD100" s="47"/>
      <c r="AE100" s="48" t="e">
        <f t="shared" si="239"/>
        <v>#DIV/0!</v>
      </c>
      <c r="AF100" s="235"/>
      <c r="AG100" s="47"/>
      <c r="AH100" s="48" t="e">
        <f t="shared" si="240"/>
        <v>#DIV/0!</v>
      </c>
      <c r="AI100" s="235"/>
      <c r="AJ100" s="47"/>
      <c r="AK100" s="48" t="e">
        <f t="shared" si="241"/>
        <v>#DIV/0!</v>
      </c>
      <c r="AL100" s="235"/>
      <c r="AM100" s="47"/>
      <c r="AN100" s="48" t="e">
        <f t="shared" si="242"/>
        <v>#DIV/0!</v>
      </c>
      <c r="AO100" s="235"/>
      <c r="AP100" s="47"/>
      <c r="AQ100" s="48" t="e">
        <f t="shared" si="243"/>
        <v>#DIV/0!</v>
      </c>
      <c r="AR100" s="92"/>
      <c r="AS100" s="90"/>
      <c r="AT100" s="90"/>
    </row>
    <row r="101" spans="1:46" s="91" customFormat="1" ht="78" hidden="1" customHeight="1">
      <c r="A101" s="543"/>
      <c r="B101" s="312"/>
      <c r="C101" s="279"/>
      <c r="D101" s="115" t="s">
        <v>154</v>
      </c>
      <c r="E101" s="176">
        <f t="shared" si="244"/>
        <v>0</v>
      </c>
      <c r="F101" s="47">
        <f t="shared" si="244"/>
        <v>0</v>
      </c>
      <c r="G101" s="48" t="e">
        <f t="shared" si="231"/>
        <v>#DIV/0!</v>
      </c>
      <c r="H101" s="235"/>
      <c r="I101" s="47"/>
      <c r="J101" s="48" t="e">
        <f t="shared" si="232"/>
        <v>#DIV/0!</v>
      </c>
      <c r="K101" s="235"/>
      <c r="L101" s="47"/>
      <c r="M101" s="48" t="e">
        <f t="shared" si="233"/>
        <v>#DIV/0!</v>
      </c>
      <c r="N101" s="235"/>
      <c r="O101" s="48"/>
      <c r="P101" s="48" t="e">
        <f t="shared" si="234"/>
        <v>#DIV/0!</v>
      </c>
      <c r="Q101" s="235"/>
      <c r="R101" s="47"/>
      <c r="S101" s="48" t="e">
        <f t="shared" si="235"/>
        <v>#DIV/0!</v>
      </c>
      <c r="T101" s="235"/>
      <c r="U101" s="47"/>
      <c r="V101" s="48" t="e">
        <f t="shared" si="236"/>
        <v>#DIV/0!</v>
      </c>
      <c r="W101" s="235"/>
      <c r="X101" s="47"/>
      <c r="Y101" s="48" t="e">
        <f t="shared" si="237"/>
        <v>#DIV/0!</v>
      </c>
      <c r="Z101" s="235"/>
      <c r="AA101" s="47"/>
      <c r="AB101" s="48" t="e">
        <f t="shared" si="238"/>
        <v>#DIV/0!</v>
      </c>
      <c r="AC101" s="235"/>
      <c r="AD101" s="47"/>
      <c r="AE101" s="48" t="e">
        <f t="shared" si="239"/>
        <v>#DIV/0!</v>
      </c>
      <c r="AF101" s="235"/>
      <c r="AG101" s="47"/>
      <c r="AH101" s="48" t="e">
        <f t="shared" si="240"/>
        <v>#DIV/0!</v>
      </c>
      <c r="AI101" s="235"/>
      <c r="AJ101" s="47"/>
      <c r="AK101" s="48" t="e">
        <f t="shared" si="241"/>
        <v>#DIV/0!</v>
      </c>
      <c r="AL101" s="235"/>
      <c r="AM101" s="47"/>
      <c r="AN101" s="48" t="e">
        <f t="shared" si="242"/>
        <v>#DIV/0!</v>
      </c>
      <c r="AO101" s="235"/>
      <c r="AP101" s="47"/>
      <c r="AQ101" s="48" t="e">
        <f t="shared" si="243"/>
        <v>#DIV/0!</v>
      </c>
      <c r="AR101" s="92"/>
      <c r="AS101" s="90"/>
      <c r="AT101" s="90"/>
    </row>
    <row r="102" spans="1:46" s="91" customFormat="1" ht="33" hidden="1" customHeight="1">
      <c r="A102" s="543"/>
      <c r="B102" s="312"/>
      <c r="C102" s="279"/>
      <c r="D102" s="115" t="s">
        <v>37</v>
      </c>
      <c r="E102" s="176">
        <f t="shared" si="244"/>
        <v>0</v>
      </c>
      <c r="F102" s="47">
        <f t="shared" si="244"/>
        <v>0</v>
      </c>
      <c r="G102" s="48" t="e">
        <f t="shared" si="231"/>
        <v>#DIV/0!</v>
      </c>
      <c r="H102" s="235"/>
      <c r="I102" s="47"/>
      <c r="J102" s="48" t="e">
        <f t="shared" si="232"/>
        <v>#DIV/0!</v>
      </c>
      <c r="K102" s="235"/>
      <c r="L102" s="47"/>
      <c r="M102" s="48" t="e">
        <f t="shared" si="233"/>
        <v>#DIV/0!</v>
      </c>
      <c r="N102" s="235"/>
      <c r="O102" s="48"/>
      <c r="P102" s="48" t="e">
        <f t="shared" si="234"/>
        <v>#DIV/0!</v>
      </c>
      <c r="Q102" s="235"/>
      <c r="R102" s="47"/>
      <c r="S102" s="48" t="e">
        <f t="shared" si="235"/>
        <v>#DIV/0!</v>
      </c>
      <c r="T102" s="235"/>
      <c r="U102" s="47"/>
      <c r="V102" s="48" t="e">
        <f t="shared" si="236"/>
        <v>#DIV/0!</v>
      </c>
      <c r="W102" s="235"/>
      <c r="X102" s="47"/>
      <c r="Y102" s="48" t="e">
        <f t="shared" si="237"/>
        <v>#DIV/0!</v>
      </c>
      <c r="Z102" s="235"/>
      <c r="AA102" s="47"/>
      <c r="AB102" s="48" t="e">
        <f t="shared" si="238"/>
        <v>#DIV/0!</v>
      </c>
      <c r="AC102" s="235"/>
      <c r="AD102" s="47"/>
      <c r="AE102" s="48" t="e">
        <f t="shared" si="239"/>
        <v>#DIV/0!</v>
      </c>
      <c r="AF102" s="235"/>
      <c r="AG102" s="47"/>
      <c r="AH102" s="48" t="e">
        <f t="shared" si="240"/>
        <v>#DIV/0!</v>
      </c>
      <c r="AI102" s="235"/>
      <c r="AJ102" s="47"/>
      <c r="AK102" s="48" t="e">
        <f t="shared" si="241"/>
        <v>#DIV/0!</v>
      </c>
      <c r="AL102" s="235"/>
      <c r="AM102" s="47"/>
      <c r="AN102" s="48" t="e">
        <f t="shared" si="242"/>
        <v>#DIV/0!</v>
      </c>
      <c r="AO102" s="235"/>
      <c r="AP102" s="47"/>
      <c r="AQ102" s="48" t="e">
        <f t="shared" si="243"/>
        <v>#DIV/0!</v>
      </c>
      <c r="AR102" s="92"/>
      <c r="AS102" s="90"/>
      <c r="AT102" s="90"/>
    </row>
    <row r="103" spans="1:46" s="91" customFormat="1" ht="45" hidden="1">
      <c r="A103" s="544"/>
      <c r="B103" s="313"/>
      <c r="C103" s="280"/>
      <c r="D103" s="115" t="s">
        <v>32</v>
      </c>
      <c r="E103" s="176">
        <f t="shared" si="244"/>
        <v>0</v>
      </c>
      <c r="F103" s="47">
        <f t="shared" si="244"/>
        <v>0</v>
      </c>
      <c r="G103" s="48" t="e">
        <f t="shared" si="231"/>
        <v>#DIV/0!</v>
      </c>
      <c r="H103" s="235"/>
      <c r="I103" s="47"/>
      <c r="J103" s="48" t="e">
        <f t="shared" si="232"/>
        <v>#DIV/0!</v>
      </c>
      <c r="K103" s="235"/>
      <c r="L103" s="47"/>
      <c r="M103" s="48" t="e">
        <f t="shared" si="233"/>
        <v>#DIV/0!</v>
      </c>
      <c r="N103" s="235"/>
      <c r="O103" s="48"/>
      <c r="P103" s="48" t="e">
        <f t="shared" si="234"/>
        <v>#DIV/0!</v>
      </c>
      <c r="Q103" s="235"/>
      <c r="R103" s="47"/>
      <c r="S103" s="48" t="e">
        <f t="shared" si="235"/>
        <v>#DIV/0!</v>
      </c>
      <c r="T103" s="235"/>
      <c r="U103" s="47"/>
      <c r="V103" s="48" t="e">
        <f t="shared" si="236"/>
        <v>#DIV/0!</v>
      </c>
      <c r="W103" s="235"/>
      <c r="X103" s="47"/>
      <c r="Y103" s="48" t="e">
        <f t="shared" si="237"/>
        <v>#DIV/0!</v>
      </c>
      <c r="Z103" s="235"/>
      <c r="AA103" s="47"/>
      <c r="AB103" s="48" t="e">
        <f t="shared" si="238"/>
        <v>#DIV/0!</v>
      </c>
      <c r="AC103" s="235"/>
      <c r="AD103" s="47"/>
      <c r="AE103" s="48" t="e">
        <f t="shared" si="239"/>
        <v>#DIV/0!</v>
      </c>
      <c r="AF103" s="235"/>
      <c r="AG103" s="47"/>
      <c r="AH103" s="48" t="e">
        <f t="shared" si="240"/>
        <v>#DIV/0!</v>
      </c>
      <c r="AI103" s="235"/>
      <c r="AJ103" s="47"/>
      <c r="AK103" s="48" t="e">
        <f t="shared" si="241"/>
        <v>#DIV/0!</v>
      </c>
      <c r="AL103" s="235"/>
      <c r="AM103" s="47"/>
      <c r="AN103" s="48" t="e">
        <f t="shared" si="242"/>
        <v>#DIV/0!</v>
      </c>
      <c r="AO103" s="235"/>
      <c r="AP103" s="47"/>
      <c r="AQ103" s="48" t="e">
        <f t="shared" si="243"/>
        <v>#DIV/0!</v>
      </c>
      <c r="AR103" s="92"/>
      <c r="AS103" s="90"/>
      <c r="AT103" s="90"/>
    </row>
    <row r="104" spans="1:46" s="214" customFormat="1" ht="24" hidden="1" customHeight="1">
      <c r="A104" s="272" t="s">
        <v>55</v>
      </c>
      <c r="B104" s="311" t="s">
        <v>57</v>
      </c>
      <c r="C104" s="278" t="s">
        <v>105</v>
      </c>
      <c r="D104" s="217" t="s">
        <v>34</v>
      </c>
      <c r="E104" s="211">
        <f>SUM(E105:E110)</f>
        <v>15</v>
      </c>
      <c r="F104" s="212">
        <f>SUM(F105:F110)</f>
        <v>0</v>
      </c>
      <c r="G104" s="212">
        <f>(F104/E104)*100</f>
        <v>0</v>
      </c>
      <c r="H104" s="235">
        <f>SUM(H105:H110)</f>
        <v>0</v>
      </c>
      <c r="I104" s="212">
        <f>SUM(I105:I110)</f>
        <v>0</v>
      </c>
      <c r="J104" s="212" t="e">
        <f>(I104/H104)*100</f>
        <v>#DIV/0!</v>
      </c>
      <c r="K104" s="235">
        <f>SUM(K105:K110)</f>
        <v>0</v>
      </c>
      <c r="L104" s="212">
        <f>SUM(L105:L110)</f>
        <v>0</v>
      </c>
      <c r="M104" s="212" t="e">
        <f>(L104/K104)*100</f>
        <v>#DIV/0!</v>
      </c>
      <c r="N104" s="235">
        <f>SUM(N105:N110)</f>
        <v>15</v>
      </c>
      <c r="O104" s="212">
        <f>SUM(O105:O110)</f>
        <v>0</v>
      </c>
      <c r="P104" s="212">
        <f>(O104/N104)*100</f>
        <v>0</v>
      </c>
      <c r="Q104" s="235">
        <f>SUM(Q105:Q110)</f>
        <v>0</v>
      </c>
      <c r="R104" s="212">
        <f>SUM(R105:R110)</f>
        <v>0</v>
      </c>
      <c r="S104" s="212" t="e">
        <f>(R104/Q104)*100</f>
        <v>#DIV/0!</v>
      </c>
      <c r="T104" s="235">
        <f>SUM(T105:T110)</f>
        <v>0</v>
      </c>
      <c r="U104" s="212">
        <f>SUM(U105:U110)</f>
        <v>0</v>
      </c>
      <c r="V104" s="212" t="e">
        <f>(U104/T104)*100</f>
        <v>#DIV/0!</v>
      </c>
      <c r="W104" s="235">
        <f>SUM(W105:W110)</f>
        <v>0</v>
      </c>
      <c r="X104" s="212">
        <f>SUM(X105:X110)</f>
        <v>0</v>
      </c>
      <c r="Y104" s="212" t="e">
        <f>(X104/W104)*100</f>
        <v>#DIV/0!</v>
      </c>
      <c r="Z104" s="235">
        <f>SUM(Z105:Z110)</f>
        <v>0</v>
      </c>
      <c r="AA104" s="212">
        <f>SUM(AA105:AA110)</f>
        <v>0</v>
      </c>
      <c r="AB104" s="212" t="e">
        <f>(AA104/Z104)*100</f>
        <v>#DIV/0!</v>
      </c>
      <c r="AC104" s="235">
        <f>SUM(AC105:AC110)</f>
        <v>0</v>
      </c>
      <c r="AD104" s="212">
        <f>SUM(AD105:AD110)</f>
        <v>0</v>
      </c>
      <c r="AE104" s="212" t="e">
        <f>(AD104/AC104)*100</f>
        <v>#DIV/0!</v>
      </c>
      <c r="AF104" s="235">
        <f>SUM(AF105:AF110)</f>
        <v>0</v>
      </c>
      <c r="AG104" s="212">
        <f>SUM(AG105:AG110)</f>
        <v>0</v>
      </c>
      <c r="AH104" s="212" t="e">
        <f>(AG104/AF104)*100</f>
        <v>#DIV/0!</v>
      </c>
      <c r="AI104" s="235">
        <f>SUM(AI105:AI110)</f>
        <v>0</v>
      </c>
      <c r="AJ104" s="212">
        <f>SUM(AJ105:AJ110)</f>
        <v>0</v>
      </c>
      <c r="AK104" s="212" t="e">
        <f>(AJ104/AI104)*100</f>
        <v>#DIV/0!</v>
      </c>
      <c r="AL104" s="235">
        <f>SUM(AL105:AL110)</f>
        <v>0</v>
      </c>
      <c r="AM104" s="212">
        <f>SUM(AM105:AM110)</f>
        <v>0</v>
      </c>
      <c r="AN104" s="212" t="e">
        <f>(AM104/AL104)*100</f>
        <v>#DIV/0!</v>
      </c>
      <c r="AO104" s="235">
        <f>SUM(AO105:AO110)</f>
        <v>0</v>
      </c>
      <c r="AP104" s="212">
        <f>SUM(AP105:AP110)</f>
        <v>0</v>
      </c>
      <c r="AQ104" s="212" t="e">
        <f>(AP104/AO104)*100</f>
        <v>#DIV/0!</v>
      </c>
      <c r="AR104" s="218"/>
    </row>
    <row r="105" spans="1:46" s="91" customFormat="1" ht="36.75" hidden="1" customHeight="1">
      <c r="A105" s="273"/>
      <c r="B105" s="312"/>
      <c r="C105" s="279"/>
      <c r="D105" s="115" t="s">
        <v>17</v>
      </c>
      <c r="E105" s="176">
        <f>H105+K105+N105+Q105+T105+W105+Z105+AC105+AF105+AI105+AL105+AO105</f>
        <v>0</v>
      </c>
      <c r="F105" s="47">
        <f>I105+L105+O105+R105+U105+X105+AA105+AD105+AG105+AJ105+AM105+AP105</f>
        <v>0</v>
      </c>
      <c r="G105" s="48" t="e">
        <f t="shared" ref="G105:G110" si="245">(F105/E105)*100</f>
        <v>#DIV/0!</v>
      </c>
      <c r="H105" s="235"/>
      <c r="I105" s="47"/>
      <c r="J105" s="48" t="e">
        <f t="shared" ref="J105:J110" si="246">(I105/H105)*100</f>
        <v>#DIV/0!</v>
      </c>
      <c r="K105" s="235"/>
      <c r="L105" s="47"/>
      <c r="M105" s="48" t="e">
        <f t="shared" ref="M105:M110" si="247">(L105/K105)*100</f>
        <v>#DIV/0!</v>
      </c>
      <c r="N105" s="235"/>
      <c r="O105" s="48"/>
      <c r="P105" s="48" t="e">
        <f t="shared" ref="P105:P110" si="248">(O105/N105)*100</f>
        <v>#DIV/0!</v>
      </c>
      <c r="Q105" s="235"/>
      <c r="R105" s="47"/>
      <c r="S105" s="48" t="e">
        <f t="shared" ref="S105:S110" si="249">(R105/Q105)*100</f>
        <v>#DIV/0!</v>
      </c>
      <c r="T105" s="235"/>
      <c r="U105" s="47"/>
      <c r="V105" s="48" t="e">
        <f t="shared" ref="V105:V110" si="250">(U105/T105)*100</f>
        <v>#DIV/0!</v>
      </c>
      <c r="W105" s="235"/>
      <c r="X105" s="47"/>
      <c r="Y105" s="48" t="e">
        <f t="shared" ref="Y105:Y110" si="251">(X105/W105)*100</f>
        <v>#DIV/0!</v>
      </c>
      <c r="Z105" s="235"/>
      <c r="AA105" s="47"/>
      <c r="AB105" s="48" t="e">
        <f t="shared" ref="AB105:AB110" si="252">(AA105/Z105)*100</f>
        <v>#DIV/0!</v>
      </c>
      <c r="AC105" s="235"/>
      <c r="AD105" s="47"/>
      <c r="AE105" s="48" t="e">
        <f t="shared" ref="AE105:AE110" si="253">(AD105/AC105)*100</f>
        <v>#DIV/0!</v>
      </c>
      <c r="AF105" s="235"/>
      <c r="AG105" s="47"/>
      <c r="AH105" s="48" t="e">
        <f t="shared" ref="AH105:AH110" si="254">(AG105/AF105)*100</f>
        <v>#DIV/0!</v>
      </c>
      <c r="AI105" s="235"/>
      <c r="AJ105" s="47"/>
      <c r="AK105" s="48" t="e">
        <f t="shared" ref="AK105:AK110" si="255">(AJ105/AI105)*100</f>
        <v>#DIV/0!</v>
      </c>
      <c r="AL105" s="235"/>
      <c r="AM105" s="47"/>
      <c r="AN105" s="48" t="e">
        <f t="shared" ref="AN105:AN110" si="256">(AM105/AL105)*100</f>
        <v>#DIV/0!</v>
      </c>
      <c r="AO105" s="235"/>
      <c r="AP105" s="47"/>
      <c r="AQ105" s="48" t="e">
        <f t="shared" ref="AQ105:AQ110" si="257">(AP105/AO105)*100</f>
        <v>#DIV/0!</v>
      </c>
      <c r="AR105" s="92"/>
      <c r="AS105" s="90"/>
      <c r="AT105" s="90"/>
    </row>
    <row r="106" spans="1:46" s="91" customFormat="1" ht="48.75" hidden="1" customHeight="1">
      <c r="A106" s="273"/>
      <c r="B106" s="312"/>
      <c r="C106" s="279"/>
      <c r="D106" s="115" t="s">
        <v>18</v>
      </c>
      <c r="E106" s="176">
        <f t="shared" ref="E106:F110" si="258">H106+K106+N106+Q106+T106+W106+Z106+AC106+AF106+AI106+AL106+AO106</f>
        <v>0</v>
      </c>
      <c r="F106" s="47">
        <f t="shared" si="258"/>
        <v>0</v>
      </c>
      <c r="G106" s="48" t="e">
        <f t="shared" si="245"/>
        <v>#DIV/0!</v>
      </c>
      <c r="H106" s="235"/>
      <c r="I106" s="47"/>
      <c r="J106" s="48" t="e">
        <f t="shared" si="246"/>
        <v>#DIV/0!</v>
      </c>
      <c r="K106" s="235"/>
      <c r="L106" s="47"/>
      <c r="M106" s="48" t="e">
        <f t="shared" si="247"/>
        <v>#DIV/0!</v>
      </c>
      <c r="N106" s="235"/>
      <c r="O106" s="48"/>
      <c r="P106" s="48" t="e">
        <f t="shared" si="248"/>
        <v>#DIV/0!</v>
      </c>
      <c r="Q106" s="235"/>
      <c r="R106" s="47"/>
      <c r="S106" s="48" t="e">
        <f t="shared" si="249"/>
        <v>#DIV/0!</v>
      </c>
      <c r="T106" s="235"/>
      <c r="U106" s="47"/>
      <c r="V106" s="48" t="e">
        <f t="shared" si="250"/>
        <v>#DIV/0!</v>
      </c>
      <c r="W106" s="235"/>
      <c r="X106" s="47"/>
      <c r="Y106" s="48" t="e">
        <f t="shared" si="251"/>
        <v>#DIV/0!</v>
      </c>
      <c r="Z106" s="235"/>
      <c r="AA106" s="47"/>
      <c r="AB106" s="48" t="e">
        <f t="shared" si="252"/>
        <v>#DIV/0!</v>
      </c>
      <c r="AC106" s="235"/>
      <c r="AD106" s="47"/>
      <c r="AE106" s="48" t="e">
        <f t="shared" si="253"/>
        <v>#DIV/0!</v>
      </c>
      <c r="AF106" s="235"/>
      <c r="AG106" s="47"/>
      <c r="AH106" s="48" t="e">
        <f t="shared" si="254"/>
        <v>#DIV/0!</v>
      </c>
      <c r="AI106" s="235"/>
      <c r="AJ106" s="47"/>
      <c r="AK106" s="48" t="e">
        <f t="shared" si="255"/>
        <v>#DIV/0!</v>
      </c>
      <c r="AL106" s="235"/>
      <c r="AM106" s="47"/>
      <c r="AN106" s="48" t="e">
        <f t="shared" si="256"/>
        <v>#DIV/0!</v>
      </c>
      <c r="AO106" s="235"/>
      <c r="AP106" s="47"/>
      <c r="AQ106" s="48" t="e">
        <f t="shared" si="257"/>
        <v>#DIV/0!</v>
      </c>
      <c r="AR106" s="92"/>
      <c r="AS106" s="90"/>
      <c r="AT106" s="90"/>
    </row>
    <row r="107" spans="1:46" s="91" customFormat="1" ht="31.5" hidden="1" customHeight="1">
      <c r="A107" s="273"/>
      <c r="B107" s="312"/>
      <c r="C107" s="279"/>
      <c r="D107" s="115" t="s">
        <v>26</v>
      </c>
      <c r="E107" s="176">
        <f t="shared" si="258"/>
        <v>15</v>
      </c>
      <c r="F107" s="47">
        <f t="shared" si="258"/>
        <v>0</v>
      </c>
      <c r="G107" s="48">
        <f t="shared" si="245"/>
        <v>0</v>
      </c>
      <c r="H107" s="235"/>
      <c r="I107" s="47"/>
      <c r="J107" s="48" t="e">
        <f t="shared" si="246"/>
        <v>#DIV/0!</v>
      </c>
      <c r="K107" s="235"/>
      <c r="L107" s="47"/>
      <c r="M107" s="48" t="e">
        <f t="shared" si="247"/>
        <v>#DIV/0!</v>
      </c>
      <c r="N107" s="235">
        <v>15</v>
      </c>
      <c r="O107" s="48"/>
      <c r="P107" s="48">
        <f t="shared" si="248"/>
        <v>0</v>
      </c>
      <c r="Q107" s="235"/>
      <c r="R107" s="47"/>
      <c r="S107" s="48" t="e">
        <f t="shared" si="249"/>
        <v>#DIV/0!</v>
      </c>
      <c r="T107" s="235"/>
      <c r="U107" s="47"/>
      <c r="V107" s="48" t="e">
        <f t="shared" si="250"/>
        <v>#DIV/0!</v>
      </c>
      <c r="W107" s="235"/>
      <c r="X107" s="47"/>
      <c r="Y107" s="48" t="e">
        <f t="shared" si="251"/>
        <v>#DIV/0!</v>
      </c>
      <c r="Z107" s="235"/>
      <c r="AA107" s="47"/>
      <c r="AB107" s="48" t="e">
        <f t="shared" si="252"/>
        <v>#DIV/0!</v>
      </c>
      <c r="AC107" s="235"/>
      <c r="AD107" s="47"/>
      <c r="AE107" s="48" t="e">
        <f t="shared" si="253"/>
        <v>#DIV/0!</v>
      </c>
      <c r="AF107" s="235"/>
      <c r="AG107" s="47"/>
      <c r="AH107" s="48" t="e">
        <f t="shared" si="254"/>
        <v>#DIV/0!</v>
      </c>
      <c r="AI107" s="235"/>
      <c r="AJ107" s="47"/>
      <c r="AK107" s="48" t="e">
        <f t="shared" si="255"/>
        <v>#DIV/0!</v>
      </c>
      <c r="AL107" s="235"/>
      <c r="AM107" s="47"/>
      <c r="AN107" s="48" t="e">
        <f t="shared" si="256"/>
        <v>#DIV/0!</v>
      </c>
      <c r="AO107" s="235"/>
      <c r="AP107" s="47"/>
      <c r="AQ107" s="48" t="e">
        <f t="shared" si="257"/>
        <v>#DIV/0!</v>
      </c>
      <c r="AR107" s="92"/>
      <c r="AS107" s="90"/>
      <c r="AT107" s="90"/>
    </row>
    <row r="108" spans="1:46" s="91" customFormat="1" ht="78" hidden="1" customHeight="1">
      <c r="A108" s="273"/>
      <c r="B108" s="312"/>
      <c r="C108" s="279"/>
      <c r="D108" s="115" t="s">
        <v>154</v>
      </c>
      <c r="E108" s="176">
        <f t="shared" si="258"/>
        <v>0</v>
      </c>
      <c r="F108" s="47">
        <f t="shared" si="258"/>
        <v>0</v>
      </c>
      <c r="G108" s="48" t="e">
        <f t="shared" si="245"/>
        <v>#DIV/0!</v>
      </c>
      <c r="H108" s="235"/>
      <c r="I108" s="47"/>
      <c r="J108" s="48" t="e">
        <f t="shared" si="246"/>
        <v>#DIV/0!</v>
      </c>
      <c r="K108" s="235"/>
      <c r="L108" s="47"/>
      <c r="M108" s="48" t="e">
        <f t="shared" si="247"/>
        <v>#DIV/0!</v>
      </c>
      <c r="N108" s="235"/>
      <c r="O108" s="48"/>
      <c r="P108" s="48" t="e">
        <f t="shared" si="248"/>
        <v>#DIV/0!</v>
      </c>
      <c r="Q108" s="235"/>
      <c r="R108" s="47"/>
      <c r="S108" s="48" t="e">
        <f t="shared" si="249"/>
        <v>#DIV/0!</v>
      </c>
      <c r="T108" s="235"/>
      <c r="U108" s="47"/>
      <c r="V108" s="48" t="e">
        <f t="shared" si="250"/>
        <v>#DIV/0!</v>
      </c>
      <c r="W108" s="235"/>
      <c r="X108" s="47"/>
      <c r="Y108" s="48" t="e">
        <f t="shared" si="251"/>
        <v>#DIV/0!</v>
      </c>
      <c r="Z108" s="235"/>
      <c r="AA108" s="47"/>
      <c r="AB108" s="48" t="e">
        <f t="shared" si="252"/>
        <v>#DIV/0!</v>
      </c>
      <c r="AC108" s="235"/>
      <c r="AD108" s="47"/>
      <c r="AE108" s="48" t="e">
        <f t="shared" si="253"/>
        <v>#DIV/0!</v>
      </c>
      <c r="AF108" s="235"/>
      <c r="AG108" s="47"/>
      <c r="AH108" s="48" t="e">
        <f t="shared" si="254"/>
        <v>#DIV/0!</v>
      </c>
      <c r="AI108" s="235"/>
      <c r="AJ108" s="47"/>
      <c r="AK108" s="48" t="e">
        <f t="shared" si="255"/>
        <v>#DIV/0!</v>
      </c>
      <c r="AL108" s="235"/>
      <c r="AM108" s="47"/>
      <c r="AN108" s="48" t="e">
        <f t="shared" si="256"/>
        <v>#DIV/0!</v>
      </c>
      <c r="AO108" s="235"/>
      <c r="AP108" s="47"/>
      <c r="AQ108" s="48" t="e">
        <f t="shared" si="257"/>
        <v>#DIV/0!</v>
      </c>
      <c r="AR108" s="92"/>
      <c r="AS108" s="90"/>
      <c r="AT108" s="90"/>
    </row>
    <row r="109" spans="1:46" s="91" customFormat="1" ht="30.75" hidden="1" customHeight="1">
      <c r="A109" s="273"/>
      <c r="B109" s="312"/>
      <c r="C109" s="279"/>
      <c r="D109" s="115" t="s">
        <v>37</v>
      </c>
      <c r="E109" s="176">
        <f t="shared" si="258"/>
        <v>0</v>
      </c>
      <c r="F109" s="47">
        <f t="shared" si="258"/>
        <v>0</v>
      </c>
      <c r="G109" s="48" t="e">
        <f t="shared" si="245"/>
        <v>#DIV/0!</v>
      </c>
      <c r="H109" s="235"/>
      <c r="I109" s="47"/>
      <c r="J109" s="48" t="e">
        <f t="shared" si="246"/>
        <v>#DIV/0!</v>
      </c>
      <c r="K109" s="235"/>
      <c r="L109" s="47"/>
      <c r="M109" s="48" t="e">
        <f t="shared" si="247"/>
        <v>#DIV/0!</v>
      </c>
      <c r="N109" s="235"/>
      <c r="O109" s="48"/>
      <c r="P109" s="48" t="e">
        <f t="shared" si="248"/>
        <v>#DIV/0!</v>
      </c>
      <c r="Q109" s="235"/>
      <c r="R109" s="47"/>
      <c r="S109" s="48" t="e">
        <f t="shared" si="249"/>
        <v>#DIV/0!</v>
      </c>
      <c r="T109" s="235"/>
      <c r="U109" s="47"/>
      <c r="V109" s="48" t="e">
        <f t="shared" si="250"/>
        <v>#DIV/0!</v>
      </c>
      <c r="W109" s="235"/>
      <c r="X109" s="47"/>
      <c r="Y109" s="48" t="e">
        <f t="shared" si="251"/>
        <v>#DIV/0!</v>
      </c>
      <c r="Z109" s="235"/>
      <c r="AA109" s="47"/>
      <c r="AB109" s="48" t="e">
        <f t="shared" si="252"/>
        <v>#DIV/0!</v>
      </c>
      <c r="AC109" s="235"/>
      <c r="AD109" s="47"/>
      <c r="AE109" s="48" t="e">
        <f t="shared" si="253"/>
        <v>#DIV/0!</v>
      </c>
      <c r="AF109" s="235"/>
      <c r="AG109" s="47"/>
      <c r="AH109" s="48" t="e">
        <f t="shared" si="254"/>
        <v>#DIV/0!</v>
      </c>
      <c r="AI109" s="235"/>
      <c r="AJ109" s="47"/>
      <c r="AK109" s="48" t="e">
        <f t="shared" si="255"/>
        <v>#DIV/0!</v>
      </c>
      <c r="AL109" s="235"/>
      <c r="AM109" s="47"/>
      <c r="AN109" s="48" t="e">
        <f t="shared" si="256"/>
        <v>#DIV/0!</v>
      </c>
      <c r="AO109" s="235"/>
      <c r="AP109" s="47"/>
      <c r="AQ109" s="48" t="e">
        <f t="shared" si="257"/>
        <v>#DIV/0!</v>
      </c>
      <c r="AR109" s="92"/>
      <c r="AS109" s="90"/>
      <c r="AT109" s="90"/>
    </row>
    <row r="110" spans="1:46" s="91" customFormat="1" ht="45" hidden="1">
      <c r="A110" s="274"/>
      <c r="B110" s="313"/>
      <c r="C110" s="280"/>
      <c r="D110" s="115" t="s">
        <v>32</v>
      </c>
      <c r="E110" s="176">
        <f t="shared" si="258"/>
        <v>0</v>
      </c>
      <c r="F110" s="47">
        <f t="shared" si="258"/>
        <v>0</v>
      </c>
      <c r="G110" s="48" t="e">
        <f t="shared" si="245"/>
        <v>#DIV/0!</v>
      </c>
      <c r="H110" s="235"/>
      <c r="I110" s="47"/>
      <c r="J110" s="48" t="e">
        <f t="shared" si="246"/>
        <v>#DIV/0!</v>
      </c>
      <c r="K110" s="235"/>
      <c r="L110" s="47"/>
      <c r="M110" s="48" t="e">
        <f t="shared" si="247"/>
        <v>#DIV/0!</v>
      </c>
      <c r="N110" s="235"/>
      <c r="O110" s="48"/>
      <c r="P110" s="48" t="e">
        <f t="shared" si="248"/>
        <v>#DIV/0!</v>
      </c>
      <c r="Q110" s="235"/>
      <c r="R110" s="47"/>
      <c r="S110" s="48" t="e">
        <f t="shared" si="249"/>
        <v>#DIV/0!</v>
      </c>
      <c r="T110" s="235"/>
      <c r="U110" s="47"/>
      <c r="V110" s="48" t="e">
        <f t="shared" si="250"/>
        <v>#DIV/0!</v>
      </c>
      <c r="W110" s="235"/>
      <c r="X110" s="47"/>
      <c r="Y110" s="48" t="e">
        <f t="shared" si="251"/>
        <v>#DIV/0!</v>
      </c>
      <c r="Z110" s="235"/>
      <c r="AA110" s="47"/>
      <c r="AB110" s="48" t="e">
        <f t="shared" si="252"/>
        <v>#DIV/0!</v>
      </c>
      <c r="AC110" s="235"/>
      <c r="AD110" s="47"/>
      <c r="AE110" s="48" t="e">
        <f t="shared" si="253"/>
        <v>#DIV/0!</v>
      </c>
      <c r="AF110" s="235"/>
      <c r="AG110" s="47"/>
      <c r="AH110" s="48" t="e">
        <f t="shared" si="254"/>
        <v>#DIV/0!</v>
      </c>
      <c r="AI110" s="235"/>
      <c r="AJ110" s="47"/>
      <c r="AK110" s="48" t="e">
        <f t="shared" si="255"/>
        <v>#DIV/0!</v>
      </c>
      <c r="AL110" s="235"/>
      <c r="AM110" s="47"/>
      <c r="AN110" s="48" t="e">
        <f t="shared" si="256"/>
        <v>#DIV/0!</v>
      </c>
      <c r="AO110" s="235"/>
      <c r="AP110" s="47"/>
      <c r="AQ110" s="48" t="e">
        <f t="shared" si="257"/>
        <v>#DIV/0!</v>
      </c>
      <c r="AR110" s="92"/>
      <c r="AS110" s="90"/>
      <c r="AT110" s="90"/>
    </row>
    <row r="111" spans="1:46" s="214" customFormat="1" ht="31.5" hidden="1" customHeight="1">
      <c r="A111" s="272" t="s">
        <v>56</v>
      </c>
      <c r="B111" s="311" t="s">
        <v>126</v>
      </c>
      <c r="C111" s="278" t="s">
        <v>105</v>
      </c>
      <c r="D111" s="217" t="s">
        <v>34</v>
      </c>
      <c r="E111" s="211">
        <f>SUM(E112:E117)</f>
        <v>50</v>
      </c>
      <c r="F111" s="212">
        <f>SUM(F112:F117)</f>
        <v>0</v>
      </c>
      <c r="G111" s="212">
        <f>(F111/E111)*100</f>
        <v>0</v>
      </c>
      <c r="H111" s="235">
        <f>SUM(H112:H117)</f>
        <v>0</v>
      </c>
      <c r="I111" s="212">
        <f>SUM(I112:I117)</f>
        <v>0</v>
      </c>
      <c r="J111" s="212" t="e">
        <f>(I111/H111)*100</f>
        <v>#DIV/0!</v>
      </c>
      <c r="K111" s="235">
        <f>SUM(K112:K117)</f>
        <v>0</v>
      </c>
      <c r="L111" s="212">
        <f>SUM(L112:L117)</f>
        <v>0</v>
      </c>
      <c r="M111" s="212" t="e">
        <f>(L111/K111)*100</f>
        <v>#DIV/0!</v>
      </c>
      <c r="N111" s="235">
        <f>SUM(N112:N117)</f>
        <v>0</v>
      </c>
      <c r="O111" s="212">
        <f>SUM(O112:O117)</f>
        <v>0</v>
      </c>
      <c r="P111" s="212" t="e">
        <f>(O111/N111)*100</f>
        <v>#DIV/0!</v>
      </c>
      <c r="Q111" s="235">
        <f>SUM(Q112:Q117)</f>
        <v>0</v>
      </c>
      <c r="R111" s="212">
        <f>SUM(R112:R117)</f>
        <v>0</v>
      </c>
      <c r="S111" s="212" t="e">
        <f>(R111/Q111)*100</f>
        <v>#DIV/0!</v>
      </c>
      <c r="T111" s="235">
        <f>SUM(T112:T117)</f>
        <v>0</v>
      </c>
      <c r="U111" s="212">
        <f>SUM(U112:U117)</f>
        <v>0</v>
      </c>
      <c r="V111" s="212" t="e">
        <f>(U111/T111)*100</f>
        <v>#DIV/0!</v>
      </c>
      <c r="W111" s="235">
        <f>SUM(W112:W117)</f>
        <v>0</v>
      </c>
      <c r="X111" s="212">
        <f>SUM(X112:X117)</f>
        <v>0</v>
      </c>
      <c r="Y111" s="212" t="e">
        <f>(X111/W111)*100</f>
        <v>#DIV/0!</v>
      </c>
      <c r="Z111" s="235">
        <f>SUM(Z112:Z117)</f>
        <v>50</v>
      </c>
      <c r="AA111" s="212">
        <f>SUM(AA112:AA117)</f>
        <v>0</v>
      </c>
      <c r="AB111" s="212">
        <f>(AA111/Z111)*100</f>
        <v>0</v>
      </c>
      <c r="AC111" s="235">
        <f>SUM(AC112:AC117)</f>
        <v>0</v>
      </c>
      <c r="AD111" s="212">
        <f>SUM(AD112:AD117)</f>
        <v>0</v>
      </c>
      <c r="AE111" s="212" t="e">
        <f>(AD111/AC111)*100</f>
        <v>#DIV/0!</v>
      </c>
      <c r="AF111" s="235">
        <f>SUM(AF112:AF117)</f>
        <v>0</v>
      </c>
      <c r="AG111" s="212">
        <f>SUM(AG112:AG117)</f>
        <v>0</v>
      </c>
      <c r="AH111" s="212" t="e">
        <f>(AG111/AF111)*100</f>
        <v>#DIV/0!</v>
      </c>
      <c r="AI111" s="235">
        <f>SUM(AI112:AI117)</f>
        <v>0</v>
      </c>
      <c r="AJ111" s="212">
        <f>SUM(AJ112:AJ117)</f>
        <v>0</v>
      </c>
      <c r="AK111" s="212" t="e">
        <f>(AJ111/AI111)*100</f>
        <v>#DIV/0!</v>
      </c>
      <c r="AL111" s="235">
        <f>SUM(AL112:AL117)</f>
        <v>0</v>
      </c>
      <c r="AM111" s="212">
        <f>SUM(AM112:AM117)</f>
        <v>0</v>
      </c>
      <c r="AN111" s="212" t="e">
        <f>(AM111/AL111)*100</f>
        <v>#DIV/0!</v>
      </c>
      <c r="AO111" s="235">
        <f>SUM(AO112:AO117)</f>
        <v>0</v>
      </c>
      <c r="AP111" s="212">
        <f>SUM(AP112:AP117)</f>
        <v>0</v>
      </c>
      <c r="AQ111" s="212" t="e">
        <f>(AP111/AO111)*100</f>
        <v>#DIV/0!</v>
      </c>
      <c r="AR111" s="218"/>
    </row>
    <row r="112" spans="1:46" s="91" customFormat="1" ht="30" hidden="1">
      <c r="A112" s="273"/>
      <c r="B112" s="312"/>
      <c r="C112" s="279"/>
      <c r="D112" s="115" t="s">
        <v>17</v>
      </c>
      <c r="E112" s="176">
        <f>H112+K112+N112+Q112+T112+W112+Z112+AC112+AF112+AI112+AL112+AO112</f>
        <v>0</v>
      </c>
      <c r="F112" s="47">
        <f>I112+L112+O112+R112+U112+X112+AA112+AD112+AG112+AJ112+AM112+AP112</f>
        <v>0</v>
      </c>
      <c r="G112" s="48" t="e">
        <f t="shared" ref="G112:G117" si="259">(F112/E112)*100</f>
        <v>#DIV/0!</v>
      </c>
      <c r="H112" s="235"/>
      <c r="I112" s="47"/>
      <c r="J112" s="48" t="e">
        <f t="shared" ref="J112:J117" si="260">(I112/H112)*100</f>
        <v>#DIV/0!</v>
      </c>
      <c r="K112" s="235"/>
      <c r="L112" s="47"/>
      <c r="M112" s="48" t="e">
        <f t="shared" ref="M112:M117" si="261">(L112/K112)*100</f>
        <v>#DIV/0!</v>
      </c>
      <c r="N112" s="235"/>
      <c r="O112" s="48"/>
      <c r="P112" s="48" t="e">
        <f t="shared" ref="P112:P117" si="262">(O112/N112)*100</f>
        <v>#DIV/0!</v>
      </c>
      <c r="Q112" s="235"/>
      <c r="R112" s="47"/>
      <c r="S112" s="48" t="e">
        <f t="shared" ref="S112:S117" si="263">(R112/Q112)*100</f>
        <v>#DIV/0!</v>
      </c>
      <c r="T112" s="235"/>
      <c r="U112" s="47"/>
      <c r="V112" s="48" t="e">
        <f t="shared" ref="V112:V117" si="264">(U112/T112)*100</f>
        <v>#DIV/0!</v>
      </c>
      <c r="W112" s="235"/>
      <c r="X112" s="47"/>
      <c r="Y112" s="48" t="e">
        <f t="shared" ref="Y112:Y117" si="265">(X112/W112)*100</f>
        <v>#DIV/0!</v>
      </c>
      <c r="Z112" s="235"/>
      <c r="AA112" s="47"/>
      <c r="AB112" s="48" t="e">
        <f t="shared" ref="AB112:AB117" si="266">(AA112/Z112)*100</f>
        <v>#DIV/0!</v>
      </c>
      <c r="AC112" s="235"/>
      <c r="AD112" s="47"/>
      <c r="AE112" s="48" t="e">
        <f t="shared" ref="AE112:AE117" si="267">(AD112/AC112)*100</f>
        <v>#DIV/0!</v>
      </c>
      <c r="AF112" s="235"/>
      <c r="AG112" s="47"/>
      <c r="AH112" s="48" t="e">
        <f t="shared" ref="AH112:AH117" si="268">(AG112/AF112)*100</f>
        <v>#DIV/0!</v>
      </c>
      <c r="AI112" s="235"/>
      <c r="AJ112" s="47"/>
      <c r="AK112" s="48" t="e">
        <f t="shared" ref="AK112:AK117" si="269">(AJ112/AI112)*100</f>
        <v>#DIV/0!</v>
      </c>
      <c r="AL112" s="235"/>
      <c r="AM112" s="47"/>
      <c r="AN112" s="48" t="e">
        <f t="shared" ref="AN112:AN117" si="270">(AM112/AL112)*100</f>
        <v>#DIV/0!</v>
      </c>
      <c r="AO112" s="235"/>
      <c r="AP112" s="47"/>
      <c r="AQ112" s="48" t="e">
        <f t="shared" ref="AQ112:AQ117" si="271">(AP112/AO112)*100</f>
        <v>#DIV/0!</v>
      </c>
      <c r="AR112" s="92"/>
      <c r="AS112" s="90"/>
      <c r="AT112" s="90"/>
    </row>
    <row r="113" spans="1:46" s="91" customFormat="1" ht="47.25" hidden="1" customHeight="1">
      <c r="A113" s="273"/>
      <c r="B113" s="312"/>
      <c r="C113" s="279"/>
      <c r="D113" s="115" t="s">
        <v>18</v>
      </c>
      <c r="E113" s="176">
        <f t="shared" ref="E113:F117" si="272">H113+K113+N113+Q113+T113+W113+Z113+AC113+AF113+AI113+AL113+AO113</f>
        <v>0</v>
      </c>
      <c r="F113" s="47">
        <f t="shared" si="272"/>
        <v>0</v>
      </c>
      <c r="G113" s="48" t="e">
        <f t="shared" si="259"/>
        <v>#DIV/0!</v>
      </c>
      <c r="H113" s="235"/>
      <c r="I113" s="47"/>
      <c r="J113" s="48" t="e">
        <f t="shared" si="260"/>
        <v>#DIV/0!</v>
      </c>
      <c r="K113" s="235"/>
      <c r="L113" s="47"/>
      <c r="M113" s="48" t="e">
        <f t="shared" si="261"/>
        <v>#DIV/0!</v>
      </c>
      <c r="N113" s="235"/>
      <c r="O113" s="48"/>
      <c r="P113" s="48" t="e">
        <f t="shared" si="262"/>
        <v>#DIV/0!</v>
      </c>
      <c r="Q113" s="235"/>
      <c r="R113" s="47"/>
      <c r="S113" s="48" t="e">
        <f t="shared" si="263"/>
        <v>#DIV/0!</v>
      </c>
      <c r="T113" s="235"/>
      <c r="U113" s="47"/>
      <c r="V113" s="48" t="e">
        <f t="shared" si="264"/>
        <v>#DIV/0!</v>
      </c>
      <c r="W113" s="235"/>
      <c r="X113" s="47"/>
      <c r="Y113" s="48" t="e">
        <f t="shared" si="265"/>
        <v>#DIV/0!</v>
      </c>
      <c r="Z113" s="235"/>
      <c r="AA113" s="47"/>
      <c r="AB113" s="48" t="e">
        <f t="shared" si="266"/>
        <v>#DIV/0!</v>
      </c>
      <c r="AC113" s="235"/>
      <c r="AD113" s="47"/>
      <c r="AE113" s="48" t="e">
        <f t="shared" si="267"/>
        <v>#DIV/0!</v>
      </c>
      <c r="AF113" s="235"/>
      <c r="AG113" s="47"/>
      <c r="AH113" s="48" t="e">
        <f t="shared" si="268"/>
        <v>#DIV/0!</v>
      </c>
      <c r="AI113" s="235"/>
      <c r="AJ113" s="47"/>
      <c r="AK113" s="48" t="e">
        <f t="shared" si="269"/>
        <v>#DIV/0!</v>
      </c>
      <c r="AL113" s="235"/>
      <c r="AM113" s="47"/>
      <c r="AN113" s="48" t="e">
        <f t="shared" si="270"/>
        <v>#DIV/0!</v>
      </c>
      <c r="AO113" s="235"/>
      <c r="AP113" s="47"/>
      <c r="AQ113" s="48" t="e">
        <f t="shared" si="271"/>
        <v>#DIV/0!</v>
      </c>
      <c r="AR113" s="92"/>
      <c r="AS113" s="90"/>
      <c r="AT113" s="90"/>
    </row>
    <row r="114" spans="1:46" s="91" customFormat="1" ht="28.5" hidden="1" customHeight="1">
      <c r="A114" s="273"/>
      <c r="B114" s="312"/>
      <c r="C114" s="279"/>
      <c r="D114" s="115" t="s">
        <v>26</v>
      </c>
      <c r="E114" s="176">
        <f t="shared" si="272"/>
        <v>50</v>
      </c>
      <c r="F114" s="47">
        <f t="shared" si="272"/>
        <v>0</v>
      </c>
      <c r="G114" s="48">
        <f t="shared" si="259"/>
        <v>0</v>
      </c>
      <c r="H114" s="235"/>
      <c r="I114" s="47"/>
      <c r="J114" s="48" t="e">
        <f t="shared" si="260"/>
        <v>#DIV/0!</v>
      </c>
      <c r="K114" s="235"/>
      <c r="L114" s="47"/>
      <c r="M114" s="48" t="e">
        <f t="shared" si="261"/>
        <v>#DIV/0!</v>
      </c>
      <c r="N114" s="235"/>
      <c r="O114" s="48"/>
      <c r="P114" s="48" t="e">
        <f t="shared" si="262"/>
        <v>#DIV/0!</v>
      </c>
      <c r="Q114" s="235"/>
      <c r="R114" s="47"/>
      <c r="S114" s="48" t="e">
        <f t="shared" si="263"/>
        <v>#DIV/0!</v>
      </c>
      <c r="T114" s="235"/>
      <c r="U114" s="47"/>
      <c r="V114" s="48" t="e">
        <f t="shared" si="264"/>
        <v>#DIV/0!</v>
      </c>
      <c r="W114" s="235"/>
      <c r="X114" s="47"/>
      <c r="Y114" s="48" t="e">
        <f t="shared" si="265"/>
        <v>#DIV/0!</v>
      </c>
      <c r="Z114" s="235">
        <v>50</v>
      </c>
      <c r="AA114" s="47"/>
      <c r="AB114" s="48">
        <f t="shared" si="266"/>
        <v>0</v>
      </c>
      <c r="AC114" s="235"/>
      <c r="AD114" s="47"/>
      <c r="AE114" s="48" t="e">
        <f t="shared" si="267"/>
        <v>#DIV/0!</v>
      </c>
      <c r="AF114" s="235"/>
      <c r="AG114" s="47"/>
      <c r="AH114" s="48" t="e">
        <f t="shared" si="268"/>
        <v>#DIV/0!</v>
      </c>
      <c r="AI114" s="235"/>
      <c r="AJ114" s="47"/>
      <c r="AK114" s="48" t="e">
        <f t="shared" si="269"/>
        <v>#DIV/0!</v>
      </c>
      <c r="AL114" s="235"/>
      <c r="AM114" s="47"/>
      <c r="AN114" s="48" t="e">
        <f t="shared" si="270"/>
        <v>#DIV/0!</v>
      </c>
      <c r="AO114" s="235"/>
      <c r="AP114" s="47"/>
      <c r="AQ114" s="48" t="e">
        <f t="shared" si="271"/>
        <v>#DIV/0!</v>
      </c>
      <c r="AR114" s="92"/>
      <c r="AS114" s="90"/>
      <c r="AT114" s="90"/>
    </row>
    <row r="115" spans="1:46" s="91" customFormat="1" ht="78" hidden="1" customHeight="1">
      <c r="A115" s="273"/>
      <c r="B115" s="312"/>
      <c r="C115" s="279"/>
      <c r="D115" s="115" t="s">
        <v>154</v>
      </c>
      <c r="E115" s="176">
        <f t="shared" si="272"/>
        <v>0</v>
      </c>
      <c r="F115" s="47">
        <f t="shared" si="272"/>
        <v>0</v>
      </c>
      <c r="G115" s="48" t="e">
        <f t="shared" si="259"/>
        <v>#DIV/0!</v>
      </c>
      <c r="H115" s="235"/>
      <c r="I115" s="47"/>
      <c r="J115" s="48" t="e">
        <f t="shared" si="260"/>
        <v>#DIV/0!</v>
      </c>
      <c r="K115" s="235"/>
      <c r="L115" s="47"/>
      <c r="M115" s="48" t="e">
        <f t="shared" si="261"/>
        <v>#DIV/0!</v>
      </c>
      <c r="N115" s="235"/>
      <c r="O115" s="48"/>
      <c r="P115" s="48" t="e">
        <f t="shared" si="262"/>
        <v>#DIV/0!</v>
      </c>
      <c r="Q115" s="235"/>
      <c r="R115" s="47"/>
      <c r="S115" s="48" t="e">
        <f t="shared" si="263"/>
        <v>#DIV/0!</v>
      </c>
      <c r="T115" s="235"/>
      <c r="U115" s="47"/>
      <c r="V115" s="48" t="e">
        <f t="shared" si="264"/>
        <v>#DIV/0!</v>
      </c>
      <c r="W115" s="235"/>
      <c r="X115" s="47"/>
      <c r="Y115" s="48" t="e">
        <f t="shared" si="265"/>
        <v>#DIV/0!</v>
      </c>
      <c r="Z115" s="235"/>
      <c r="AA115" s="47"/>
      <c r="AB115" s="48" t="e">
        <f t="shared" si="266"/>
        <v>#DIV/0!</v>
      </c>
      <c r="AC115" s="235"/>
      <c r="AD115" s="47"/>
      <c r="AE115" s="48" t="e">
        <f t="shared" si="267"/>
        <v>#DIV/0!</v>
      </c>
      <c r="AF115" s="235"/>
      <c r="AG115" s="47"/>
      <c r="AH115" s="48" t="e">
        <f t="shared" si="268"/>
        <v>#DIV/0!</v>
      </c>
      <c r="AI115" s="235"/>
      <c r="AJ115" s="47"/>
      <c r="AK115" s="48" t="e">
        <f t="shared" si="269"/>
        <v>#DIV/0!</v>
      </c>
      <c r="AL115" s="235"/>
      <c r="AM115" s="47"/>
      <c r="AN115" s="48" t="e">
        <f t="shared" si="270"/>
        <v>#DIV/0!</v>
      </c>
      <c r="AO115" s="235"/>
      <c r="AP115" s="47"/>
      <c r="AQ115" s="48" t="e">
        <f t="shared" si="271"/>
        <v>#DIV/0!</v>
      </c>
      <c r="AR115" s="92"/>
      <c r="AS115" s="90"/>
      <c r="AT115" s="90"/>
    </row>
    <row r="116" spans="1:46" s="91" customFormat="1" ht="29.25" hidden="1" customHeight="1">
      <c r="A116" s="273"/>
      <c r="B116" s="312"/>
      <c r="C116" s="279"/>
      <c r="D116" s="115" t="s">
        <v>37</v>
      </c>
      <c r="E116" s="176">
        <f t="shared" si="272"/>
        <v>0</v>
      </c>
      <c r="F116" s="47">
        <f t="shared" si="272"/>
        <v>0</v>
      </c>
      <c r="G116" s="48" t="e">
        <f t="shared" si="259"/>
        <v>#DIV/0!</v>
      </c>
      <c r="H116" s="235"/>
      <c r="I116" s="47"/>
      <c r="J116" s="48" t="e">
        <f t="shared" si="260"/>
        <v>#DIV/0!</v>
      </c>
      <c r="K116" s="235"/>
      <c r="L116" s="47"/>
      <c r="M116" s="48" t="e">
        <f t="shared" si="261"/>
        <v>#DIV/0!</v>
      </c>
      <c r="N116" s="235"/>
      <c r="O116" s="48"/>
      <c r="P116" s="48" t="e">
        <f t="shared" si="262"/>
        <v>#DIV/0!</v>
      </c>
      <c r="Q116" s="235"/>
      <c r="R116" s="47"/>
      <c r="S116" s="48" t="e">
        <f t="shared" si="263"/>
        <v>#DIV/0!</v>
      </c>
      <c r="T116" s="235"/>
      <c r="U116" s="47"/>
      <c r="V116" s="48" t="e">
        <f t="shared" si="264"/>
        <v>#DIV/0!</v>
      </c>
      <c r="W116" s="235"/>
      <c r="X116" s="47"/>
      <c r="Y116" s="48" t="e">
        <f t="shared" si="265"/>
        <v>#DIV/0!</v>
      </c>
      <c r="Z116" s="235"/>
      <c r="AA116" s="47"/>
      <c r="AB116" s="48" t="e">
        <f t="shared" si="266"/>
        <v>#DIV/0!</v>
      </c>
      <c r="AC116" s="235"/>
      <c r="AD116" s="47"/>
      <c r="AE116" s="48" t="e">
        <f t="shared" si="267"/>
        <v>#DIV/0!</v>
      </c>
      <c r="AF116" s="235"/>
      <c r="AG116" s="47"/>
      <c r="AH116" s="48" t="e">
        <f t="shared" si="268"/>
        <v>#DIV/0!</v>
      </c>
      <c r="AI116" s="235"/>
      <c r="AJ116" s="47"/>
      <c r="AK116" s="48" t="e">
        <f t="shared" si="269"/>
        <v>#DIV/0!</v>
      </c>
      <c r="AL116" s="235"/>
      <c r="AM116" s="47"/>
      <c r="AN116" s="48" t="e">
        <f t="shared" si="270"/>
        <v>#DIV/0!</v>
      </c>
      <c r="AO116" s="235"/>
      <c r="AP116" s="47"/>
      <c r="AQ116" s="48" t="e">
        <f t="shared" si="271"/>
        <v>#DIV/0!</v>
      </c>
      <c r="AR116" s="92"/>
      <c r="AS116" s="90"/>
      <c r="AT116" s="90"/>
    </row>
    <row r="117" spans="1:46" s="91" customFormat="1" ht="45" hidden="1">
      <c r="A117" s="274"/>
      <c r="B117" s="313"/>
      <c r="C117" s="280"/>
      <c r="D117" s="115" t="s">
        <v>32</v>
      </c>
      <c r="E117" s="176">
        <f t="shared" si="272"/>
        <v>0</v>
      </c>
      <c r="F117" s="47">
        <f t="shared" si="272"/>
        <v>0</v>
      </c>
      <c r="G117" s="48" t="e">
        <f t="shared" si="259"/>
        <v>#DIV/0!</v>
      </c>
      <c r="H117" s="235"/>
      <c r="I117" s="47"/>
      <c r="J117" s="48" t="e">
        <f t="shared" si="260"/>
        <v>#DIV/0!</v>
      </c>
      <c r="K117" s="235"/>
      <c r="L117" s="47"/>
      <c r="M117" s="48" t="e">
        <f t="shared" si="261"/>
        <v>#DIV/0!</v>
      </c>
      <c r="N117" s="235"/>
      <c r="O117" s="48"/>
      <c r="P117" s="48" t="e">
        <f t="shared" si="262"/>
        <v>#DIV/0!</v>
      </c>
      <c r="Q117" s="235"/>
      <c r="R117" s="47"/>
      <c r="S117" s="48" t="e">
        <f t="shared" si="263"/>
        <v>#DIV/0!</v>
      </c>
      <c r="T117" s="235"/>
      <c r="U117" s="47"/>
      <c r="V117" s="48" t="e">
        <f t="shared" si="264"/>
        <v>#DIV/0!</v>
      </c>
      <c r="W117" s="235"/>
      <c r="X117" s="47"/>
      <c r="Y117" s="48" t="e">
        <f t="shared" si="265"/>
        <v>#DIV/0!</v>
      </c>
      <c r="Z117" s="235"/>
      <c r="AA117" s="47"/>
      <c r="AB117" s="48" t="e">
        <f t="shared" si="266"/>
        <v>#DIV/0!</v>
      </c>
      <c r="AC117" s="235"/>
      <c r="AD117" s="47"/>
      <c r="AE117" s="48" t="e">
        <f t="shared" si="267"/>
        <v>#DIV/0!</v>
      </c>
      <c r="AF117" s="235"/>
      <c r="AG117" s="47"/>
      <c r="AH117" s="48" t="e">
        <f t="shared" si="268"/>
        <v>#DIV/0!</v>
      </c>
      <c r="AI117" s="235"/>
      <c r="AJ117" s="47"/>
      <c r="AK117" s="48" t="e">
        <f t="shared" si="269"/>
        <v>#DIV/0!</v>
      </c>
      <c r="AL117" s="235"/>
      <c r="AM117" s="47"/>
      <c r="AN117" s="48" t="e">
        <f t="shared" si="270"/>
        <v>#DIV/0!</v>
      </c>
      <c r="AO117" s="235"/>
      <c r="AP117" s="47"/>
      <c r="AQ117" s="48" t="e">
        <f t="shared" si="271"/>
        <v>#DIV/0!</v>
      </c>
      <c r="AR117" s="92"/>
      <c r="AS117" s="90"/>
      <c r="AT117" s="90"/>
    </row>
    <row r="118" spans="1:46" s="214" customFormat="1" ht="28.5" hidden="1" customHeight="1">
      <c r="A118" s="272" t="s">
        <v>58</v>
      </c>
      <c r="B118" s="421" t="s">
        <v>60</v>
      </c>
      <c r="C118" s="278" t="s">
        <v>105</v>
      </c>
      <c r="D118" s="217" t="s">
        <v>34</v>
      </c>
      <c r="E118" s="211">
        <f>SUM(E119:E124)</f>
        <v>15</v>
      </c>
      <c r="F118" s="212">
        <f>SUM(F119:F124)</f>
        <v>0</v>
      </c>
      <c r="G118" s="212">
        <f>(F118/E118)*100</f>
        <v>0</v>
      </c>
      <c r="H118" s="235">
        <f>SUM(H119:H124)</f>
        <v>0</v>
      </c>
      <c r="I118" s="212">
        <f>SUM(I119:I124)</f>
        <v>0</v>
      </c>
      <c r="J118" s="212" t="e">
        <f>(I118/H118)*100</f>
        <v>#DIV/0!</v>
      </c>
      <c r="K118" s="235">
        <f>SUM(K119:K124)</f>
        <v>0</v>
      </c>
      <c r="L118" s="212">
        <f>SUM(L119:L124)</f>
        <v>0</v>
      </c>
      <c r="M118" s="212" t="e">
        <f>(L118/K118)*100</f>
        <v>#DIV/0!</v>
      </c>
      <c r="N118" s="235">
        <f>SUM(N119:N124)</f>
        <v>0</v>
      </c>
      <c r="O118" s="212">
        <f>SUM(O119:O124)</f>
        <v>0</v>
      </c>
      <c r="P118" s="212" t="e">
        <f>(O118/N118)*100</f>
        <v>#DIV/0!</v>
      </c>
      <c r="Q118" s="235">
        <f>SUM(Q119:Q124)</f>
        <v>0</v>
      </c>
      <c r="R118" s="212">
        <f>SUM(R119:R124)</f>
        <v>0</v>
      </c>
      <c r="S118" s="212" t="e">
        <f>(R118/Q118)*100</f>
        <v>#DIV/0!</v>
      </c>
      <c r="T118" s="235">
        <f>SUM(T119:T124)</f>
        <v>0</v>
      </c>
      <c r="U118" s="212">
        <f>SUM(U119:U124)</f>
        <v>0</v>
      </c>
      <c r="V118" s="212" t="e">
        <f>(U118/T118)*100</f>
        <v>#DIV/0!</v>
      </c>
      <c r="W118" s="235">
        <f>SUM(W119:W124)</f>
        <v>0</v>
      </c>
      <c r="X118" s="212">
        <f>SUM(X119:X124)</f>
        <v>0</v>
      </c>
      <c r="Y118" s="212" t="e">
        <f>(X118/W118)*100</f>
        <v>#DIV/0!</v>
      </c>
      <c r="Z118" s="235">
        <f>SUM(Z119:Z124)</f>
        <v>0</v>
      </c>
      <c r="AA118" s="212">
        <f>SUM(AA119:AA124)</f>
        <v>0</v>
      </c>
      <c r="AB118" s="212" t="e">
        <f>(AA118/Z118)*100</f>
        <v>#DIV/0!</v>
      </c>
      <c r="AC118" s="235">
        <f>SUM(AC119:AC124)</f>
        <v>0</v>
      </c>
      <c r="AD118" s="212">
        <f>SUM(AD119:AD124)</f>
        <v>0</v>
      </c>
      <c r="AE118" s="212" t="e">
        <f>(AD118/AC118)*100</f>
        <v>#DIV/0!</v>
      </c>
      <c r="AF118" s="235">
        <f>SUM(AF119:AF124)</f>
        <v>0</v>
      </c>
      <c r="AG118" s="212">
        <f>SUM(AG119:AG124)</f>
        <v>0</v>
      </c>
      <c r="AH118" s="212" t="e">
        <f>(AG118/AF118)*100</f>
        <v>#DIV/0!</v>
      </c>
      <c r="AI118" s="235">
        <f>SUM(AI119:AI124)</f>
        <v>0</v>
      </c>
      <c r="AJ118" s="212">
        <f>SUM(AJ119:AJ124)</f>
        <v>0</v>
      </c>
      <c r="AK118" s="212" t="e">
        <f>(AJ118/AI118)*100</f>
        <v>#DIV/0!</v>
      </c>
      <c r="AL118" s="235">
        <f>SUM(AL119:AL124)</f>
        <v>0</v>
      </c>
      <c r="AM118" s="212">
        <f>SUM(AM119:AM124)</f>
        <v>0</v>
      </c>
      <c r="AN118" s="212" t="e">
        <f>(AM118/AL118)*100</f>
        <v>#DIV/0!</v>
      </c>
      <c r="AO118" s="235">
        <f>SUM(AO119:AO124)</f>
        <v>15</v>
      </c>
      <c r="AP118" s="212">
        <f>SUM(AP119:AP124)</f>
        <v>0</v>
      </c>
      <c r="AQ118" s="212">
        <f>(AP118/AO118)*100</f>
        <v>0</v>
      </c>
      <c r="AR118" s="218"/>
    </row>
    <row r="119" spans="1:46" s="91" customFormat="1" ht="30" hidden="1">
      <c r="A119" s="273"/>
      <c r="B119" s="422"/>
      <c r="C119" s="279"/>
      <c r="D119" s="115" t="s">
        <v>17</v>
      </c>
      <c r="E119" s="176">
        <f>H119+K119+N119+Q119+T119+W119+Z119+AC119+AF119+AI119+AL119+AO119</f>
        <v>0</v>
      </c>
      <c r="F119" s="47">
        <f>I119+L119+O119+R119+U119+X119+AA119+AD119+AG119+AJ119+AM119+AP119</f>
        <v>0</v>
      </c>
      <c r="G119" s="48" t="e">
        <f t="shared" ref="G119:G124" si="273">(F119/E119)*100</f>
        <v>#DIV/0!</v>
      </c>
      <c r="H119" s="235"/>
      <c r="I119" s="47"/>
      <c r="J119" s="48" t="e">
        <f t="shared" ref="J119:J124" si="274">(I119/H119)*100</f>
        <v>#DIV/0!</v>
      </c>
      <c r="K119" s="235"/>
      <c r="L119" s="47"/>
      <c r="M119" s="48" t="e">
        <f t="shared" ref="M119:M124" si="275">(L119/K119)*100</f>
        <v>#DIV/0!</v>
      </c>
      <c r="N119" s="235"/>
      <c r="O119" s="48"/>
      <c r="P119" s="48" t="e">
        <f t="shared" ref="P119:P124" si="276">(O119/N119)*100</f>
        <v>#DIV/0!</v>
      </c>
      <c r="Q119" s="235"/>
      <c r="R119" s="47"/>
      <c r="S119" s="48" t="e">
        <f t="shared" ref="S119:S124" si="277">(R119/Q119)*100</f>
        <v>#DIV/0!</v>
      </c>
      <c r="T119" s="235"/>
      <c r="U119" s="47"/>
      <c r="V119" s="48" t="e">
        <f t="shared" ref="V119:V124" si="278">(U119/T119)*100</f>
        <v>#DIV/0!</v>
      </c>
      <c r="W119" s="235"/>
      <c r="X119" s="47"/>
      <c r="Y119" s="48" t="e">
        <f t="shared" ref="Y119:Y124" si="279">(X119/W119)*100</f>
        <v>#DIV/0!</v>
      </c>
      <c r="Z119" s="235"/>
      <c r="AA119" s="47"/>
      <c r="AB119" s="48" t="e">
        <f t="shared" ref="AB119:AB124" si="280">(AA119/Z119)*100</f>
        <v>#DIV/0!</v>
      </c>
      <c r="AC119" s="235"/>
      <c r="AD119" s="47"/>
      <c r="AE119" s="48" t="e">
        <f t="shared" ref="AE119:AE124" si="281">(AD119/AC119)*100</f>
        <v>#DIV/0!</v>
      </c>
      <c r="AF119" s="235"/>
      <c r="AG119" s="47"/>
      <c r="AH119" s="48" t="e">
        <f t="shared" ref="AH119:AH124" si="282">(AG119/AF119)*100</f>
        <v>#DIV/0!</v>
      </c>
      <c r="AI119" s="235"/>
      <c r="AJ119" s="47"/>
      <c r="AK119" s="48" t="e">
        <f t="shared" ref="AK119:AK124" si="283">(AJ119/AI119)*100</f>
        <v>#DIV/0!</v>
      </c>
      <c r="AL119" s="235"/>
      <c r="AM119" s="47"/>
      <c r="AN119" s="48" t="e">
        <f t="shared" ref="AN119:AN124" si="284">(AM119/AL119)*100</f>
        <v>#DIV/0!</v>
      </c>
      <c r="AO119" s="235"/>
      <c r="AP119" s="47"/>
      <c r="AQ119" s="48" t="e">
        <f t="shared" ref="AQ119:AQ124" si="285">(AP119/AO119)*100</f>
        <v>#DIV/0!</v>
      </c>
      <c r="AR119" s="92"/>
      <c r="AS119" s="90"/>
      <c r="AT119" s="90"/>
    </row>
    <row r="120" spans="1:46" s="91" customFormat="1" ht="47.25" hidden="1" customHeight="1">
      <c r="A120" s="273"/>
      <c r="B120" s="422"/>
      <c r="C120" s="279"/>
      <c r="D120" s="115" t="s">
        <v>18</v>
      </c>
      <c r="E120" s="176">
        <f t="shared" ref="E120:F124" si="286">H120+K120+N120+Q120+T120+W120+Z120+AC120+AF120+AI120+AL120+AO120</f>
        <v>0</v>
      </c>
      <c r="F120" s="47">
        <f t="shared" si="286"/>
        <v>0</v>
      </c>
      <c r="G120" s="48" t="e">
        <f t="shared" si="273"/>
        <v>#DIV/0!</v>
      </c>
      <c r="H120" s="235"/>
      <c r="I120" s="47"/>
      <c r="J120" s="48" t="e">
        <f t="shared" si="274"/>
        <v>#DIV/0!</v>
      </c>
      <c r="K120" s="235"/>
      <c r="L120" s="47"/>
      <c r="M120" s="48" t="e">
        <f t="shared" si="275"/>
        <v>#DIV/0!</v>
      </c>
      <c r="N120" s="235"/>
      <c r="O120" s="48"/>
      <c r="P120" s="48" t="e">
        <f t="shared" si="276"/>
        <v>#DIV/0!</v>
      </c>
      <c r="Q120" s="235"/>
      <c r="R120" s="47"/>
      <c r="S120" s="48" t="e">
        <f t="shared" si="277"/>
        <v>#DIV/0!</v>
      </c>
      <c r="T120" s="235"/>
      <c r="U120" s="47"/>
      <c r="V120" s="48" t="e">
        <f t="shared" si="278"/>
        <v>#DIV/0!</v>
      </c>
      <c r="W120" s="235"/>
      <c r="X120" s="47"/>
      <c r="Y120" s="48" t="e">
        <f t="shared" si="279"/>
        <v>#DIV/0!</v>
      </c>
      <c r="Z120" s="235"/>
      <c r="AA120" s="47"/>
      <c r="AB120" s="48" t="e">
        <f t="shared" si="280"/>
        <v>#DIV/0!</v>
      </c>
      <c r="AC120" s="235"/>
      <c r="AD120" s="47"/>
      <c r="AE120" s="48" t="e">
        <f t="shared" si="281"/>
        <v>#DIV/0!</v>
      </c>
      <c r="AF120" s="235"/>
      <c r="AG120" s="47"/>
      <c r="AH120" s="48" t="e">
        <f t="shared" si="282"/>
        <v>#DIV/0!</v>
      </c>
      <c r="AI120" s="235"/>
      <c r="AJ120" s="47"/>
      <c r="AK120" s="48" t="e">
        <f t="shared" si="283"/>
        <v>#DIV/0!</v>
      </c>
      <c r="AL120" s="235"/>
      <c r="AM120" s="47"/>
      <c r="AN120" s="48" t="e">
        <f t="shared" si="284"/>
        <v>#DIV/0!</v>
      </c>
      <c r="AO120" s="235"/>
      <c r="AP120" s="47"/>
      <c r="AQ120" s="48" t="e">
        <f t="shared" si="285"/>
        <v>#DIV/0!</v>
      </c>
      <c r="AR120" s="92"/>
      <c r="AS120" s="90"/>
      <c r="AT120" s="90"/>
    </row>
    <row r="121" spans="1:46" s="91" customFormat="1" ht="27.75" hidden="1" customHeight="1">
      <c r="A121" s="273"/>
      <c r="B121" s="422"/>
      <c r="C121" s="279"/>
      <c r="D121" s="115" t="s">
        <v>26</v>
      </c>
      <c r="E121" s="176">
        <f t="shared" si="286"/>
        <v>15</v>
      </c>
      <c r="F121" s="47">
        <f t="shared" si="286"/>
        <v>0</v>
      </c>
      <c r="G121" s="48">
        <f t="shared" si="273"/>
        <v>0</v>
      </c>
      <c r="H121" s="235"/>
      <c r="I121" s="47"/>
      <c r="J121" s="48" t="e">
        <f t="shared" si="274"/>
        <v>#DIV/0!</v>
      </c>
      <c r="K121" s="235"/>
      <c r="L121" s="47"/>
      <c r="M121" s="48" t="e">
        <f t="shared" si="275"/>
        <v>#DIV/0!</v>
      </c>
      <c r="N121" s="235"/>
      <c r="O121" s="48"/>
      <c r="P121" s="48" t="e">
        <f t="shared" si="276"/>
        <v>#DIV/0!</v>
      </c>
      <c r="Q121" s="235"/>
      <c r="R121" s="47"/>
      <c r="S121" s="48" t="e">
        <f t="shared" si="277"/>
        <v>#DIV/0!</v>
      </c>
      <c r="T121" s="235"/>
      <c r="U121" s="47"/>
      <c r="V121" s="48" t="e">
        <f t="shared" si="278"/>
        <v>#DIV/0!</v>
      </c>
      <c r="W121" s="235"/>
      <c r="X121" s="47"/>
      <c r="Y121" s="48" t="e">
        <f t="shared" si="279"/>
        <v>#DIV/0!</v>
      </c>
      <c r="Z121" s="235"/>
      <c r="AA121" s="47"/>
      <c r="AB121" s="48" t="e">
        <f t="shared" si="280"/>
        <v>#DIV/0!</v>
      </c>
      <c r="AC121" s="235"/>
      <c r="AD121" s="47"/>
      <c r="AE121" s="48" t="e">
        <f t="shared" si="281"/>
        <v>#DIV/0!</v>
      </c>
      <c r="AF121" s="235"/>
      <c r="AG121" s="47"/>
      <c r="AH121" s="48" t="e">
        <f t="shared" si="282"/>
        <v>#DIV/0!</v>
      </c>
      <c r="AI121" s="235"/>
      <c r="AJ121" s="47"/>
      <c r="AK121" s="48" t="e">
        <f t="shared" si="283"/>
        <v>#DIV/0!</v>
      </c>
      <c r="AL121" s="235"/>
      <c r="AM121" s="47"/>
      <c r="AN121" s="48" t="e">
        <f t="shared" si="284"/>
        <v>#DIV/0!</v>
      </c>
      <c r="AO121" s="235">
        <v>15</v>
      </c>
      <c r="AP121" s="47"/>
      <c r="AQ121" s="48">
        <f t="shared" si="285"/>
        <v>0</v>
      </c>
      <c r="AR121" s="92"/>
      <c r="AS121" s="90"/>
      <c r="AT121" s="90"/>
    </row>
    <row r="122" spans="1:46" s="91" customFormat="1" ht="80.25" hidden="1" customHeight="1">
      <c r="A122" s="273"/>
      <c r="B122" s="422"/>
      <c r="C122" s="279"/>
      <c r="D122" s="115" t="s">
        <v>154</v>
      </c>
      <c r="E122" s="176">
        <f t="shared" si="286"/>
        <v>0</v>
      </c>
      <c r="F122" s="47">
        <f t="shared" si="286"/>
        <v>0</v>
      </c>
      <c r="G122" s="48" t="e">
        <f t="shared" si="273"/>
        <v>#DIV/0!</v>
      </c>
      <c r="H122" s="235"/>
      <c r="I122" s="47"/>
      <c r="J122" s="48" t="e">
        <f t="shared" si="274"/>
        <v>#DIV/0!</v>
      </c>
      <c r="K122" s="235"/>
      <c r="L122" s="47"/>
      <c r="M122" s="48" t="e">
        <f t="shared" si="275"/>
        <v>#DIV/0!</v>
      </c>
      <c r="N122" s="235"/>
      <c r="O122" s="48"/>
      <c r="P122" s="48" t="e">
        <f t="shared" si="276"/>
        <v>#DIV/0!</v>
      </c>
      <c r="Q122" s="235"/>
      <c r="R122" s="47"/>
      <c r="S122" s="48" t="e">
        <f t="shared" si="277"/>
        <v>#DIV/0!</v>
      </c>
      <c r="T122" s="235"/>
      <c r="U122" s="47"/>
      <c r="V122" s="48" t="e">
        <f t="shared" si="278"/>
        <v>#DIV/0!</v>
      </c>
      <c r="W122" s="235"/>
      <c r="X122" s="47"/>
      <c r="Y122" s="48" t="e">
        <f t="shared" si="279"/>
        <v>#DIV/0!</v>
      </c>
      <c r="Z122" s="235"/>
      <c r="AA122" s="47"/>
      <c r="AB122" s="48" t="e">
        <f t="shared" si="280"/>
        <v>#DIV/0!</v>
      </c>
      <c r="AC122" s="235"/>
      <c r="AD122" s="47"/>
      <c r="AE122" s="48" t="e">
        <f t="shared" si="281"/>
        <v>#DIV/0!</v>
      </c>
      <c r="AF122" s="235"/>
      <c r="AG122" s="47"/>
      <c r="AH122" s="48" t="e">
        <f t="shared" si="282"/>
        <v>#DIV/0!</v>
      </c>
      <c r="AI122" s="235"/>
      <c r="AJ122" s="47"/>
      <c r="AK122" s="48" t="e">
        <f t="shared" si="283"/>
        <v>#DIV/0!</v>
      </c>
      <c r="AL122" s="235"/>
      <c r="AM122" s="47"/>
      <c r="AN122" s="48" t="e">
        <f t="shared" si="284"/>
        <v>#DIV/0!</v>
      </c>
      <c r="AO122" s="235"/>
      <c r="AP122" s="47"/>
      <c r="AQ122" s="48" t="e">
        <f t="shared" si="285"/>
        <v>#DIV/0!</v>
      </c>
      <c r="AR122" s="92"/>
      <c r="AS122" s="90"/>
      <c r="AT122" s="90"/>
    </row>
    <row r="123" spans="1:46" s="91" customFormat="1" ht="36" hidden="1" customHeight="1">
      <c r="A123" s="273"/>
      <c r="B123" s="422"/>
      <c r="C123" s="279"/>
      <c r="D123" s="115" t="s">
        <v>37</v>
      </c>
      <c r="E123" s="176">
        <f t="shared" si="286"/>
        <v>0</v>
      </c>
      <c r="F123" s="47">
        <f t="shared" si="286"/>
        <v>0</v>
      </c>
      <c r="G123" s="48" t="e">
        <f t="shared" si="273"/>
        <v>#DIV/0!</v>
      </c>
      <c r="H123" s="235"/>
      <c r="I123" s="47"/>
      <c r="J123" s="48" t="e">
        <f t="shared" si="274"/>
        <v>#DIV/0!</v>
      </c>
      <c r="K123" s="235"/>
      <c r="L123" s="47"/>
      <c r="M123" s="48" t="e">
        <f t="shared" si="275"/>
        <v>#DIV/0!</v>
      </c>
      <c r="N123" s="235"/>
      <c r="O123" s="48"/>
      <c r="P123" s="48" t="e">
        <f t="shared" si="276"/>
        <v>#DIV/0!</v>
      </c>
      <c r="Q123" s="235"/>
      <c r="R123" s="47"/>
      <c r="S123" s="48" t="e">
        <f t="shared" si="277"/>
        <v>#DIV/0!</v>
      </c>
      <c r="T123" s="235"/>
      <c r="U123" s="47"/>
      <c r="V123" s="48" t="e">
        <f t="shared" si="278"/>
        <v>#DIV/0!</v>
      </c>
      <c r="W123" s="235"/>
      <c r="X123" s="47"/>
      <c r="Y123" s="48" t="e">
        <f t="shared" si="279"/>
        <v>#DIV/0!</v>
      </c>
      <c r="Z123" s="235"/>
      <c r="AA123" s="47"/>
      <c r="AB123" s="48" t="e">
        <f t="shared" si="280"/>
        <v>#DIV/0!</v>
      </c>
      <c r="AC123" s="235"/>
      <c r="AD123" s="47"/>
      <c r="AE123" s="48" t="e">
        <f t="shared" si="281"/>
        <v>#DIV/0!</v>
      </c>
      <c r="AF123" s="235"/>
      <c r="AG123" s="47"/>
      <c r="AH123" s="48" t="e">
        <f t="shared" si="282"/>
        <v>#DIV/0!</v>
      </c>
      <c r="AI123" s="235"/>
      <c r="AJ123" s="47"/>
      <c r="AK123" s="48" t="e">
        <f t="shared" si="283"/>
        <v>#DIV/0!</v>
      </c>
      <c r="AL123" s="235"/>
      <c r="AM123" s="47"/>
      <c r="AN123" s="48" t="e">
        <f t="shared" si="284"/>
        <v>#DIV/0!</v>
      </c>
      <c r="AO123" s="235"/>
      <c r="AP123" s="47"/>
      <c r="AQ123" s="48" t="e">
        <f t="shared" si="285"/>
        <v>#DIV/0!</v>
      </c>
      <c r="AR123" s="92"/>
      <c r="AS123" s="90"/>
      <c r="AT123" s="90"/>
    </row>
    <row r="124" spans="1:46" s="91" customFormat="1" ht="45" hidden="1">
      <c r="A124" s="274"/>
      <c r="B124" s="423"/>
      <c r="C124" s="280"/>
      <c r="D124" s="115" t="s">
        <v>32</v>
      </c>
      <c r="E124" s="176">
        <f t="shared" si="286"/>
        <v>0</v>
      </c>
      <c r="F124" s="47">
        <f t="shared" si="286"/>
        <v>0</v>
      </c>
      <c r="G124" s="48" t="e">
        <f t="shared" si="273"/>
        <v>#DIV/0!</v>
      </c>
      <c r="H124" s="235"/>
      <c r="I124" s="47"/>
      <c r="J124" s="48" t="e">
        <f t="shared" si="274"/>
        <v>#DIV/0!</v>
      </c>
      <c r="K124" s="235"/>
      <c r="L124" s="47"/>
      <c r="M124" s="48" t="e">
        <f t="shared" si="275"/>
        <v>#DIV/0!</v>
      </c>
      <c r="N124" s="235"/>
      <c r="O124" s="48"/>
      <c r="P124" s="48" t="e">
        <f t="shared" si="276"/>
        <v>#DIV/0!</v>
      </c>
      <c r="Q124" s="235"/>
      <c r="R124" s="47"/>
      <c r="S124" s="48" t="e">
        <f t="shared" si="277"/>
        <v>#DIV/0!</v>
      </c>
      <c r="T124" s="235"/>
      <c r="U124" s="47"/>
      <c r="V124" s="48" t="e">
        <f t="shared" si="278"/>
        <v>#DIV/0!</v>
      </c>
      <c r="W124" s="235"/>
      <c r="X124" s="47"/>
      <c r="Y124" s="48" t="e">
        <f t="shared" si="279"/>
        <v>#DIV/0!</v>
      </c>
      <c r="Z124" s="235"/>
      <c r="AA124" s="47"/>
      <c r="AB124" s="48" t="e">
        <f t="shared" si="280"/>
        <v>#DIV/0!</v>
      </c>
      <c r="AC124" s="235"/>
      <c r="AD124" s="47"/>
      <c r="AE124" s="48" t="e">
        <f t="shared" si="281"/>
        <v>#DIV/0!</v>
      </c>
      <c r="AF124" s="235"/>
      <c r="AG124" s="47"/>
      <c r="AH124" s="48" t="e">
        <f t="shared" si="282"/>
        <v>#DIV/0!</v>
      </c>
      <c r="AI124" s="235"/>
      <c r="AJ124" s="47"/>
      <c r="AK124" s="48" t="e">
        <f t="shared" si="283"/>
        <v>#DIV/0!</v>
      </c>
      <c r="AL124" s="235"/>
      <c r="AM124" s="47"/>
      <c r="AN124" s="48" t="e">
        <f t="shared" si="284"/>
        <v>#DIV/0!</v>
      </c>
      <c r="AO124" s="235"/>
      <c r="AP124" s="47"/>
      <c r="AQ124" s="48" t="e">
        <f t="shared" si="285"/>
        <v>#DIV/0!</v>
      </c>
      <c r="AR124" s="92"/>
      <c r="AS124" s="90"/>
      <c r="AT124" s="90"/>
    </row>
    <row r="125" spans="1:46" s="214" customFormat="1" ht="33.75" hidden="1" customHeight="1">
      <c r="A125" s="303" t="s">
        <v>59</v>
      </c>
      <c r="B125" s="275" t="s">
        <v>128</v>
      </c>
      <c r="C125" s="278" t="s">
        <v>105</v>
      </c>
      <c r="D125" s="217" t="s">
        <v>34</v>
      </c>
      <c r="E125" s="211">
        <f>SUM(E126:E131)</f>
        <v>372</v>
      </c>
      <c r="F125" s="212">
        <f>SUM(F126:F131)</f>
        <v>0</v>
      </c>
      <c r="G125" s="212">
        <f>(F125/E125)*100</f>
        <v>0</v>
      </c>
      <c r="H125" s="235">
        <f>SUM(H126:H131)</f>
        <v>0</v>
      </c>
      <c r="I125" s="212">
        <f>SUM(I126:I131)</f>
        <v>0</v>
      </c>
      <c r="J125" s="212" t="e">
        <f>(I125/H125)*100</f>
        <v>#DIV/0!</v>
      </c>
      <c r="K125" s="235">
        <f>SUM(K126:K131)</f>
        <v>0</v>
      </c>
      <c r="L125" s="212">
        <f>SUM(L126:L131)</f>
        <v>0</v>
      </c>
      <c r="M125" s="212" t="e">
        <f>(L125/K125)*100</f>
        <v>#DIV/0!</v>
      </c>
      <c r="N125" s="235">
        <f>SUM(N126:N131)</f>
        <v>0</v>
      </c>
      <c r="O125" s="212">
        <f>SUM(O126:O131)</f>
        <v>0</v>
      </c>
      <c r="P125" s="212" t="e">
        <f>(O125/N125)*100</f>
        <v>#DIV/0!</v>
      </c>
      <c r="Q125" s="235">
        <f>SUM(Q126:Q131)</f>
        <v>0</v>
      </c>
      <c r="R125" s="212">
        <f>SUM(R126:R131)</f>
        <v>0</v>
      </c>
      <c r="S125" s="212" t="e">
        <f>(R125/Q125)*100</f>
        <v>#DIV/0!</v>
      </c>
      <c r="T125" s="235">
        <f>SUM(T126:T131)</f>
        <v>0</v>
      </c>
      <c r="U125" s="212">
        <f>SUM(U126:U131)</f>
        <v>0</v>
      </c>
      <c r="V125" s="212" t="e">
        <f>(U125/T125)*100</f>
        <v>#DIV/0!</v>
      </c>
      <c r="W125" s="235">
        <f>SUM(W126:W131)</f>
        <v>0</v>
      </c>
      <c r="X125" s="212">
        <f>SUM(X126:X131)</f>
        <v>0</v>
      </c>
      <c r="Y125" s="212" t="e">
        <f>(X125/W125)*100</f>
        <v>#DIV/0!</v>
      </c>
      <c r="Z125" s="235">
        <f>SUM(Z126:Z131)</f>
        <v>100</v>
      </c>
      <c r="AA125" s="212">
        <f>SUM(AA126:AA131)</f>
        <v>0</v>
      </c>
      <c r="AB125" s="212">
        <f>(AA125/Z125)*100</f>
        <v>0</v>
      </c>
      <c r="AC125" s="235">
        <f>SUM(AC126:AC131)</f>
        <v>272</v>
      </c>
      <c r="AD125" s="212">
        <f>SUM(AD126:AD131)</f>
        <v>0</v>
      </c>
      <c r="AE125" s="212">
        <f>(AD125/AC125)*100</f>
        <v>0</v>
      </c>
      <c r="AF125" s="235">
        <f>SUM(AF126:AF131)</f>
        <v>0</v>
      </c>
      <c r="AG125" s="212">
        <f>SUM(AG126:AG131)</f>
        <v>0</v>
      </c>
      <c r="AH125" s="212" t="e">
        <f>(AG125/AF125)*100</f>
        <v>#DIV/0!</v>
      </c>
      <c r="AI125" s="235">
        <f>SUM(AI126:AI131)</f>
        <v>0</v>
      </c>
      <c r="AJ125" s="212">
        <f>SUM(AJ126:AJ131)</f>
        <v>0</v>
      </c>
      <c r="AK125" s="212" t="e">
        <f>(AJ125/AI125)*100</f>
        <v>#DIV/0!</v>
      </c>
      <c r="AL125" s="235">
        <f>SUM(AL126:AL131)</f>
        <v>0</v>
      </c>
      <c r="AM125" s="212">
        <f>SUM(AM126:AM131)</f>
        <v>0</v>
      </c>
      <c r="AN125" s="212" t="e">
        <f>(AM125/AL125)*100</f>
        <v>#DIV/0!</v>
      </c>
      <c r="AO125" s="235">
        <f>SUM(AO126:AO131)</f>
        <v>0</v>
      </c>
      <c r="AP125" s="212">
        <f>SUM(AP126:AP131)</f>
        <v>0</v>
      </c>
      <c r="AQ125" s="212" t="e">
        <f>(AP125/AO125)*100</f>
        <v>#DIV/0!</v>
      </c>
      <c r="AR125" s="218"/>
    </row>
    <row r="126" spans="1:46" s="91" customFormat="1" ht="30" hidden="1">
      <c r="A126" s="304"/>
      <c r="B126" s="276"/>
      <c r="C126" s="279"/>
      <c r="D126" s="115" t="s">
        <v>17</v>
      </c>
      <c r="E126" s="176">
        <f>H126+K126+N126+Q126+T126+W126+Z126+AC126+AF126+AI126+AL126+AO126</f>
        <v>0</v>
      </c>
      <c r="F126" s="47">
        <f>I126+L126+O126+R126+U126+X126+AA126+AD126+AG126+AJ126+AM126+AP126</f>
        <v>0</v>
      </c>
      <c r="G126" s="48" t="e">
        <f t="shared" ref="G126:G131" si="287">(F126/E126)*100</f>
        <v>#DIV/0!</v>
      </c>
      <c r="H126" s="235"/>
      <c r="I126" s="47"/>
      <c r="J126" s="48" t="e">
        <f t="shared" ref="J126:J131" si="288">(I126/H126)*100</f>
        <v>#DIV/0!</v>
      </c>
      <c r="K126" s="235"/>
      <c r="L126" s="47"/>
      <c r="M126" s="48" t="e">
        <f t="shared" ref="M126:M131" si="289">(L126/K126)*100</f>
        <v>#DIV/0!</v>
      </c>
      <c r="N126" s="235"/>
      <c r="O126" s="48"/>
      <c r="P126" s="48" t="e">
        <f t="shared" ref="P126:P131" si="290">(O126/N126)*100</f>
        <v>#DIV/0!</v>
      </c>
      <c r="Q126" s="235"/>
      <c r="R126" s="47"/>
      <c r="S126" s="48" t="e">
        <f t="shared" ref="S126:S131" si="291">(R126/Q126)*100</f>
        <v>#DIV/0!</v>
      </c>
      <c r="T126" s="235"/>
      <c r="U126" s="47"/>
      <c r="V126" s="48" t="e">
        <f t="shared" ref="V126:V131" si="292">(U126/T126)*100</f>
        <v>#DIV/0!</v>
      </c>
      <c r="W126" s="235"/>
      <c r="X126" s="47"/>
      <c r="Y126" s="48" t="e">
        <f t="shared" ref="Y126:Y131" si="293">(X126/W126)*100</f>
        <v>#DIV/0!</v>
      </c>
      <c r="Z126" s="235"/>
      <c r="AA126" s="47"/>
      <c r="AB126" s="48" t="e">
        <f t="shared" ref="AB126:AB131" si="294">(AA126/Z126)*100</f>
        <v>#DIV/0!</v>
      </c>
      <c r="AC126" s="235"/>
      <c r="AD126" s="47"/>
      <c r="AE126" s="48" t="e">
        <f t="shared" ref="AE126:AE131" si="295">(AD126/AC126)*100</f>
        <v>#DIV/0!</v>
      </c>
      <c r="AF126" s="235"/>
      <c r="AG126" s="47"/>
      <c r="AH126" s="48" t="e">
        <f t="shared" ref="AH126:AH131" si="296">(AG126/AF126)*100</f>
        <v>#DIV/0!</v>
      </c>
      <c r="AI126" s="235"/>
      <c r="AJ126" s="47"/>
      <c r="AK126" s="48" t="e">
        <f t="shared" ref="AK126:AK131" si="297">(AJ126/AI126)*100</f>
        <v>#DIV/0!</v>
      </c>
      <c r="AL126" s="235"/>
      <c r="AM126" s="47"/>
      <c r="AN126" s="48" t="e">
        <f t="shared" ref="AN126:AN131" si="298">(AM126/AL126)*100</f>
        <v>#DIV/0!</v>
      </c>
      <c r="AO126" s="235"/>
      <c r="AP126" s="47"/>
      <c r="AQ126" s="48" t="e">
        <f t="shared" ref="AQ126:AQ131" si="299">(AP126/AO126)*100</f>
        <v>#DIV/0!</v>
      </c>
      <c r="AR126" s="92"/>
      <c r="AS126" s="90"/>
      <c r="AT126" s="90"/>
    </row>
    <row r="127" spans="1:46" s="91" customFormat="1" ht="43.5" hidden="1" customHeight="1">
      <c r="A127" s="304"/>
      <c r="B127" s="276"/>
      <c r="C127" s="279"/>
      <c r="D127" s="115" t="s">
        <v>18</v>
      </c>
      <c r="E127" s="176">
        <f t="shared" ref="E127:F131" si="300">H127+K127+N127+Q127+T127+W127+Z127+AC127+AF127+AI127+AL127+AO127</f>
        <v>0</v>
      </c>
      <c r="F127" s="47">
        <f t="shared" si="300"/>
        <v>0</v>
      </c>
      <c r="G127" s="48" t="e">
        <f t="shared" si="287"/>
        <v>#DIV/0!</v>
      </c>
      <c r="H127" s="235"/>
      <c r="I127" s="47"/>
      <c r="J127" s="48" t="e">
        <f t="shared" si="288"/>
        <v>#DIV/0!</v>
      </c>
      <c r="K127" s="235"/>
      <c r="L127" s="47"/>
      <c r="M127" s="48" t="e">
        <f t="shared" si="289"/>
        <v>#DIV/0!</v>
      </c>
      <c r="N127" s="235"/>
      <c r="O127" s="48"/>
      <c r="P127" s="48" t="e">
        <f t="shared" si="290"/>
        <v>#DIV/0!</v>
      </c>
      <c r="Q127" s="235"/>
      <c r="R127" s="47"/>
      <c r="S127" s="48" t="e">
        <f t="shared" si="291"/>
        <v>#DIV/0!</v>
      </c>
      <c r="T127" s="235"/>
      <c r="U127" s="47"/>
      <c r="V127" s="48" t="e">
        <f t="shared" si="292"/>
        <v>#DIV/0!</v>
      </c>
      <c r="W127" s="235"/>
      <c r="X127" s="47"/>
      <c r="Y127" s="48" t="e">
        <f t="shared" si="293"/>
        <v>#DIV/0!</v>
      </c>
      <c r="Z127" s="235"/>
      <c r="AA127" s="47"/>
      <c r="AB127" s="48" t="e">
        <f t="shared" si="294"/>
        <v>#DIV/0!</v>
      </c>
      <c r="AC127" s="235"/>
      <c r="AD127" s="47"/>
      <c r="AE127" s="48" t="e">
        <f t="shared" si="295"/>
        <v>#DIV/0!</v>
      </c>
      <c r="AF127" s="235"/>
      <c r="AG127" s="47"/>
      <c r="AH127" s="48" t="e">
        <f t="shared" si="296"/>
        <v>#DIV/0!</v>
      </c>
      <c r="AI127" s="235"/>
      <c r="AJ127" s="47"/>
      <c r="AK127" s="48" t="e">
        <f t="shared" si="297"/>
        <v>#DIV/0!</v>
      </c>
      <c r="AL127" s="235"/>
      <c r="AM127" s="47"/>
      <c r="AN127" s="48" t="e">
        <f t="shared" si="298"/>
        <v>#DIV/0!</v>
      </c>
      <c r="AO127" s="235"/>
      <c r="AP127" s="47"/>
      <c r="AQ127" s="48" t="e">
        <f t="shared" si="299"/>
        <v>#DIV/0!</v>
      </c>
      <c r="AR127" s="92"/>
      <c r="AS127" s="90"/>
      <c r="AT127" s="90"/>
    </row>
    <row r="128" spans="1:46" s="91" customFormat="1" ht="29.25" hidden="1" customHeight="1">
      <c r="A128" s="304"/>
      <c r="B128" s="276"/>
      <c r="C128" s="279"/>
      <c r="D128" s="115" t="s">
        <v>26</v>
      </c>
      <c r="E128" s="176">
        <f t="shared" si="300"/>
        <v>372</v>
      </c>
      <c r="F128" s="47">
        <f t="shared" si="300"/>
        <v>0</v>
      </c>
      <c r="G128" s="48">
        <f t="shared" si="287"/>
        <v>0</v>
      </c>
      <c r="H128" s="235"/>
      <c r="I128" s="47"/>
      <c r="J128" s="48" t="e">
        <f t="shared" si="288"/>
        <v>#DIV/0!</v>
      </c>
      <c r="K128" s="235"/>
      <c r="L128" s="47"/>
      <c r="M128" s="48" t="e">
        <f t="shared" si="289"/>
        <v>#DIV/0!</v>
      </c>
      <c r="N128" s="235"/>
      <c r="O128" s="48"/>
      <c r="P128" s="48" t="e">
        <f t="shared" si="290"/>
        <v>#DIV/0!</v>
      </c>
      <c r="Q128" s="235">
        <v>0</v>
      </c>
      <c r="R128" s="47"/>
      <c r="S128" s="48" t="e">
        <f t="shared" si="291"/>
        <v>#DIV/0!</v>
      </c>
      <c r="T128" s="235">
        <v>0</v>
      </c>
      <c r="U128" s="48"/>
      <c r="V128" s="48" t="e">
        <f t="shared" si="292"/>
        <v>#DIV/0!</v>
      </c>
      <c r="W128" s="235">
        <v>0</v>
      </c>
      <c r="X128" s="47"/>
      <c r="Y128" s="48" t="e">
        <f t="shared" si="293"/>
        <v>#DIV/0!</v>
      </c>
      <c r="Z128" s="235">
        <v>100</v>
      </c>
      <c r="AA128" s="47"/>
      <c r="AB128" s="48">
        <f t="shared" si="294"/>
        <v>0</v>
      </c>
      <c r="AC128" s="235">
        <v>272</v>
      </c>
      <c r="AD128" s="47"/>
      <c r="AE128" s="48">
        <f t="shared" si="295"/>
        <v>0</v>
      </c>
      <c r="AF128" s="235"/>
      <c r="AG128" s="47"/>
      <c r="AH128" s="48" t="e">
        <f t="shared" si="296"/>
        <v>#DIV/0!</v>
      </c>
      <c r="AI128" s="235"/>
      <c r="AJ128" s="47"/>
      <c r="AK128" s="48" t="e">
        <f t="shared" si="297"/>
        <v>#DIV/0!</v>
      </c>
      <c r="AL128" s="235"/>
      <c r="AM128" s="47"/>
      <c r="AN128" s="48" t="e">
        <f t="shared" si="298"/>
        <v>#DIV/0!</v>
      </c>
      <c r="AO128" s="235"/>
      <c r="AP128" s="47"/>
      <c r="AQ128" s="48" t="e">
        <f t="shared" si="299"/>
        <v>#DIV/0!</v>
      </c>
      <c r="AR128" s="92"/>
      <c r="AS128" s="90"/>
      <c r="AT128" s="90"/>
    </row>
    <row r="129" spans="1:46" s="91" customFormat="1" ht="80.25" hidden="1" customHeight="1">
      <c r="A129" s="304"/>
      <c r="B129" s="276"/>
      <c r="C129" s="279"/>
      <c r="D129" s="115" t="s">
        <v>154</v>
      </c>
      <c r="E129" s="176">
        <f t="shared" si="300"/>
        <v>0</v>
      </c>
      <c r="F129" s="47">
        <f t="shared" si="300"/>
        <v>0</v>
      </c>
      <c r="G129" s="48" t="e">
        <f t="shared" si="287"/>
        <v>#DIV/0!</v>
      </c>
      <c r="H129" s="235"/>
      <c r="I129" s="47"/>
      <c r="J129" s="48" t="e">
        <f t="shared" si="288"/>
        <v>#DIV/0!</v>
      </c>
      <c r="K129" s="235"/>
      <c r="L129" s="47"/>
      <c r="M129" s="48" t="e">
        <f t="shared" si="289"/>
        <v>#DIV/0!</v>
      </c>
      <c r="N129" s="235"/>
      <c r="O129" s="48"/>
      <c r="P129" s="48" t="e">
        <f t="shared" si="290"/>
        <v>#DIV/0!</v>
      </c>
      <c r="Q129" s="235"/>
      <c r="R129" s="47"/>
      <c r="S129" s="48" t="e">
        <f t="shared" si="291"/>
        <v>#DIV/0!</v>
      </c>
      <c r="T129" s="235"/>
      <c r="U129" s="47"/>
      <c r="V129" s="48" t="e">
        <f t="shared" si="292"/>
        <v>#DIV/0!</v>
      </c>
      <c r="W129" s="235"/>
      <c r="X129" s="47"/>
      <c r="Y129" s="48" t="e">
        <f t="shared" si="293"/>
        <v>#DIV/0!</v>
      </c>
      <c r="Z129" s="235"/>
      <c r="AA129" s="47"/>
      <c r="AB129" s="48" t="e">
        <f t="shared" si="294"/>
        <v>#DIV/0!</v>
      </c>
      <c r="AC129" s="235"/>
      <c r="AD129" s="47"/>
      <c r="AE129" s="48" t="e">
        <f t="shared" si="295"/>
        <v>#DIV/0!</v>
      </c>
      <c r="AF129" s="235"/>
      <c r="AG129" s="47"/>
      <c r="AH129" s="48" t="e">
        <f t="shared" si="296"/>
        <v>#DIV/0!</v>
      </c>
      <c r="AI129" s="235"/>
      <c r="AJ129" s="47"/>
      <c r="AK129" s="48" t="e">
        <f t="shared" si="297"/>
        <v>#DIV/0!</v>
      </c>
      <c r="AL129" s="235"/>
      <c r="AM129" s="47"/>
      <c r="AN129" s="48" t="e">
        <f t="shared" si="298"/>
        <v>#DIV/0!</v>
      </c>
      <c r="AO129" s="235"/>
      <c r="AP129" s="47"/>
      <c r="AQ129" s="48" t="e">
        <f t="shared" si="299"/>
        <v>#DIV/0!</v>
      </c>
      <c r="AR129" s="92"/>
      <c r="AS129" s="90"/>
      <c r="AT129" s="90"/>
    </row>
    <row r="130" spans="1:46" s="91" customFormat="1" ht="29.25" hidden="1" customHeight="1">
      <c r="A130" s="304"/>
      <c r="B130" s="276"/>
      <c r="C130" s="279"/>
      <c r="D130" s="115" t="s">
        <v>37</v>
      </c>
      <c r="E130" s="176">
        <f t="shared" si="300"/>
        <v>0</v>
      </c>
      <c r="F130" s="47">
        <f t="shared" si="300"/>
        <v>0</v>
      </c>
      <c r="G130" s="48" t="e">
        <f t="shared" si="287"/>
        <v>#DIV/0!</v>
      </c>
      <c r="H130" s="235"/>
      <c r="I130" s="47"/>
      <c r="J130" s="48" t="e">
        <f t="shared" si="288"/>
        <v>#DIV/0!</v>
      </c>
      <c r="K130" s="235"/>
      <c r="L130" s="47"/>
      <c r="M130" s="48" t="e">
        <f t="shared" si="289"/>
        <v>#DIV/0!</v>
      </c>
      <c r="N130" s="235"/>
      <c r="O130" s="48"/>
      <c r="P130" s="48" t="e">
        <f t="shared" si="290"/>
        <v>#DIV/0!</v>
      </c>
      <c r="Q130" s="235"/>
      <c r="R130" s="47"/>
      <c r="S130" s="48" t="e">
        <f t="shared" si="291"/>
        <v>#DIV/0!</v>
      </c>
      <c r="T130" s="235"/>
      <c r="U130" s="47"/>
      <c r="V130" s="48" t="e">
        <f t="shared" si="292"/>
        <v>#DIV/0!</v>
      </c>
      <c r="W130" s="235"/>
      <c r="X130" s="47"/>
      <c r="Y130" s="48" t="e">
        <f t="shared" si="293"/>
        <v>#DIV/0!</v>
      </c>
      <c r="Z130" s="235"/>
      <c r="AA130" s="47"/>
      <c r="AB130" s="48" t="e">
        <f t="shared" si="294"/>
        <v>#DIV/0!</v>
      </c>
      <c r="AC130" s="235"/>
      <c r="AD130" s="47"/>
      <c r="AE130" s="48" t="e">
        <f t="shared" si="295"/>
        <v>#DIV/0!</v>
      </c>
      <c r="AF130" s="235"/>
      <c r="AG130" s="47"/>
      <c r="AH130" s="48" t="e">
        <f t="shared" si="296"/>
        <v>#DIV/0!</v>
      </c>
      <c r="AI130" s="235"/>
      <c r="AJ130" s="47"/>
      <c r="AK130" s="48" t="e">
        <f t="shared" si="297"/>
        <v>#DIV/0!</v>
      </c>
      <c r="AL130" s="235"/>
      <c r="AM130" s="47"/>
      <c r="AN130" s="48" t="e">
        <f t="shared" si="298"/>
        <v>#DIV/0!</v>
      </c>
      <c r="AO130" s="235"/>
      <c r="AP130" s="47"/>
      <c r="AQ130" s="48" t="e">
        <f t="shared" si="299"/>
        <v>#DIV/0!</v>
      </c>
      <c r="AR130" s="92"/>
      <c r="AS130" s="90"/>
      <c r="AT130" s="90"/>
    </row>
    <row r="131" spans="1:46" s="91" customFormat="1" ht="45" hidden="1">
      <c r="A131" s="305"/>
      <c r="B131" s="277"/>
      <c r="C131" s="280"/>
      <c r="D131" s="115" t="s">
        <v>32</v>
      </c>
      <c r="E131" s="176">
        <f t="shared" si="300"/>
        <v>0</v>
      </c>
      <c r="F131" s="47">
        <f t="shared" si="300"/>
        <v>0</v>
      </c>
      <c r="G131" s="48" t="e">
        <f t="shared" si="287"/>
        <v>#DIV/0!</v>
      </c>
      <c r="H131" s="235"/>
      <c r="I131" s="47"/>
      <c r="J131" s="48" t="e">
        <f t="shared" si="288"/>
        <v>#DIV/0!</v>
      </c>
      <c r="K131" s="235"/>
      <c r="L131" s="47"/>
      <c r="M131" s="48" t="e">
        <f t="shared" si="289"/>
        <v>#DIV/0!</v>
      </c>
      <c r="N131" s="235"/>
      <c r="O131" s="48"/>
      <c r="P131" s="48" t="e">
        <f t="shared" si="290"/>
        <v>#DIV/0!</v>
      </c>
      <c r="Q131" s="235"/>
      <c r="R131" s="47"/>
      <c r="S131" s="48" t="e">
        <f t="shared" si="291"/>
        <v>#DIV/0!</v>
      </c>
      <c r="T131" s="235"/>
      <c r="U131" s="47"/>
      <c r="V131" s="48" t="e">
        <f t="shared" si="292"/>
        <v>#DIV/0!</v>
      </c>
      <c r="W131" s="235"/>
      <c r="X131" s="47"/>
      <c r="Y131" s="48" t="e">
        <f t="shared" si="293"/>
        <v>#DIV/0!</v>
      </c>
      <c r="Z131" s="235"/>
      <c r="AA131" s="47"/>
      <c r="AB131" s="48" t="e">
        <f t="shared" si="294"/>
        <v>#DIV/0!</v>
      </c>
      <c r="AC131" s="235"/>
      <c r="AD131" s="47"/>
      <c r="AE131" s="48" t="e">
        <f t="shared" si="295"/>
        <v>#DIV/0!</v>
      </c>
      <c r="AF131" s="235"/>
      <c r="AG131" s="47"/>
      <c r="AH131" s="48" t="e">
        <f t="shared" si="296"/>
        <v>#DIV/0!</v>
      </c>
      <c r="AI131" s="235"/>
      <c r="AJ131" s="47"/>
      <c r="AK131" s="48" t="e">
        <f t="shared" si="297"/>
        <v>#DIV/0!</v>
      </c>
      <c r="AL131" s="235"/>
      <c r="AM131" s="47"/>
      <c r="AN131" s="48" t="e">
        <f t="shared" si="298"/>
        <v>#DIV/0!</v>
      </c>
      <c r="AO131" s="235"/>
      <c r="AP131" s="47"/>
      <c r="AQ131" s="48" t="e">
        <f t="shared" si="299"/>
        <v>#DIV/0!</v>
      </c>
      <c r="AR131" s="92"/>
      <c r="AS131" s="90"/>
      <c r="AT131" s="90"/>
    </row>
    <row r="132" spans="1:46" s="214" customFormat="1" ht="21" hidden="1" customHeight="1">
      <c r="A132" s="272" t="s">
        <v>61</v>
      </c>
      <c r="B132" s="311" t="s">
        <v>62</v>
      </c>
      <c r="C132" s="278" t="s">
        <v>105</v>
      </c>
      <c r="D132" s="217" t="s">
        <v>34</v>
      </c>
      <c r="E132" s="211">
        <f>E133+E134+E135+E137+E138</f>
        <v>130</v>
      </c>
      <c r="F132" s="212">
        <f>F133+F134+F135+F137+F138</f>
        <v>0</v>
      </c>
      <c r="G132" s="212">
        <f>(F132/E132)*100</f>
        <v>0</v>
      </c>
      <c r="H132" s="235">
        <f>H133+H134+H135+H137+H138</f>
        <v>0</v>
      </c>
      <c r="I132" s="212">
        <f>I133+I134+I135+I137+I138</f>
        <v>0</v>
      </c>
      <c r="J132" s="212" t="e">
        <f>(I132/H132)*100</f>
        <v>#DIV/0!</v>
      </c>
      <c r="K132" s="235">
        <f>K133+K134+K135+K137+K138</f>
        <v>0</v>
      </c>
      <c r="L132" s="212">
        <f>L133+L134+L135+L137+L138</f>
        <v>0</v>
      </c>
      <c r="M132" s="212" t="e">
        <f>(L132/K132)*100</f>
        <v>#DIV/0!</v>
      </c>
      <c r="N132" s="235">
        <f>N133+N134+N135+N137+N138</f>
        <v>0</v>
      </c>
      <c r="O132" s="212">
        <f>O133+O134+O135+O137+O138</f>
        <v>0</v>
      </c>
      <c r="P132" s="212" t="e">
        <f>(O132/N132)*100</f>
        <v>#DIV/0!</v>
      </c>
      <c r="Q132" s="235">
        <f>Q133+Q134+Q135+Q137+Q138</f>
        <v>0</v>
      </c>
      <c r="R132" s="212">
        <f>R133+R134+R135+R137+R138</f>
        <v>0</v>
      </c>
      <c r="S132" s="212" t="e">
        <f>(R132/Q132)*100</f>
        <v>#DIV/0!</v>
      </c>
      <c r="T132" s="235">
        <f>T133+T134+T135+T137+T138</f>
        <v>0</v>
      </c>
      <c r="U132" s="212">
        <f>U133+U134+U135+U137+U138</f>
        <v>0</v>
      </c>
      <c r="V132" s="212" t="e">
        <f>(U132/T132)*100</f>
        <v>#DIV/0!</v>
      </c>
      <c r="W132" s="235">
        <f>W133+W134+W135+W137+W138</f>
        <v>0</v>
      </c>
      <c r="X132" s="212">
        <f>X133+X134+X135+X137+X138</f>
        <v>0</v>
      </c>
      <c r="Y132" s="212" t="e">
        <f>(X132/W132)*100</f>
        <v>#DIV/0!</v>
      </c>
      <c r="Z132" s="235">
        <f>Z133+Z134+Z135+Z137+Z138</f>
        <v>0</v>
      </c>
      <c r="AA132" s="212">
        <f>AA133+AA134+AA135+AA137+AA138</f>
        <v>0</v>
      </c>
      <c r="AB132" s="212" t="e">
        <f>(AA132/Z132)*100</f>
        <v>#DIV/0!</v>
      </c>
      <c r="AC132" s="235">
        <f>AC133+AC134+AC135+AC137+AC138</f>
        <v>130</v>
      </c>
      <c r="AD132" s="212">
        <f>AD133+AD134+AD135+AD137+AD138</f>
        <v>0</v>
      </c>
      <c r="AE132" s="212">
        <f>(AD132/AC132)*100</f>
        <v>0</v>
      </c>
      <c r="AF132" s="235">
        <f>AF133+AF134+AF135+AF137+AF138</f>
        <v>0</v>
      </c>
      <c r="AG132" s="212">
        <f>AG133+AG134+AG135+AG137+AG138</f>
        <v>0</v>
      </c>
      <c r="AH132" s="212" t="e">
        <f>(AG132/AF132)*100</f>
        <v>#DIV/0!</v>
      </c>
      <c r="AI132" s="235">
        <f>AI133+AI134+AI135+AI137+AI138</f>
        <v>0</v>
      </c>
      <c r="AJ132" s="212">
        <f>AJ133+AJ134+AJ135+AJ137+AJ138</f>
        <v>0</v>
      </c>
      <c r="AK132" s="212" t="e">
        <f>(AJ132/AI132)*100</f>
        <v>#DIV/0!</v>
      </c>
      <c r="AL132" s="235">
        <f>AL133+AL134+AL135+AL137+AL138</f>
        <v>0</v>
      </c>
      <c r="AM132" s="212">
        <f>AM133+AM134+AM135+AM137+AM138</f>
        <v>0</v>
      </c>
      <c r="AN132" s="212" t="e">
        <f>(AM132/AL132)*100</f>
        <v>#DIV/0!</v>
      </c>
      <c r="AO132" s="235">
        <f>AO133+AO134+AO135+AO137+AO138</f>
        <v>0</v>
      </c>
      <c r="AP132" s="212">
        <f>AP133+AP134+AP135+AP137+AP138</f>
        <v>0</v>
      </c>
      <c r="AQ132" s="212" t="e">
        <f>(AP132/AO132)*100</f>
        <v>#DIV/0!</v>
      </c>
      <c r="AR132" s="218"/>
    </row>
    <row r="133" spans="1:46" s="91" customFormat="1" ht="30" hidden="1">
      <c r="A133" s="273"/>
      <c r="B133" s="312"/>
      <c r="C133" s="279"/>
      <c r="D133" s="115" t="s">
        <v>17</v>
      </c>
      <c r="E133" s="176">
        <f>H133+K133+N133+Q133+T133+W133+Z133+AC133+AF133+AI133+AL133+AO133</f>
        <v>0</v>
      </c>
      <c r="F133" s="47">
        <f>I133+L133+O133+R133+U133+X133+AA133+AD133+AG133+AJ133+AM133+AP133</f>
        <v>0</v>
      </c>
      <c r="G133" s="48" t="e">
        <f t="shared" ref="G133:G138" si="301">(F133/E133)*100</f>
        <v>#DIV/0!</v>
      </c>
      <c r="H133" s="235">
        <f>H140+H147</f>
        <v>0</v>
      </c>
      <c r="I133" s="48">
        <f>I140+I147</f>
        <v>0</v>
      </c>
      <c r="J133" s="48" t="e">
        <f t="shared" ref="J133:J138" si="302">(I133/H133)*100</f>
        <v>#DIV/0!</v>
      </c>
      <c r="K133" s="235">
        <f>K140+K147</f>
        <v>0</v>
      </c>
      <c r="L133" s="48">
        <f>L140+L147</f>
        <v>0</v>
      </c>
      <c r="M133" s="48" t="e">
        <f t="shared" ref="M133:M138" si="303">(L133/K133)*100</f>
        <v>#DIV/0!</v>
      </c>
      <c r="N133" s="235">
        <f>N140+N147</f>
        <v>0</v>
      </c>
      <c r="O133" s="48">
        <f>O140+O147</f>
        <v>0</v>
      </c>
      <c r="P133" s="48" t="e">
        <f t="shared" ref="P133:P138" si="304">(O133/N133)*100</f>
        <v>#DIV/0!</v>
      </c>
      <c r="Q133" s="235">
        <f>Q140+Q147</f>
        <v>0</v>
      </c>
      <c r="R133" s="48">
        <f>R140+R147</f>
        <v>0</v>
      </c>
      <c r="S133" s="48" t="e">
        <f t="shared" ref="S133:S138" si="305">(R133/Q133)*100</f>
        <v>#DIV/0!</v>
      </c>
      <c r="T133" s="235">
        <f>T140+T147</f>
        <v>0</v>
      </c>
      <c r="U133" s="48">
        <f>U140+U147</f>
        <v>0</v>
      </c>
      <c r="V133" s="48" t="e">
        <f t="shared" ref="V133:V138" si="306">(U133/T133)*100</f>
        <v>#DIV/0!</v>
      </c>
      <c r="W133" s="235">
        <f>W140+W147</f>
        <v>0</v>
      </c>
      <c r="X133" s="48">
        <f>X140+X147</f>
        <v>0</v>
      </c>
      <c r="Y133" s="48" t="e">
        <f t="shared" ref="Y133:Y138" si="307">(X133/W133)*100</f>
        <v>#DIV/0!</v>
      </c>
      <c r="Z133" s="235">
        <f>Z140+Z147</f>
        <v>0</v>
      </c>
      <c r="AA133" s="48">
        <f>AA140+AA147</f>
        <v>0</v>
      </c>
      <c r="AB133" s="48" t="e">
        <f t="shared" ref="AB133:AB138" si="308">(AA133/Z133)*100</f>
        <v>#DIV/0!</v>
      </c>
      <c r="AC133" s="235">
        <f>AC140+AC147</f>
        <v>0</v>
      </c>
      <c r="AD133" s="48">
        <f>AD140+AD147</f>
        <v>0</v>
      </c>
      <c r="AE133" s="48" t="e">
        <f t="shared" ref="AE133:AE138" si="309">(AD133/AC133)*100</f>
        <v>#DIV/0!</v>
      </c>
      <c r="AF133" s="235">
        <f>AF140+AF147</f>
        <v>0</v>
      </c>
      <c r="AG133" s="48">
        <f>AG140+AG147</f>
        <v>0</v>
      </c>
      <c r="AH133" s="48" t="e">
        <f t="shared" ref="AH133:AH138" si="310">(AG133/AF133)*100</f>
        <v>#DIV/0!</v>
      </c>
      <c r="AI133" s="235">
        <f>AI140+AI147</f>
        <v>0</v>
      </c>
      <c r="AJ133" s="48">
        <f>AJ140+AJ147</f>
        <v>0</v>
      </c>
      <c r="AK133" s="48" t="e">
        <f t="shared" ref="AK133:AK138" si="311">(AJ133/AI133)*100</f>
        <v>#DIV/0!</v>
      </c>
      <c r="AL133" s="235">
        <f>AL140+AL147</f>
        <v>0</v>
      </c>
      <c r="AM133" s="48">
        <f>AM140+AM147</f>
        <v>0</v>
      </c>
      <c r="AN133" s="48" t="e">
        <f t="shared" ref="AN133:AN138" si="312">(AM133/AL133)*100</f>
        <v>#DIV/0!</v>
      </c>
      <c r="AO133" s="235">
        <f>AO140+AO147</f>
        <v>0</v>
      </c>
      <c r="AP133" s="48">
        <f>AP140+AP147</f>
        <v>0</v>
      </c>
      <c r="AQ133" s="48" t="e">
        <f t="shared" ref="AQ133:AQ138" si="313">(AP133/AO133)*100</f>
        <v>#DIV/0!</v>
      </c>
      <c r="AR133" s="92"/>
      <c r="AS133" s="90"/>
      <c r="AT133" s="90"/>
    </row>
    <row r="134" spans="1:46" s="91" customFormat="1" ht="45" hidden="1">
      <c r="A134" s="273"/>
      <c r="B134" s="312"/>
      <c r="C134" s="279"/>
      <c r="D134" s="115" t="s">
        <v>18</v>
      </c>
      <c r="E134" s="176">
        <f t="shared" ref="E134:F138" si="314">H134+K134+N134+Q134+T134+W134+Z134+AC134+AF134+AI134+AL134+AO134</f>
        <v>0</v>
      </c>
      <c r="F134" s="47">
        <f t="shared" si="314"/>
        <v>0</v>
      </c>
      <c r="G134" s="48" t="e">
        <f t="shared" si="301"/>
        <v>#DIV/0!</v>
      </c>
      <c r="H134" s="235">
        <f t="shared" ref="H134:I138" si="315">H141+H148</f>
        <v>0</v>
      </c>
      <c r="I134" s="48">
        <f t="shared" si="315"/>
        <v>0</v>
      </c>
      <c r="J134" s="48" t="e">
        <f t="shared" si="302"/>
        <v>#DIV/0!</v>
      </c>
      <c r="K134" s="235">
        <f t="shared" ref="K134:L138" si="316">K141+K148</f>
        <v>0</v>
      </c>
      <c r="L134" s="48">
        <f t="shared" si="316"/>
        <v>0</v>
      </c>
      <c r="M134" s="48" t="e">
        <f t="shared" si="303"/>
        <v>#DIV/0!</v>
      </c>
      <c r="N134" s="235">
        <f t="shared" ref="N134:O138" si="317">N141+N148</f>
        <v>0</v>
      </c>
      <c r="O134" s="48">
        <f t="shared" si="317"/>
        <v>0</v>
      </c>
      <c r="P134" s="48" t="e">
        <f t="shared" si="304"/>
        <v>#DIV/0!</v>
      </c>
      <c r="Q134" s="235">
        <f t="shared" ref="Q134:R138" si="318">Q141+Q148</f>
        <v>0</v>
      </c>
      <c r="R134" s="48">
        <f t="shared" si="318"/>
        <v>0</v>
      </c>
      <c r="S134" s="48" t="e">
        <f t="shared" si="305"/>
        <v>#DIV/0!</v>
      </c>
      <c r="T134" s="235">
        <f t="shared" ref="T134:U138" si="319">T141+T148</f>
        <v>0</v>
      </c>
      <c r="U134" s="48">
        <f t="shared" si="319"/>
        <v>0</v>
      </c>
      <c r="V134" s="48" t="e">
        <f t="shared" si="306"/>
        <v>#DIV/0!</v>
      </c>
      <c r="W134" s="235">
        <f t="shared" ref="W134:X138" si="320">W141+W148</f>
        <v>0</v>
      </c>
      <c r="X134" s="48">
        <f t="shared" si="320"/>
        <v>0</v>
      </c>
      <c r="Y134" s="48" t="e">
        <f t="shared" si="307"/>
        <v>#DIV/0!</v>
      </c>
      <c r="Z134" s="235">
        <f t="shared" ref="Z134:AA138" si="321">Z141+Z148</f>
        <v>0</v>
      </c>
      <c r="AA134" s="48">
        <f t="shared" si="321"/>
        <v>0</v>
      </c>
      <c r="AB134" s="48" t="e">
        <f t="shared" si="308"/>
        <v>#DIV/0!</v>
      </c>
      <c r="AC134" s="235">
        <f t="shared" ref="AC134:AD138" si="322">AC141+AC148</f>
        <v>0</v>
      </c>
      <c r="AD134" s="48">
        <f t="shared" si="322"/>
        <v>0</v>
      </c>
      <c r="AE134" s="48" t="e">
        <f t="shared" si="309"/>
        <v>#DIV/0!</v>
      </c>
      <c r="AF134" s="235">
        <f t="shared" ref="AF134:AG138" si="323">AF141+AF148</f>
        <v>0</v>
      </c>
      <c r="AG134" s="48">
        <f t="shared" si="323"/>
        <v>0</v>
      </c>
      <c r="AH134" s="48" t="e">
        <f t="shared" si="310"/>
        <v>#DIV/0!</v>
      </c>
      <c r="AI134" s="235">
        <f t="shared" ref="AI134:AJ138" si="324">AI141+AI148</f>
        <v>0</v>
      </c>
      <c r="AJ134" s="48">
        <f t="shared" si="324"/>
        <v>0</v>
      </c>
      <c r="AK134" s="48" t="e">
        <f t="shared" si="311"/>
        <v>#DIV/0!</v>
      </c>
      <c r="AL134" s="235">
        <f t="shared" ref="AL134:AM138" si="325">AL141+AL148</f>
        <v>0</v>
      </c>
      <c r="AM134" s="48">
        <f t="shared" si="325"/>
        <v>0</v>
      </c>
      <c r="AN134" s="48" t="e">
        <f t="shared" si="312"/>
        <v>#DIV/0!</v>
      </c>
      <c r="AO134" s="235">
        <f t="shared" ref="AO134:AP138" si="326">AO141+AO148</f>
        <v>0</v>
      </c>
      <c r="AP134" s="48">
        <f t="shared" si="326"/>
        <v>0</v>
      </c>
      <c r="AQ134" s="48" t="e">
        <f t="shared" si="313"/>
        <v>#DIV/0!</v>
      </c>
      <c r="AR134" s="92"/>
      <c r="AS134" s="90"/>
      <c r="AT134" s="90"/>
    </row>
    <row r="135" spans="1:46" s="91" customFormat="1" ht="29.25" hidden="1" customHeight="1">
      <c r="A135" s="273"/>
      <c r="B135" s="312"/>
      <c r="C135" s="279"/>
      <c r="D135" s="115" t="s">
        <v>26</v>
      </c>
      <c r="E135" s="176">
        <f>H135+K135+N135+Q135+T135+W135+Z135+AC135+AF135+AI135+AL135+AO135</f>
        <v>130</v>
      </c>
      <c r="F135" s="47">
        <f t="shared" si="314"/>
        <v>0</v>
      </c>
      <c r="G135" s="48">
        <f t="shared" si="301"/>
        <v>0</v>
      </c>
      <c r="H135" s="235">
        <f t="shared" si="315"/>
        <v>0</v>
      </c>
      <c r="I135" s="48">
        <f t="shared" si="315"/>
        <v>0</v>
      </c>
      <c r="J135" s="48" t="e">
        <f t="shared" si="302"/>
        <v>#DIV/0!</v>
      </c>
      <c r="K135" s="235">
        <f t="shared" si="316"/>
        <v>0</v>
      </c>
      <c r="L135" s="48">
        <f t="shared" si="316"/>
        <v>0</v>
      </c>
      <c r="M135" s="48" t="e">
        <f t="shared" si="303"/>
        <v>#DIV/0!</v>
      </c>
      <c r="N135" s="235">
        <f t="shared" si="317"/>
        <v>0</v>
      </c>
      <c r="O135" s="48">
        <f t="shared" si="317"/>
        <v>0</v>
      </c>
      <c r="P135" s="48" t="e">
        <f t="shared" si="304"/>
        <v>#DIV/0!</v>
      </c>
      <c r="Q135" s="235">
        <f t="shared" si="318"/>
        <v>0</v>
      </c>
      <c r="R135" s="48">
        <f t="shared" si="318"/>
        <v>0</v>
      </c>
      <c r="S135" s="48" t="e">
        <f t="shared" si="305"/>
        <v>#DIV/0!</v>
      </c>
      <c r="T135" s="235">
        <f t="shared" si="319"/>
        <v>0</v>
      </c>
      <c r="U135" s="48">
        <f t="shared" si="319"/>
        <v>0</v>
      </c>
      <c r="V135" s="48" t="e">
        <f t="shared" si="306"/>
        <v>#DIV/0!</v>
      </c>
      <c r="W135" s="235">
        <f t="shared" si="320"/>
        <v>0</v>
      </c>
      <c r="X135" s="48">
        <f t="shared" si="320"/>
        <v>0</v>
      </c>
      <c r="Y135" s="48" t="e">
        <f t="shared" si="307"/>
        <v>#DIV/0!</v>
      </c>
      <c r="Z135" s="235">
        <f t="shared" si="321"/>
        <v>0</v>
      </c>
      <c r="AA135" s="48">
        <f t="shared" si="321"/>
        <v>0</v>
      </c>
      <c r="AB135" s="48" t="e">
        <f t="shared" si="308"/>
        <v>#DIV/0!</v>
      </c>
      <c r="AC135" s="235">
        <f t="shared" si="322"/>
        <v>130</v>
      </c>
      <c r="AD135" s="48">
        <f t="shared" si="322"/>
        <v>0</v>
      </c>
      <c r="AE135" s="48">
        <f t="shared" si="309"/>
        <v>0</v>
      </c>
      <c r="AF135" s="235">
        <f t="shared" si="323"/>
        <v>0</v>
      </c>
      <c r="AG135" s="48">
        <f t="shared" si="323"/>
        <v>0</v>
      </c>
      <c r="AH135" s="48" t="e">
        <f t="shared" si="310"/>
        <v>#DIV/0!</v>
      </c>
      <c r="AI135" s="235">
        <f t="shared" si="324"/>
        <v>0</v>
      </c>
      <c r="AJ135" s="48">
        <f t="shared" si="324"/>
        <v>0</v>
      </c>
      <c r="AK135" s="48" t="e">
        <f t="shared" si="311"/>
        <v>#DIV/0!</v>
      </c>
      <c r="AL135" s="235">
        <f t="shared" si="325"/>
        <v>0</v>
      </c>
      <c r="AM135" s="48">
        <f t="shared" si="325"/>
        <v>0</v>
      </c>
      <c r="AN135" s="48" t="e">
        <f t="shared" si="312"/>
        <v>#DIV/0!</v>
      </c>
      <c r="AO135" s="235">
        <f t="shared" si="326"/>
        <v>0</v>
      </c>
      <c r="AP135" s="48">
        <f t="shared" si="326"/>
        <v>0</v>
      </c>
      <c r="AQ135" s="48" t="e">
        <f t="shared" si="313"/>
        <v>#DIV/0!</v>
      </c>
      <c r="AR135" s="92"/>
      <c r="AS135" s="90"/>
      <c r="AT135" s="90"/>
    </row>
    <row r="136" spans="1:46" s="91" customFormat="1" ht="91.5" hidden="1" customHeight="1">
      <c r="A136" s="273"/>
      <c r="B136" s="312"/>
      <c r="C136" s="279"/>
      <c r="D136" s="115" t="s">
        <v>154</v>
      </c>
      <c r="E136" s="176">
        <f t="shared" si="314"/>
        <v>0</v>
      </c>
      <c r="F136" s="47">
        <f t="shared" si="314"/>
        <v>0</v>
      </c>
      <c r="G136" s="48" t="e">
        <f t="shared" si="301"/>
        <v>#DIV/0!</v>
      </c>
      <c r="H136" s="235">
        <f t="shared" si="315"/>
        <v>0</v>
      </c>
      <c r="I136" s="48">
        <f t="shared" si="315"/>
        <v>0</v>
      </c>
      <c r="J136" s="48" t="e">
        <f t="shared" si="302"/>
        <v>#DIV/0!</v>
      </c>
      <c r="K136" s="235">
        <f t="shared" si="316"/>
        <v>0</v>
      </c>
      <c r="L136" s="48">
        <f t="shared" si="316"/>
        <v>0</v>
      </c>
      <c r="M136" s="48" t="e">
        <f t="shared" si="303"/>
        <v>#DIV/0!</v>
      </c>
      <c r="N136" s="235">
        <f t="shared" si="317"/>
        <v>0</v>
      </c>
      <c r="O136" s="48">
        <f t="shared" si="317"/>
        <v>0</v>
      </c>
      <c r="P136" s="48" t="e">
        <f t="shared" si="304"/>
        <v>#DIV/0!</v>
      </c>
      <c r="Q136" s="235">
        <f t="shared" si="318"/>
        <v>0</v>
      </c>
      <c r="R136" s="48">
        <f t="shared" si="318"/>
        <v>0</v>
      </c>
      <c r="S136" s="48" t="e">
        <f t="shared" si="305"/>
        <v>#DIV/0!</v>
      </c>
      <c r="T136" s="235">
        <f t="shared" si="319"/>
        <v>0</v>
      </c>
      <c r="U136" s="48">
        <f t="shared" si="319"/>
        <v>0</v>
      </c>
      <c r="V136" s="48" t="e">
        <f t="shared" si="306"/>
        <v>#DIV/0!</v>
      </c>
      <c r="W136" s="235">
        <f t="shared" si="320"/>
        <v>0</v>
      </c>
      <c r="X136" s="48">
        <f t="shared" si="320"/>
        <v>0</v>
      </c>
      <c r="Y136" s="48" t="e">
        <f t="shared" si="307"/>
        <v>#DIV/0!</v>
      </c>
      <c r="Z136" s="235">
        <f t="shared" si="321"/>
        <v>0</v>
      </c>
      <c r="AA136" s="48">
        <f t="shared" si="321"/>
        <v>0</v>
      </c>
      <c r="AB136" s="48" t="e">
        <f t="shared" si="308"/>
        <v>#DIV/0!</v>
      </c>
      <c r="AC136" s="235">
        <f t="shared" si="322"/>
        <v>0</v>
      </c>
      <c r="AD136" s="48">
        <f t="shared" si="322"/>
        <v>0</v>
      </c>
      <c r="AE136" s="48" t="e">
        <f t="shared" si="309"/>
        <v>#DIV/0!</v>
      </c>
      <c r="AF136" s="235">
        <f t="shared" si="323"/>
        <v>0</v>
      </c>
      <c r="AG136" s="48">
        <f t="shared" si="323"/>
        <v>0</v>
      </c>
      <c r="AH136" s="48" t="e">
        <f t="shared" si="310"/>
        <v>#DIV/0!</v>
      </c>
      <c r="AI136" s="235">
        <f t="shared" si="324"/>
        <v>0</v>
      </c>
      <c r="AJ136" s="48">
        <f t="shared" si="324"/>
        <v>0</v>
      </c>
      <c r="AK136" s="48" t="e">
        <f t="shared" si="311"/>
        <v>#DIV/0!</v>
      </c>
      <c r="AL136" s="235">
        <f t="shared" si="325"/>
        <v>0</v>
      </c>
      <c r="AM136" s="48">
        <f t="shared" si="325"/>
        <v>0</v>
      </c>
      <c r="AN136" s="48" t="e">
        <f t="shared" si="312"/>
        <v>#DIV/0!</v>
      </c>
      <c r="AO136" s="235">
        <f t="shared" si="326"/>
        <v>0</v>
      </c>
      <c r="AP136" s="48">
        <f t="shared" si="326"/>
        <v>0</v>
      </c>
      <c r="AQ136" s="48" t="e">
        <f t="shared" si="313"/>
        <v>#DIV/0!</v>
      </c>
      <c r="AR136" s="92"/>
      <c r="AS136" s="90"/>
      <c r="AT136" s="90"/>
    </row>
    <row r="137" spans="1:46" s="91" customFormat="1" ht="36" hidden="1" customHeight="1">
      <c r="A137" s="273"/>
      <c r="B137" s="312"/>
      <c r="C137" s="279"/>
      <c r="D137" s="115" t="s">
        <v>37</v>
      </c>
      <c r="E137" s="176">
        <f t="shared" si="314"/>
        <v>0</v>
      </c>
      <c r="F137" s="47">
        <f t="shared" si="314"/>
        <v>0</v>
      </c>
      <c r="G137" s="48" t="e">
        <f t="shared" si="301"/>
        <v>#DIV/0!</v>
      </c>
      <c r="H137" s="235">
        <f t="shared" si="315"/>
        <v>0</v>
      </c>
      <c r="I137" s="48">
        <f t="shared" si="315"/>
        <v>0</v>
      </c>
      <c r="J137" s="48" t="e">
        <f t="shared" si="302"/>
        <v>#DIV/0!</v>
      </c>
      <c r="K137" s="235">
        <f t="shared" si="316"/>
        <v>0</v>
      </c>
      <c r="L137" s="48">
        <f t="shared" si="316"/>
        <v>0</v>
      </c>
      <c r="M137" s="48" t="e">
        <f t="shared" si="303"/>
        <v>#DIV/0!</v>
      </c>
      <c r="N137" s="235">
        <f t="shared" si="317"/>
        <v>0</v>
      </c>
      <c r="O137" s="48">
        <f t="shared" si="317"/>
        <v>0</v>
      </c>
      <c r="P137" s="48" t="e">
        <f t="shared" si="304"/>
        <v>#DIV/0!</v>
      </c>
      <c r="Q137" s="235">
        <f t="shared" si="318"/>
        <v>0</v>
      </c>
      <c r="R137" s="48">
        <f t="shared" si="318"/>
        <v>0</v>
      </c>
      <c r="S137" s="48" t="e">
        <f t="shared" si="305"/>
        <v>#DIV/0!</v>
      </c>
      <c r="T137" s="235">
        <f t="shared" si="319"/>
        <v>0</v>
      </c>
      <c r="U137" s="48">
        <f t="shared" si="319"/>
        <v>0</v>
      </c>
      <c r="V137" s="48" t="e">
        <f t="shared" si="306"/>
        <v>#DIV/0!</v>
      </c>
      <c r="W137" s="235">
        <f t="shared" si="320"/>
        <v>0</v>
      </c>
      <c r="X137" s="48">
        <f t="shared" si="320"/>
        <v>0</v>
      </c>
      <c r="Y137" s="48" t="e">
        <f t="shared" si="307"/>
        <v>#DIV/0!</v>
      </c>
      <c r="Z137" s="235">
        <f t="shared" si="321"/>
        <v>0</v>
      </c>
      <c r="AA137" s="48">
        <f t="shared" si="321"/>
        <v>0</v>
      </c>
      <c r="AB137" s="48" t="e">
        <f t="shared" si="308"/>
        <v>#DIV/0!</v>
      </c>
      <c r="AC137" s="235">
        <f t="shared" si="322"/>
        <v>0</v>
      </c>
      <c r="AD137" s="48">
        <f t="shared" si="322"/>
        <v>0</v>
      </c>
      <c r="AE137" s="48" t="e">
        <f t="shared" si="309"/>
        <v>#DIV/0!</v>
      </c>
      <c r="AF137" s="235">
        <f t="shared" si="323"/>
        <v>0</v>
      </c>
      <c r="AG137" s="48">
        <f t="shared" si="323"/>
        <v>0</v>
      </c>
      <c r="AH137" s="48" t="e">
        <f t="shared" si="310"/>
        <v>#DIV/0!</v>
      </c>
      <c r="AI137" s="235">
        <f t="shared" si="324"/>
        <v>0</v>
      </c>
      <c r="AJ137" s="48">
        <f t="shared" si="324"/>
        <v>0</v>
      </c>
      <c r="AK137" s="48" t="e">
        <f t="shared" si="311"/>
        <v>#DIV/0!</v>
      </c>
      <c r="AL137" s="235">
        <f t="shared" si="325"/>
        <v>0</v>
      </c>
      <c r="AM137" s="48">
        <f t="shared" si="325"/>
        <v>0</v>
      </c>
      <c r="AN137" s="48" t="e">
        <f t="shared" si="312"/>
        <v>#DIV/0!</v>
      </c>
      <c r="AO137" s="235">
        <f t="shared" si="326"/>
        <v>0</v>
      </c>
      <c r="AP137" s="48">
        <f t="shared" si="326"/>
        <v>0</v>
      </c>
      <c r="AQ137" s="48" t="e">
        <f t="shared" si="313"/>
        <v>#DIV/0!</v>
      </c>
      <c r="AR137" s="92"/>
      <c r="AS137" s="90"/>
      <c r="AT137" s="90"/>
    </row>
    <row r="138" spans="1:46" s="91" customFormat="1" ht="45" hidden="1">
      <c r="A138" s="274"/>
      <c r="B138" s="313"/>
      <c r="C138" s="280"/>
      <c r="D138" s="115" t="s">
        <v>32</v>
      </c>
      <c r="E138" s="176">
        <f t="shared" si="314"/>
        <v>0</v>
      </c>
      <c r="F138" s="47">
        <f t="shared" si="314"/>
        <v>0</v>
      </c>
      <c r="G138" s="48" t="e">
        <f t="shared" si="301"/>
        <v>#DIV/0!</v>
      </c>
      <c r="H138" s="235">
        <f t="shared" si="315"/>
        <v>0</v>
      </c>
      <c r="I138" s="48">
        <f t="shared" si="315"/>
        <v>0</v>
      </c>
      <c r="J138" s="48" t="e">
        <f t="shared" si="302"/>
        <v>#DIV/0!</v>
      </c>
      <c r="K138" s="235">
        <f t="shared" si="316"/>
        <v>0</v>
      </c>
      <c r="L138" s="48">
        <f t="shared" si="316"/>
        <v>0</v>
      </c>
      <c r="M138" s="48" t="e">
        <f t="shared" si="303"/>
        <v>#DIV/0!</v>
      </c>
      <c r="N138" s="235">
        <f t="shared" si="317"/>
        <v>0</v>
      </c>
      <c r="O138" s="48">
        <f t="shared" si="317"/>
        <v>0</v>
      </c>
      <c r="P138" s="48" t="e">
        <f t="shared" si="304"/>
        <v>#DIV/0!</v>
      </c>
      <c r="Q138" s="235">
        <f t="shared" si="318"/>
        <v>0</v>
      </c>
      <c r="R138" s="48">
        <f t="shared" si="318"/>
        <v>0</v>
      </c>
      <c r="S138" s="48" t="e">
        <f t="shared" si="305"/>
        <v>#DIV/0!</v>
      </c>
      <c r="T138" s="235">
        <f t="shared" si="319"/>
        <v>0</v>
      </c>
      <c r="U138" s="48">
        <f t="shared" si="319"/>
        <v>0</v>
      </c>
      <c r="V138" s="48" t="e">
        <f t="shared" si="306"/>
        <v>#DIV/0!</v>
      </c>
      <c r="W138" s="235">
        <f t="shared" si="320"/>
        <v>0</v>
      </c>
      <c r="X138" s="48">
        <f t="shared" si="320"/>
        <v>0</v>
      </c>
      <c r="Y138" s="48" t="e">
        <f t="shared" si="307"/>
        <v>#DIV/0!</v>
      </c>
      <c r="Z138" s="235">
        <f t="shared" si="321"/>
        <v>0</v>
      </c>
      <c r="AA138" s="48">
        <f t="shared" si="321"/>
        <v>0</v>
      </c>
      <c r="AB138" s="48" t="e">
        <f t="shared" si="308"/>
        <v>#DIV/0!</v>
      </c>
      <c r="AC138" s="235">
        <f t="shared" si="322"/>
        <v>0</v>
      </c>
      <c r="AD138" s="48">
        <f t="shared" si="322"/>
        <v>0</v>
      </c>
      <c r="AE138" s="48" t="e">
        <f t="shared" si="309"/>
        <v>#DIV/0!</v>
      </c>
      <c r="AF138" s="235">
        <f t="shared" si="323"/>
        <v>0</v>
      </c>
      <c r="AG138" s="48">
        <f t="shared" si="323"/>
        <v>0</v>
      </c>
      <c r="AH138" s="48" t="e">
        <f t="shared" si="310"/>
        <v>#DIV/0!</v>
      </c>
      <c r="AI138" s="235">
        <f t="shared" si="324"/>
        <v>0</v>
      </c>
      <c r="AJ138" s="48">
        <f t="shared" si="324"/>
        <v>0</v>
      </c>
      <c r="AK138" s="48" t="e">
        <f t="shared" si="311"/>
        <v>#DIV/0!</v>
      </c>
      <c r="AL138" s="235">
        <f t="shared" si="325"/>
        <v>0</v>
      </c>
      <c r="AM138" s="48">
        <f t="shared" si="325"/>
        <v>0</v>
      </c>
      <c r="AN138" s="48" t="e">
        <f t="shared" si="312"/>
        <v>#DIV/0!</v>
      </c>
      <c r="AO138" s="235">
        <f t="shared" si="326"/>
        <v>0</v>
      </c>
      <c r="AP138" s="48">
        <f t="shared" si="326"/>
        <v>0</v>
      </c>
      <c r="AQ138" s="48" t="e">
        <f t="shared" si="313"/>
        <v>#DIV/0!</v>
      </c>
      <c r="AR138" s="92"/>
      <c r="AS138" s="90"/>
      <c r="AT138" s="90"/>
    </row>
    <row r="139" spans="1:46" s="214" customFormat="1" ht="30" hidden="1" customHeight="1">
      <c r="A139" s="272" t="s">
        <v>63</v>
      </c>
      <c r="B139" s="311" t="s">
        <v>64</v>
      </c>
      <c r="C139" s="278" t="s">
        <v>105</v>
      </c>
      <c r="D139" s="217" t="s">
        <v>34</v>
      </c>
      <c r="E139" s="211">
        <f>SUM(E140:E145)</f>
        <v>30</v>
      </c>
      <c r="F139" s="212">
        <f>SUM(F140:F145)</f>
        <v>0</v>
      </c>
      <c r="G139" s="212">
        <f>(F139/E139)*100</f>
        <v>0</v>
      </c>
      <c r="H139" s="235">
        <f>SUM(H140:H145)</f>
        <v>0</v>
      </c>
      <c r="I139" s="212">
        <f>SUM(I140:I145)</f>
        <v>0</v>
      </c>
      <c r="J139" s="212" t="e">
        <f>(I139/H139)*100</f>
        <v>#DIV/0!</v>
      </c>
      <c r="K139" s="235">
        <f>SUM(K140:K145)</f>
        <v>0</v>
      </c>
      <c r="L139" s="212">
        <f>SUM(L140:L145)</f>
        <v>0</v>
      </c>
      <c r="M139" s="212" t="e">
        <f>(L139/K139)*100</f>
        <v>#DIV/0!</v>
      </c>
      <c r="N139" s="235">
        <f>SUM(N140:N145)</f>
        <v>0</v>
      </c>
      <c r="O139" s="212">
        <f>SUM(O140:O145)</f>
        <v>0</v>
      </c>
      <c r="P139" s="212" t="e">
        <f>(O139/N139)*100</f>
        <v>#DIV/0!</v>
      </c>
      <c r="Q139" s="235">
        <f>SUM(Q140:Q145)</f>
        <v>0</v>
      </c>
      <c r="R139" s="212">
        <f>SUM(R140:R145)</f>
        <v>0</v>
      </c>
      <c r="S139" s="212" t="e">
        <f>(R139/Q139)*100</f>
        <v>#DIV/0!</v>
      </c>
      <c r="T139" s="235">
        <f>SUM(T140:T145)</f>
        <v>0</v>
      </c>
      <c r="U139" s="212">
        <f>SUM(U140:U145)</f>
        <v>0</v>
      </c>
      <c r="V139" s="212" t="e">
        <f>(U139/T139)*100</f>
        <v>#DIV/0!</v>
      </c>
      <c r="W139" s="235">
        <f>SUM(W140:W145)</f>
        <v>0</v>
      </c>
      <c r="X139" s="212">
        <f>SUM(X140:X145)</f>
        <v>0</v>
      </c>
      <c r="Y139" s="212" t="e">
        <f>(X139/W139)*100</f>
        <v>#DIV/0!</v>
      </c>
      <c r="Z139" s="235">
        <f>SUM(Z140:Z145)</f>
        <v>0</v>
      </c>
      <c r="AA139" s="212">
        <f>SUM(AA140:AA145)</f>
        <v>0</v>
      </c>
      <c r="AB139" s="212" t="e">
        <f>(AA139/Z139)*100</f>
        <v>#DIV/0!</v>
      </c>
      <c r="AC139" s="235">
        <f>SUM(AC140:AC145)</f>
        <v>30</v>
      </c>
      <c r="AD139" s="212">
        <f>SUM(AD140:AD145)</f>
        <v>0</v>
      </c>
      <c r="AE139" s="212">
        <f>(AD139/AC139)*100</f>
        <v>0</v>
      </c>
      <c r="AF139" s="235">
        <f>SUM(AF140:AF145)</f>
        <v>0</v>
      </c>
      <c r="AG139" s="212">
        <f>SUM(AG140:AG145)</f>
        <v>0</v>
      </c>
      <c r="AH139" s="212" t="e">
        <f>(AG139/AF139)*100</f>
        <v>#DIV/0!</v>
      </c>
      <c r="AI139" s="235">
        <f>SUM(AI140:AI145)</f>
        <v>0</v>
      </c>
      <c r="AJ139" s="212">
        <f>SUM(AJ140:AJ145)</f>
        <v>0</v>
      </c>
      <c r="AK139" s="212" t="e">
        <f>(AJ139/AI139)*100</f>
        <v>#DIV/0!</v>
      </c>
      <c r="AL139" s="235">
        <f>SUM(AL140:AL145)</f>
        <v>0</v>
      </c>
      <c r="AM139" s="212">
        <f>SUM(AM140:AM145)</f>
        <v>0</v>
      </c>
      <c r="AN139" s="212" t="e">
        <f>(AM139/AL139)*100</f>
        <v>#DIV/0!</v>
      </c>
      <c r="AO139" s="235">
        <f>SUM(AO140:AO145)</f>
        <v>0</v>
      </c>
      <c r="AP139" s="212">
        <f>SUM(AP140:AP145)</f>
        <v>0</v>
      </c>
      <c r="AQ139" s="212" t="e">
        <f>(AP139/AO139)*100</f>
        <v>#DIV/0!</v>
      </c>
      <c r="AR139" s="218"/>
    </row>
    <row r="140" spans="1:46" s="91" customFormat="1" ht="30" hidden="1">
      <c r="A140" s="273"/>
      <c r="B140" s="312"/>
      <c r="C140" s="279"/>
      <c r="D140" s="115" t="s">
        <v>17</v>
      </c>
      <c r="E140" s="176">
        <f>H140+K140+N140+Q140+T140+W140+Z140+AC140+AF140+AI140+AL140+AO140</f>
        <v>0</v>
      </c>
      <c r="F140" s="47">
        <f>I140+L140+O140+R140+U140+X140+AA140+AD140+AG140+AJ140+AM140+AP140</f>
        <v>0</v>
      </c>
      <c r="G140" s="48" t="e">
        <f t="shared" ref="G140:G145" si="327">(F140/E140)*100</f>
        <v>#DIV/0!</v>
      </c>
      <c r="H140" s="235"/>
      <c r="I140" s="47"/>
      <c r="J140" s="48" t="e">
        <f t="shared" ref="J140:J145" si="328">(I140/H140)*100</f>
        <v>#DIV/0!</v>
      </c>
      <c r="K140" s="235"/>
      <c r="L140" s="47"/>
      <c r="M140" s="48" t="e">
        <f t="shared" ref="M140:M145" si="329">(L140/K140)*100</f>
        <v>#DIV/0!</v>
      </c>
      <c r="N140" s="235"/>
      <c r="O140" s="48"/>
      <c r="P140" s="48" t="e">
        <f t="shared" ref="P140:P145" si="330">(O140/N140)*100</f>
        <v>#DIV/0!</v>
      </c>
      <c r="Q140" s="235"/>
      <c r="R140" s="47"/>
      <c r="S140" s="48" t="e">
        <f t="shared" ref="S140:S145" si="331">(R140/Q140)*100</f>
        <v>#DIV/0!</v>
      </c>
      <c r="T140" s="235"/>
      <c r="U140" s="47"/>
      <c r="V140" s="48" t="e">
        <f t="shared" ref="V140:V145" si="332">(U140/T140)*100</f>
        <v>#DIV/0!</v>
      </c>
      <c r="W140" s="235"/>
      <c r="X140" s="47"/>
      <c r="Y140" s="48" t="e">
        <f t="shared" ref="Y140:Y145" si="333">(X140/W140)*100</f>
        <v>#DIV/0!</v>
      </c>
      <c r="Z140" s="235"/>
      <c r="AA140" s="47"/>
      <c r="AB140" s="48" t="e">
        <f t="shared" ref="AB140:AB145" si="334">(AA140/Z140)*100</f>
        <v>#DIV/0!</v>
      </c>
      <c r="AC140" s="235"/>
      <c r="AD140" s="47"/>
      <c r="AE140" s="48" t="e">
        <f t="shared" ref="AE140:AE145" si="335">(AD140/AC140)*100</f>
        <v>#DIV/0!</v>
      </c>
      <c r="AF140" s="235"/>
      <c r="AG140" s="47"/>
      <c r="AH140" s="48" t="e">
        <f t="shared" ref="AH140:AH145" si="336">(AG140/AF140)*100</f>
        <v>#DIV/0!</v>
      </c>
      <c r="AI140" s="235"/>
      <c r="AJ140" s="47"/>
      <c r="AK140" s="48" t="e">
        <f t="shared" ref="AK140:AK145" si="337">(AJ140/AI140)*100</f>
        <v>#DIV/0!</v>
      </c>
      <c r="AL140" s="235"/>
      <c r="AM140" s="47"/>
      <c r="AN140" s="48" t="e">
        <f t="shared" ref="AN140:AN145" si="338">(AM140/AL140)*100</f>
        <v>#DIV/0!</v>
      </c>
      <c r="AO140" s="235"/>
      <c r="AP140" s="47"/>
      <c r="AQ140" s="48" t="e">
        <f t="shared" ref="AQ140:AQ145" si="339">(AP140/AO140)*100</f>
        <v>#DIV/0!</v>
      </c>
      <c r="AR140" s="92"/>
      <c r="AS140" s="90"/>
      <c r="AT140" s="90"/>
    </row>
    <row r="141" spans="1:46" s="91" customFormat="1" ht="45" hidden="1">
      <c r="A141" s="273"/>
      <c r="B141" s="312"/>
      <c r="C141" s="279"/>
      <c r="D141" s="115" t="s">
        <v>18</v>
      </c>
      <c r="E141" s="176">
        <f t="shared" ref="E141:F145" si="340">H141+K141+N141+Q141+T141+W141+Z141+AC141+AF141+AI141+AL141+AO141</f>
        <v>0</v>
      </c>
      <c r="F141" s="47">
        <f t="shared" si="340"/>
        <v>0</v>
      </c>
      <c r="G141" s="48" t="e">
        <f t="shared" si="327"/>
        <v>#DIV/0!</v>
      </c>
      <c r="H141" s="235"/>
      <c r="I141" s="47"/>
      <c r="J141" s="48" t="e">
        <f t="shared" si="328"/>
        <v>#DIV/0!</v>
      </c>
      <c r="K141" s="235"/>
      <c r="L141" s="47"/>
      <c r="M141" s="48" t="e">
        <f t="shared" si="329"/>
        <v>#DIV/0!</v>
      </c>
      <c r="N141" s="235"/>
      <c r="O141" s="48"/>
      <c r="P141" s="48" t="e">
        <f t="shared" si="330"/>
        <v>#DIV/0!</v>
      </c>
      <c r="Q141" s="235"/>
      <c r="R141" s="47"/>
      <c r="S141" s="48" t="e">
        <f t="shared" si="331"/>
        <v>#DIV/0!</v>
      </c>
      <c r="T141" s="235"/>
      <c r="U141" s="47"/>
      <c r="V141" s="48" t="e">
        <f t="shared" si="332"/>
        <v>#DIV/0!</v>
      </c>
      <c r="W141" s="235"/>
      <c r="X141" s="47"/>
      <c r="Y141" s="48" t="e">
        <f t="shared" si="333"/>
        <v>#DIV/0!</v>
      </c>
      <c r="Z141" s="235"/>
      <c r="AA141" s="47"/>
      <c r="AB141" s="48" t="e">
        <f t="shared" si="334"/>
        <v>#DIV/0!</v>
      </c>
      <c r="AC141" s="235"/>
      <c r="AD141" s="47"/>
      <c r="AE141" s="48" t="e">
        <f t="shared" si="335"/>
        <v>#DIV/0!</v>
      </c>
      <c r="AF141" s="235"/>
      <c r="AG141" s="47"/>
      <c r="AH141" s="48" t="e">
        <f t="shared" si="336"/>
        <v>#DIV/0!</v>
      </c>
      <c r="AI141" s="235"/>
      <c r="AJ141" s="47"/>
      <c r="AK141" s="48" t="e">
        <f t="shared" si="337"/>
        <v>#DIV/0!</v>
      </c>
      <c r="AL141" s="235"/>
      <c r="AM141" s="47"/>
      <c r="AN141" s="48" t="e">
        <f t="shared" si="338"/>
        <v>#DIV/0!</v>
      </c>
      <c r="AO141" s="235"/>
      <c r="AP141" s="47"/>
      <c r="AQ141" s="48" t="e">
        <f t="shared" si="339"/>
        <v>#DIV/0!</v>
      </c>
      <c r="AR141" s="92"/>
      <c r="AS141" s="90"/>
      <c r="AT141" s="90"/>
    </row>
    <row r="142" spans="1:46" s="91" customFormat="1" ht="28.5" hidden="1" customHeight="1">
      <c r="A142" s="273"/>
      <c r="B142" s="312"/>
      <c r="C142" s="279"/>
      <c r="D142" s="115" t="s">
        <v>26</v>
      </c>
      <c r="E142" s="176">
        <f t="shared" si="340"/>
        <v>30</v>
      </c>
      <c r="F142" s="47">
        <f t="shared" si="340"/>
        <v>0</v>
      </c>
      <c r="G142" s="48">
        <f t="shared" si="327"/>
        <v>0</v>
      </c>
      <c r="H142" s="235"/>
      <c r="I142" s="47"/>
      <c r="J142" s="48" t="e">
        <f t="shared" si="328"/>
        <v>#DIV/0!</v>
      </c>
      <c r="K142" s="235"/>
      <c r="L142" s="47"/>
      <c r="M142" s="48" t="e">
        <f t="shared" si="329"/>
        <v>#DIV/0!</v>
      </c>
      <c r="N142" s="235"/>
      <c r="O142" s="48"/>
      <c r="P142" s="48" t="e">
        <f t="shared" si="330"/>
        <v>#DIV/0!</v>
      </c>
      <c r="Q142" s="235"/>
      <c r="R142" s="47"/>
      <c r="S142" s="48" t="e">
        <f t="shared" si="331"/>
        <v>#DIV/0!</v>
      </c>
      <c r="T142" s="235"/>
      <c r="U142" s="47"/>
      <c r="V142" s="48" t="e">
        <f t="shared" si="332"/>
        <v>#DIV/0!</v>
      </c>
      <c r="W142" s="235"/>
      <c r="X142" s="47"/>
      <c r="Y142" s="48" t="e">
        <f t="shared" si="333"/>
        <v>#DIV/0!</v>
      </c>
      <c r="Z142" s="235"/>
      <c r="AA142" s="47"/>
      <c r="AB142" s="48" t="e">
        <f t="shared" si="334"/>
        <v>#DIV/0!</v>
      </c>
      <c r="AC142" s="235">
        <v>30</v>
      </c>
      <c r="AD142" s="47"/>
      <c r="AE142" s="48">
        <f t="shared" si="335"/>
        <v>0</v>
      </c>
      <c r="AF142" s="235"/>
      <c r="AG142" s="47"/>
      <c r="AH142" s="48" t="e">
        <f t="shared" si="336"/>
        <v>#DIV/0!</v>
      </c>
      <c r="AI142" s="235"/>
      <c r="AJ142" s="47"/>
      <c r="AK142" s="48" t="e">
        <f t="shared" si="337"/>
        <v>#DIV/0!</v>
      </c>
      <c r="AL142" s="235"/>
      <c r="AM142" s="47"/>
      <c r="AN142" s="48" t="e">
        <f t="shared" si="338"/>
        <v>#DIV/0!</v>
      </c>
      <c r="AO142" s="235"/>
      <c r="AP142" s="47"/>
      <c r="AQ142" s="48" t="e">
        <f t="shared" si="339"/>
        <v>#DIV/0!</v>
      </c>
      <c r="AR142" s="92"/>
      <c r="AS142" s="90"/>
      <c r="AT142" s="90"/>
    </row>
    <row r="143" spans="1:46" s="91" customFormat="1" ht="90" hidden="1" customHeight="1">
      <c r="A143" s="273"/>
      <c r="B143" s="312"/>
      <c r="C143" s="279"/>
      <c r="D143" s="115" t="s">
        <v>154</v>
      </c>
      <c r="E143" s="176">
        <f t="shared" si="340"/>
        <v>0</v>
      </c>
      <c r="F143" s="47">
        <f t="shared" si="340"/>
        <v>0</v>
      </c>
      <c r="G143" s="48" t="e">
        <f t="shared" si="327"/>
        <v>#DIV/0!</v>
      </c>
      <c r="H143" s="235"/>
      <c r="I143" s="47"/>
      <c r="J143" s="48" t="e">
        <f t="shared" si="328"/>
        <v>#DIV/0!</v>
      </c>
      <c r="K143" s="235"/>
      <c r="L143" s="47"/>
      <c r="M143" s="48" t="e">
        <f t="shared" si="329"/>
        <v>#DIV/0!</v>
      </c>
      <c r="N143" s="235"/>
      <c r="O143" s="48"/>
      <c r="P143" s="48" t="e">
        <f t="shared" si="330"/>
        <v>#DIV/0!</v>
      </c>
      <c r="Q143" s="235"/>
      <c r="R143" s="47"/>
      <c r="S143" s="48" t="e">
        <f t="shared" si="331"/>
        <v>#DIV/0!</v>
      </c>
      <c r="T143" s="235"/>
      <c r="U143" s="47"/>
      <c r="V143" s="48" t="e">
        <f t="shared" si="332"/>
        <v>#DIV/0!</v>
      </c>
      <c r="W143" s="235"/>
      <c r="X143" s="47"/>
      <c r="Y143" s="48" t="e">
        <f t="shared" si="333"/>
        <v>#DIV/0!</v>
      </c>
      <c r="Z143" s="235"/>
      <c r="AA143" s="47"/>
      <c r="AB143" s="48" t="e">
        <f t="shared" si="334"/>
        <v>#DIV/0!</v>
      </c>
      <c r="AC143" s="235"/>
      <c r="AD143" s="47"/>
      <c r="AE143" s="48" t="e">
        <f t="shared" si="335"/>
        <v>#DIV/0!</v>
      </c>
      <c r="AF143" s="235"/>
      <c r="AG143" s="47"/>
      <c r="AH143" s="48" t="e">
        <f t="shared" si="336"/>
        <v>#DIV/0!</v>
      </c>
      <c r="AI143" s="235"/>
      <c r="AJ143" s="47"/>
      <c r="AK143" s="48" t="e">
        <f t="shared" si="337"/>
        <v>#DIV/0!</v>
      </c>
      <c r="AL143" s="235"/>
      <c r="AM143" s="47"/>
      <c r="AN143" s="48" t="e">
        <f t="shared" si="338"/>
        <v>#DIV/0!</v>
      </c>
      <c r="AO143" s="235"/>
      <c r="AP143" s="47"/>
      <c r="AQ143" s="48" t="e">
        <f t="shared" si="339"/>
        <v>#DIV/0!</v>
      </c>
      <c r="AR143" s="92"/>
      <c r="AS143" s="90"/>
      <c r="AT143" s="90"/>
    </row>
    <row r="144" spans="1:46" s="91" customFormat="1" ht="36.75" hidden="1" customHeight="1">
      <c r="A144" s="273"/>
      <c r="B144" s="312"/>
      <c r="C144" s="279"/>
      <c r="D144" s="115" t="s">
        <v>37</v>
      </c>
      <c r="E144" s="176">
        <f t="shared" si="340"/>
        <v>0</v>
      </c>
      <c r="F144" s="47">
        <f t="shared" si="340"/>
        <v>0</v>
      </c>
      <c r="G144" s="48" t="e">
        <f t="shared" si="327"/>
        <v>#DIV/0!</v>
      </c>
      <c r="H144" s="235"/>
      <c r="I144" s="47"/>
      <c r="J144" s="48" t="e">
        <f t="shared" si="328"/>
        <v>#DIV/0!</v>
      </c>
      <c r="K144" s="235"/>
      <c r="L144" s="47"/>
      <c r="M144" s="48" t="e">
        <f t="shared" si="329"/>
        <v>#DIV/0!</v>
      </c>
      <c r="N144" s="235"/>
      <c r="O144" s="48"/>
      <c r="P144" s="48" t="e">
        <f t="shared" si="330"/>
        <v>#DIV/0!</v>
      </c>
      <c r="Q144" s="235"/>
      <c r="R144" s="47"/>
      <c r="S144" s="48" t="e">
        <f t="shared" si="331"/>
        <v>#DIV/0!</v>
      </c>
      <c r="T144" s="235"/>
      <c r="U144" s="47"/>
      <c r="V144" s="48" t="e">
        <f t="shared" si="332"/>
        <v>#DIV/0!</v>
      </c>
      <c r="W144" s="235"/>
      <c r="X144" s="47"/>
      <c r="Y144" s="48" t="e">
        <f t="shared" si="333"/>
        <v>#DIV/0!</v>
      </c>
      <c r="Z144" s="235"/>
      <c r="AA144" s="47"/>
      <c r="AB144" s="48" t="e">
        <f t="shared" si="334"/>
        <v>#DIV/0!</v>
      </c>
      <c r="AC144" s="235"/>
      <c r="AD144" s="47"/>
      <c r="AE144" s="48" t="e">
        <f t="shared" si="335"/>
        <v>#DIV/0!</v>
      </c>
      <c r="AF144" s="235"/>
      <c r="AG144" s="47"/>
      <c r="AH144" s="48" t="e">
        <f t="shared" si="336"/>
        <v>#DIV/0!</v>
      </c>
      <c r="AI144" s="235"/>
      <c r="AJ144" s="47"/>
      <c r="AK144" s="48" t="e">
        <f t="shared" si="337"/>
        <v>#DIV/0!</v>
      </c>
      <c r="AL144" s="235"/>
      <c r="AM144" s="47"/>
      <c r="AN144" s="48" t="e">
        <f t="shared" si="338"/>
        <v>#DIV/0!</v>
      </c>
      <c r="AO144" s="235"/>
      <c r="AP144" s="47"/>
      <c r="AQ144" s="48" t="e">
        <f t="shared" si="339"/>
        <v>#DIV/0!</v>
      </c>
      <c r="AR144" s="92"/>
      <c r="AS144" s="90"/>
      <c r="AT144" s="90"/>
    </row>
    <row r="145" spans="1:46" s="91" customFormat="1" ht="45" hidden="1">
      <c r="A145" s="274"/>
      <c r="B145" s="313"/>
      <c r="C145" s="280"/>
      <c r="D145" s="115" t="s">
        <v>32</v>
      </c>
      <c r="E145" s="176">
        <f t="shared" si="340"/>
        <v>0</v>
      </c>
      <c r="F145" s="47">
        <f t="shared" si="340"/>
        <v>0</v>
      </c>
      <c r="G145" s="48" t="e">
        <f t="shared" si="327"/>
        <v>#DIV/0!</v>
      </c>
      <c r="H145" s="235"/>
      <c r="I145" s="47"/>
      <c r="J145" s="48" t="e">
        <f t="shared" si="328"/>
        <v>#DIV/0!</v>
      </c>
      <c r="K145" s="235"/>
      <c r="L145" s="47"/>
      <c r="M145" s="48" t="e">
        <f t="shared" si="329"/>
        <v>#DIV/0!</v>
      </c>
      <c r="N145" s="235"/>
      <c r="O145" s="48"/>
      <c r="P145" s="48" t="e">
        <f t="shared" si="330"/>
        <v>#DIV/0!</v>
      </c>
      <c r="Q145" s="235"/>
      <c r="R145" s="47"/>
      <c r="S145" s="48" t="e">
        <f t="shared" si="331"/>
        <v>#DIV/0!</v>
      </c>
      <c r="T145" s="235"/>
      <c r="U145" s="47"/>
      <c r="V145" s="48" t="e">
        <f t="shared" si="332"/>
        <v>#DIV/0!</v>
      </c>
      <c r="W145" s="235"/>
      <c r="X145" s="47"/>
      <c r="Y145" s="48" t="e">
        <f t="shared" si="333"/>
        <v>#DIV/0!</v>
      </c>
      <c r="Z145" s="235"/>
      <c r="AA145" s="47"/>
      <c r="AB145" s="48" t="e">
        <f t="shared" si="334"/>
        <v>#DIV/0!</v>
      </c>
      <c r="AC145" s="235"/>
      <c r="AD145" s="47"/>
      <c r="AE145" s="48" t="e">
        <f t="shared" si="335"/>
        <v>#DIV/0!</v>
      </c>
      <c r="AF145" s="235"/>
      <c r="AG145" s="47"/>
      <c r="AH145" s="48" t="e">
        <f t="shared" si="336"/>
        <v>#DIV/0!</v>
      </c>
      <c r="AI145" s="235"/>
      <c r="AJ145" s="47"/>
      <c r="AK145" s="48" t="e">
        <f t="shared" si="337"/>
        <v>#DIV/0!</v>
      </c>
      <c r="AL145" s="235"/>
      <c r="AM145" s="47"/>
      <c r="AN145" s="48" t="e">
        <f t="shared" si="338"/>
        <v>#DIV/0!</v>
      </c>
      <c r="AO145" s="235"/>
      <c r="AP145" s="47"/>
      <c r="AQ145" s="48" t="e">
        <f t="shared" si="339"/>
        <v>#DIV/0!</v>
      </c>
      <c r="AR145" s="92"/>
      <c r="AS145" s="90"/>
      <c r="AT145" s="90"/>
    </row>
    <row r="146" spans="1:46" s="214" customFormat="1" ht="15.75" hidden="1" customHeight="1">
      <c r="A146" s="272" t="s">
        <v>65</v>
      </c>
      <c r="B146" s="432" t="s">
        <v>336</v>
      </c>
      <c r="C146" s="278" t="s">
        <v>105</v>
      </c>
      <c r="D146" s="217" t="s">
        <v>34</v>
      </c>
      <c r="E146" s="211">
        <f>SUM(E147:E152)</f>
        <v>100</v>
      </c>
      <c r="F146" s="212">
        <f>SUM(F147:F152)</f>
        <v>0</v>
      </c>
      <c r="G146" s="212">
        <f>(F146/E146)*100</f>
        <v>0</v>
      </c>
      <c r="H146" s="235">
        <f>SUM(H147:H152)</f>
        <v>0</v>
      </c>
      <c r="I146" s="212">
        <f>SUM(I147:I152)</f>
        <v>0</v>
      </c>
      <c r="J146" s="212" t="e">
        <f>(I146/H146)*100</f>
        <v>#DIV/0!</v>
      </c>
      <c r="K146" s="235">
        <f>SUM(K147:K152)</f>
        <v>0</v>
      </c>
      <c r="L146" s="212">
        <f>SUM(L147:L152)</f>
        <v>0</v>
      </c>
      <c r="M146" s="212" t="e">
        <f>(L146/K146)*100</f>
        <v>#DIV/0!</v>
      </c>
      <c r="N146" s="235">
        <f>SUM(N147:N152)</f>
        <v>0</v>
      </c>
      <c r="O146" s="212">
        <f>SUM(O147:O152)</f>
        <v>0</v>
      </c>
      <c r="P146" s="212" t="e">
        <f>(O146/N146)*100</f>
        <v>#DIV/0!</v>
      </c>
      <c r="Q146" s="235">
        <f>SUM(Q147:Q152)</f>
        <v>0</v>
      </c>
      <c r="R146" s="212">
        <f>SUM(R147:R152)</f>
        <v>0</v>
      </c>
      <c r="S146" s="212" t="e">
        <f>(R146/Q146)*100</f>
        <v>#DIV/0!</v>
      </c>
      <c r="T146" s="235">
        <f>SUM(T147:T152)</f>
        <v>0</v>
      </c>
      <c r="U146" s="212">
        <f>SUM(U147:U152)</f>
        <v>0</v>
      </c>
      <c r="V146" s="212" t="e">
        <f>(U146/T146)*100</f>
        <v>#DIV/0!</v>
      </c>
      <c r="W146" s="235">
        <f>SUM(W147:W152)</f>
        <v>0</v>
      </c>
      <c r="X146" s="212">
        <f>SUM(X147:X152)</f>
        <v>0</v>
      </c>
      <c r="Y146" s="212" t="e">
        <f>(X146/W146)*100</f>
        <v>#DIV/0!</v>
      </c>
      <c r="Z146" s="235">
        <f>SUM(Z147:Z152)</f>
        <v>0</v>
      </c>
      <c r="AA146" s="212">
        <f>SUM(AA147:AA152)</f>
        <v>0</v>
      </c>
      <c r="AB146" s="212" t="e">
        <f>(AA146/Z146)*100</f>
        <v>#DIV/0!</v>
      </c>
      <c r="AC146" s="235">
        <f>SUM(AC147:AC152)</f>
        <v>100</v>
      </c>
      <c r="AD146" s="212">
        <f>SUM(AD147:AD152)</f>
        <v>0</v>
      </c>
      <c r="AE146" s="212">
        <f>(AD146/AC146)*100</f>
        <v>0</v>
      </c>
      <c r="AF146" s="235">
        <f>SUM(AF147:AF152)</f>
        <v>0</v>
      </c>
      <c r="AG146" s="212">
        <f>SUM(AG147:AG152)</f>
        <v>0</v>
      </c>
      <c r="AH146" s="212" t="e">
        <f>(AG146/AF146)*100</f>
        <v>#DIV/0!</v>
      </c>
      <c r="AI146" s="235">
        <f>SUM(AI147:AI152)</f>
        <v>0</v>
      </c>
      <c r="AJ146" s="212">
        <f>SUM(AJ147:AJ152)</f>
        <v>0</v>
      </c>
      <c r="AK146" s="212" t="e">
        <f>(AJ146/AI146)*100</f>
        <v>#DIV/0!</v>
      </c>
      <c r="AL146" s="235">
        <f>SUM(AL147:AL152)</f>
        <v>0</v>
      </c>
      <c r="AM146" s="212">
        <f>SUM(AM147:AM152)</f>
        <v>0</v>
      </c>
      <c r="AN146" s="212" t="e">
        <f>(AM146/AL146)*100</f>
        <v>#DIV/0!</v>
      </c>
      <c r="AO146" s="235">
        <f>SUM(AO147:AO152)</f>
        <v>0</v>
      </c>
      <c r="AP146" s="212">
        <f>SUM(AP147:AP152)</f>
        <v>0</v>
      </c>
      <c r="AQ146" s="212" t="e">
        <f>(AP146/AO146)*100</f>
        <v>#DIV/0!</v>
      </c>
      <c r="AR146" s="218"/>
    </row>
    <row r="147" spans="1:46" s="91" customFormat="1" ht="30" hidden="1">
      <c r="A147" s="273"/>
      <c r="B147" s="433"/>
      <c r="C147" s="279"/>
      <c r="D147" s="115" t="s">
        <v>17</v>
      </c>
      <c r="E147" s="176">
        <f>H147+K147+N147+Q147+T147+W147+Z147+AC147+AF147+AI147+AL147+AO147</f>
        <v>0</v>
      </c>
      <c r="F147" s="47">
        <f>I147+L147+O147+R147+U147+X147+AA147+AD147+AG147+AJ147+AM147+AP147</f>
        <v>0</v>
      </c>
      <c r="G147" s="48" t="e">
        <f t="shared" ref="G147:G152" si="341">(F147/E147)*100</f>
        <v>#DIV/0!</v>
      </c>
      <c r="H147" s="235"/>
      <c r="I147" s="47"/>
      <c r="J147" s="48" t="e">
        <f t="shared" ref="J147:J152" si="342">(I147/H147)*100</f>
        <v>#DIV/0!</v>
      </c>
      <c r="K147" s="235"/>
      <c r="L147" s="47"/>
      <c r="M147" s="48" t="e">
        <f t="shared" ref="M147:M152" si="343">(L147/K147)*100</f>
        <v>#DIV/0!</v>
      </c>
      <c r="N147" s="235"/>
      <c r="O147" s="48"/>
      <c r="P147" s="48" t="e">
        <f t="shared" ref="P147:P152" si="344">(O147/N147)*100</f>
        <v>#DIV/0!</v>
      </c>
      <c r="Q147" s="235"/>
      <c r="R147" s="47"/>
      <c r="S147" s="48" t="e">
        <f t="shared" ref="S147:S152" si="345">(R147/Q147)*100</f>
        <v>#DIV/0!</v>
      </c>
      <c r="T147" s="235"/>
      <c r="U147" s="47"/>
      <c r="V147" s="48" t="e">
        <f t="shared" ref="V147:V152" si="346">(U147/T147)*100</f>
        <v>#DIV/0!</v>
      </c>
      <c r="W147" s="235"/>
      <c r="X147" s="47"/>
      <c r="Y147" s="48" t="e">
        <f t="shared" ref="Y147:Y152" si="347">(X147/W147)*100</f>
        <v>#DIV/0!</v>
      </c>
      <c r="Z147" s="235"/>
      <c r="AA147" s="47"/>
      <c r="AB147" s="48" t="e">
        <f t="shared" ref="AB147:AB152" si="348">(AA147/Z147)*100</f>
        <v>#DIV/0!</v>
      </c>
      <c r="AC147" s="235"/>
      <c r="AD147" s="47"/>
      <c r="AE147" s="48" t="e">
        <f t="shared" ref="AE147:AE152" si="349">(AD147/AC147)*100</f>
        <v>#DIV/0!</v>
      </c>
      <c r="AF147" s="235"/>
      <c r="AG147" s="47"/>
      <c r="AH147" s="48" t="e">
        <f t="shared" ref="AH147:AH152" si="350">(AG147/AF147)*100</f>
        <v>#DIV/0!</v>
      </c>
      <c r="AI147" s="235"/>
      <c r="AJ147" s="47"/>
      <c r="AK147" s="48" t="e">
        <f t="shared" ref="AK147:AK152" si="351">(AJ147/AI147)*100</f>
        <v>#DIV/0!</v>
      </c>
      <c r="AL147" s="235"/>
      <c r="AM147" s="47"/>
      <c r="AN147" s="48" t="e">
        <f t="shared" ref="AN147:AN152" si="352">(AM147/AL147)*100</f>
        <v>#DIV/0!</v>
      </c>
      <c r="AO147" s="235"/>
      <c r="AP147" s="47"/>
      <c r="AQ147" s="48" t="e">
        <f t="shared" ref="AQ147:AQ152" si="353">(AP147/AO147)*100</f>
        <v>#DIV/0!</v>
      </c>
      <c r="AR147" s="92"/>
      <c r="AS147" s="90"/>
      <c r="AT147" s="90"/>
    </row>
    <row r="148" spans="1:46" s="91" customFormat="1" ht="45" hidden="1">
      <c r="A148" s="273"/>
      <c r="B148" s="433"/>
      <c r="C148" s="279"/>
      <c r="D148" s="115" t="s">
        <v>18</v>
      </c>
      <c r="E148" s="176">
        <f t="shared" ref="E148:F152" si="354">H148+K148+N148+Q148+T148+W148+Z148+AC148+AF148+AI148+AL148+AO148</f>
        <v>0</v>
      </c>
      <c r="F148" s="47">
        <f t="shared" si="354"/>
        <v>0</v>
      </c>
      <c r="G148" s="48" t="e">
        <f t="shared" si="341"/>
        <v>#DIV/0!</v>
      </c>
      <c r="H148" s="235"/>
      <c r="I148" s="47"/>
      <c r="J148" s="48" t="e">
        <f t="shared" si="342"/>
        <v>#DIV/0!</v>
      </c>
      <c r="K148" s="235"/>
      <c r="L148" s="47"/>
      <c r="M148" s="48" t="e">
        <f t="shared" si="343"/>
        <v>#DIV/0!</v>
      </c>
      <c r="N148" s="235"/>
      <c r="O148" s="48"/>
      <c r="P148" s="48" t="e">
        <f t="shared" si="344"/>
        <v>#DIV/0!</v>
      </c>
      <c r="Q148" s="235"/>
      <c r="R148" s="47"/>
      <c r="S148" s="48" t="e">
        <f t="shared" si="345"/>
        <v>#DIV/0!</v>
      </c>
      <c r="T148" s="235"/>
      <c r="U148" s="47"/>
      <c r="V148" s="48" t="e">
        <f t="shared" si="346"/>
        <v>#DIV/0!</v>
      </c>
      <c r="W148" s="235"/>
      <c r="X148" s="47"/>
      <c r="Y148" s="48" t="e">
        <f t="shared" si="347"/>
        <v>#DIV/0!</v>
      </c>
      <c r="Z148" s="235"/>
      <c r="AA148" s="47"/>
      <c r="AB148" s="48" t="e">
        <f t="shared" si="348"/>
        <v>#DIV/0!</v>
      </c>
      <c r="AC148" s="235"/>
      <c r="AD148" s="47"/>
      <c r="AE148" s="48" t="e">
        <f t="shared" si="349"/>
        <v>#DIV/0!</v>
      </c>
      <c r="AF148" s="235"/>
      <c r="AG148" s="47"/>
      <c r="AH148" s="48" t="e">
        <f t="shared" si="350"/>
        <v>#DIV/0!</v>
      </c>
      <c r="AI148" s="235"/>
      <c r="AJ148" s="47"/>
      <c r="AK148" s="48" t="e">
        <f t="shared" si="351"/>
        <v>#DIV/0!</v>
      </c>
      <c r="AL148" s="235"/>
      <c r="AM148" s="47"/>
      <c r="AN148" s="48" t="e">
        <f t="shared" si="352"/>
        <v>#DIV/0!</v>
      </c>
      <c r="AO148" s="235"/>
      <c r="AP148" s="47"/>
      <c r="AQ148" s="48" t="e">
        <f t="shared" si="353"/>
        <v>#DIV/0!</v>
      </c>
      <c r="AR148" s="92"/>
      <c r="AS148" s="90"/>
      <c r="AT148" s="90"/>
    </row>
    <row r="149" spans="1:46" s="91" customFormat="1" ht="30" hidden="1" customHeight="1">
      <c r="A149" s="273"/>
      <c r="B149" s="433"/>
      <c r="C149" s="279"/>
      <c r="D149" s="115" t="s">
        <v>26</v>
      </c>
      <c r="E149" s="176">
        <f t="shared" si="354"/>
        <v>100</v>
      </c>
      <c r="F149" s="47">
        <f t="shared" si="354"/>
        <v>0</v>
      </c>
      <c r="G149" s="48">
        <f t="shared" si="341"/>
        <v>0</v>
      </c>
      <c r="H149" s="235"/>
      <c r="I149" s="47"/>
      <c r="J149" s="48" t="e">
        <f t="shared" si="342"/>
        <v>#DIV/0!</v>
      </c>
      <c r="K149" s="235"/>
      <c r="L149" s="47"/>
      <c r="M149" s="48" t="e">
        <f t="shared" si="343"/>
        <v>#DIV/0!</v>
      </c>
      <c r="N149" s="235"/>
      <c r="O149" s="48"/>
      <c r="P149" s="48" t="e">
        <f t="shared" si="344"/>
        <v>#DIV/0!</v>
      </c>
      <c r="Q149" s="235"/>
      <c r="R149" s="47"/>
      <c r="S149" s="48" t="e">
        <f t="shared" si="345"/>
        <v>#DIV/0!</v>
      </c>
      <c r="T149" s="235"/>
      <c r="U149" s="47"/>
      <c r="V149" s="48" t="e">
        <f t="shared" si="346"/>
        <v>#DIV/0!</v>
      </c>
      <c r="W149" s="235"/>
      <c r="X149" s="47"/>
      <c r="Y149" s="48" t="e">
        <f t="shared" si="347"/>
        <v>#DIV/0!</v>
      </c>
      <c r="Z149" s="235"/>
      <c r="AA149" s="47"/>
      <c r="AB149" s="48" t="e">
        <f t="shared" si="348"/>
        <v>#DIV/0!</v>
      </c>
      <c r="AC149" s="235">
        <v>100</v>
      </c>
      <c r="AD149" s="47"/>
      <c r="AE149" s="48">
        <f t="shared" si="349"/>
        <v>0</v>
      </c>
      <c r="AF149" s="235"/>
      <c r="AG149" s="47"/>
      <c r="AH149" s="48" t="e">
        <f t="shared" si="350"/>
        <v>#DIV/0!</v>
      </c>
      <c r="AI149" s="235"/>
      <c r="AJ149" s="47"/>
      <c r="AK149" s="48" t="e">
        <f t="shared" si="351"/>
        <v>#DIV/0!</v>
      </c>
      <c r="AL149" s="235"/>
      <c r="AM149" s="47"/>
      <c r="AN149" s="48" t="e">
        <f t="shared" si="352"/>
        <v>#DIV/0!</v>
      </c>
      <c r="AO149" s="235"/>
      <c r="AP149" s="47"/>
      <c r="AQ149" s="48" t="e">
        <f t="shared" si="353"/>
        <v>#DIV/0!</v>
      </c>
      <c r="AR149" s="92"/>
      <c r="AS149" s="90"/>
      <c r="AT149" s="90"/>
    </row>
    <row r="150" spans="1:46" s="91" customFormat="1" ht="75" hidden="1">
      <c r="A150" s="273"/>
      <c r="B150" s="433"/>
      <c r="C150" s="279"/>
      <c r="D150" s="115" t="s">
        <v>154</v>
      </c>
      <c r="E150" s="176">
        <f t="shared" si="354"/>
        <v>0</v>
      </c>
      <c r="F150" s="47">
        <f t="shared" si="354"/>
        <v>0</v>
      </c>
      <c r="G150" s="48" t="e">
        <f t="shared" si="341"/>
        <v>#DIV/0!</v>
      </c>
      <c r="H150" s="235"/>
      <c r="I150" s="47"/>
      <c r="J150" s="48" t="e">
        <f t="shared" si="342"/>
        <v>#DIV/0!</v>
      </c>
      <c r="K150" s="235"/>
      <c r="L150" s="47"/>
      <c r="M150" s="48" t="e">
        <f t="shared" si="343"/>
        <v>#DIV/0!</v>
      </c>
      <c r="N150" s="235"/>
      <c r="O150" s="48"/>
      <c r="P150" s="48" t="e">
        <f t="shared" si="344"/>
        <v>#DIV/0!</v>
      </c>
      <c r="Q150" s="235"/>
      <c r="R150" s="47"/>
      <c r="S150" s="48" t="e">
        <f t="shared" si="345"/>
        <v>#DIV/0!</v>
      </c>
      <c r="T150" s="235"/>
      <c r="U150" s="47"/>
      <c r="V150" s="48" t="e">
        <f t="shared" si="346"/>
        <v>#DIV/0!</v>
      </c>
      <c r="W150" s="235"/>
      <c r="X150" s="47"/>
      <c r="Y150" s="48" t="e">
        <f t="shared" si="347"/>
        <v>#DIV/0!</v>
      </c>
      <c r="Z150" s="235"/>
      <c r="AA150" s="47"/>
      <c r="AB150" s="48" t="e">
        <f t="shared" si="348"/>
        <v>#DIV/0!</v>
      </c>
      <c r="AC150" s="235"/>
      <c r="AD150" s="47"/>
      <c r="AE150" s="48" t="e">
        <f t="shared" si="349"/>
        <v>#DIV/0!</v>
      </c>
      <c r="AF150" s="235"/>
      <c r="AG150" s="47"/>
      <c r="AH150" s="48" t="e">
        <f t="shared" si="350"/>
        <v>#DIV/0!</v>
      </c>
      <c r="AI150" s="235"/>
      <c r="AJ150" s="47"/>
      <c r="AK150" s="48" t="e">
        <f t="shared" si="351"/>
        <v>#DIV/0!</v>
      </c>
      <c r="AL150" s="235"/>
      <c r="AM150" s="47"/>
      <c r="AN150" s="48" t="e">
        <f t="shared" si="352"/>
        <v>#DIV/0!</v>
      </c>
      <c r="AO150" s="235"/>
      <c r="AP150" s="47"/>
      <c r="AQ150" s="48" t="e">
        <f t="shared" si="353"/>
        <v>#DIV/0!</v>
      </c>
      <c r="AR150" s="92"/>
      <c r="AS150" s="90"/>
      <c r="AT150" s="90"/>
    </row>
    <row r="151" spans="1:46" s="91" customFormat="1" ht="15.75" hidden="1" customHeight="1">
      <c r="A151" s="273"/>
      <c r="B151" s="433"/>
      <c r="C151" s="279"/>
      <c r="D151" s="115" t="s">
        <v>37</v>
      </c>
      <c r="E151" s="176">
        <f t="shared" si="354"/>
        <v>0</v>
      </c>
      <c r="F151" s="47">
        <f t="shared" si="354"/>
        <v>0</v>
      </c>
      <c r="G151" s="48" t="e">
        <f t="shared" si="341"/>
        <v>#DIV/0!</v>
      </c>
      <c r="H151" s="235"/>
      <c r="I151" s="47"/>
      <c r="J151" s="48" t="e">
        <f t="shared" si="342"/>
        <v>#DIV/0!</v>
      </c>
      <c r="K151" s="235"/>
      <c r="L151" s="47"/>
      <c r="M151" s="48" t="e">
        <f t="shared" si="343"/>
        <v>#DIV/0!</v>
      </c>
      <c r="N151" s="235"/>
      <c r="O151" s="48"/>
      <c r="P151" s="48" t="e">
        <f t="shared" si="344"/>
        <v>#DIV/0!</v>
      </c>
      <c r="Q151" s="235"/>
      <c r="R151" s="47"/>
      <c r="S151" s="48" t="e">
        <f t="shared" si="345"/>
        <v>#DIV/0!</v>
      </c>
      <c r="T151" s="235"/>
      <c r="U151" s="47"/>
      <c r="V151" s="48" t="e">
        <f t="shared" si="346"/>
        <v>#DIV/0!</v>
      </c>
      <c r="W151" s="235"/>
      <c r="X151" s="47"/>
      <c r="Y151" s="48" t="e">
        <f t="shared" si="347"/>
        <v>#DIV/0!</v>
      </c>
      <c r="Z151" s="235"/>
      <c r="AA151" s="47"/>
      <c r="AB151" s="48" t="e">
        <f t="shared" si="348"/>
        <v>#DIV/0!</v>
      </c>
      <c r="AC151" s="235"/>
      <c r="AD151" s="47"/>
      <c r="AE151" s="48" t="e">
        <f t="shared" si="349"/>
        <v>#DIV/0!</v>
      </c>
      <c r="AF151" s="235"/>
      <c r="AG151" s="47"/>
      <c r="AH151" s="48" t="e">
        <f t="shared" si="350"/>
        <v>#DIV/0!</v>
      </c>
      <c r="AI151" s="235"/>
      <c r="AJ151" s="47"/>
      <c r="AK151" s="48" t="e">
        <f t="shared" si="351"/>
        <v>#DIV/0!</v>
      </c>
      <c r="AL151" s="235"/>
      <c r="AM151" s="47"/>
      <c r="AN151" s="48" t="e">
        <f t="shared" si="352"/>
        <v>#DIV/0!</v>
      </c>
      <c r="AO151" s="235"/>
      <c r="AP151" s="47"/>
      <c r="AQ151" s="48" t="e">
        <f t="shared" si="353"/>
        <v>#DIV/0!</v>
      </c>
      <c r="AR151" s="92"/>
      <c r="AS151" s="90"/>
      <c r="AT151" s="90"/>
    </row>
    <row r="152" spans="1:46" s="91" customFormat="1" ht="45" hidden="1">
      <c r="A152" s="274"/>
      <c r="B152" s="434"/>
      <c r="C152" s="280"/>
      <c r="D152" s="115" t="s">
        <v>32</v>
      </c>
      <c r="E152" s="176">
        <f t="shared" si="354"/>
        <v>0</v>
      </c>
      <c r="F152" s="47">
        <f t="shared" si="354"/>
        <v>0</v>
      </c>
      <c r="G152" s="48" t="e">
        <f t="shared" si="341"/>
        <v>#DIV/0!</v>
      </c>
      <c r="H152" s="235"/>
      <c r="I152" s="47"/>
      <c r="J152" s="48" t="e">
        <f t="shared" si="342"/>
        <v>#DIV/0!</v>
      </c>
      <c r="K152" s="235"/>
      <c r="L152" s="47"/>
      <c r="M152" s="48" t="e">
        <f t="shared" si="343"/>
        <v>#DIV/0!</v>
      </c>
      <c r="N152" s="235"/>
      <c r="O152" s="48"/>
      <c r="P152" s="48" t="e">
        <f t="shared" si="344"/>
        <v>#DIV/0!</v>
      </c>
      <c r="Q152" s="235"/>
      <c r="R152" s="47"/>
      <c r="S152" s="48" t="e">
        <f t="shared" si="345"/>
        <v>#DIV/0!</v>
      </c>
      <c r="T152" s="235"/>
      <c r="U152" s="47"/>
      <c r="V152" s="48" t="e">
        <f t="shared" si="346"/>
        <v>#DIV/0!</v>
      </c>
      <c r="W152" s="235"/>
      <c r="X152" s="47"/>
      <c r="Y152" s="48" t="e">
        <f t="shared" si="347"/>
        <v>#DIV/0!</v>
      </c>
      <c r="Z152" s="235"/>
      <c r="AA152" s="47"/>
      <c r="AB152" s="48" t="e">
        <f t="shared" si="348"/>
        <v>#DIV/0!</v>
      </c>
      <c r="AC152" s="235"/>
      <c r="AD152" s="47"/>
      <c r="AE152" s="48" t="e">
        <f t="shared" si="349"/>
        <v>#DIV/0!</v>
      </c>
      <c r="AF152" s="235"/>
      <c r="AG152" s="47"/>
      <c r="AH152" s="48" t="e">
        <f t="shared" si="350"/>
        <v>#DIV/0!</v>
      </c>
      <c r="AI152" s="235"/>
      <c r="AJ152" s="47"/>
      <c r="AK152" s="48" t="e">
        <f t="shared" si="351"/>
        <v>#DIV/0!</v>
      </c>
      <c r="AL152" s="235"/>
      <c r="AM152" s="47"/>
      <c r="AN152" s="48" t="e">
        <f t="shared" si="352"/>
        <v>#DIV/0!</v>
      </c>
      <c r="AO152" s="235"/>
      <c r="AP152" s="47"/>
      <c r="AQ152" s="48" t="e">
        <f t="shared" si="353"/>
        <v>#DIV/0!</v>
      </c>
      <c r="AR152" s="92"/>
      <c r="AS152" s="90"/>
      <c r="AT152" s="90"/>
    </row>
    <row r="153" spans="1:46" s="214" customFormat="1" ht="31.5" hidden="1" customHeight="1">
      <c r="A153" s="272" t="s">
        <v>162</v>
      </c>
      <c r="B153" s="311" t="s">
        <v>66</v>
      </c>
      <c r="C153" s="278" t="s">
        <v>106</v>
      </c>
      <c r="D153" s="217" t="s">
        <v>34</v>
      </c>
      <c r="E153" s="211">
        <f>E154+E155+E156+E158+E159</f>
        <v>0</v>
      </c>
      <c r="F153" s="212">
        <f>F154+F155+F156+F158+F159</f>
        <v>0</v>
      </c>
      <c r="G153" s="212" t="e">
        <f>(F153/E153)*100</f>
        <v>#DIV/0!</v>
      </c>
      <c r="H153" s="235">
        <f>H154+H155+H156+H158+H159</f>
        <v>0</v>
      </c>
      <c r="I153" s="212">
        <f>I154+I155+I156+I158+I159</f>
        <v>0</v>
      </c>
      <c r="J153" s="212" t="e">
        <f>(I153/H153)*100</f>
        <v>#DIV/0!</v>
      </c>
      <c r="K153" s="235">
        <f>K154+K155+K156+K158+K159</f>
        <v>0</v>
      </c>
      <c r="L153" s="212">
        <f>L154+L155+L156+L158+L159</f>
        <v>0</v>
      </c>
      <c r="M153" s="212" t="e">
        <f>(L153/K153)*100</f>
        <v>#DIV/0!</v>
      </c>
      <c r="N153" s="235">
        <f>N154+N155+N156+N158+N159</f>
        <v>0</v>
      </c>
      <c r="O153" s="212">
        <f>O154+O155+O156+O158+O159</f>
        <v>0</v>
      </c>
      <c r="P153" s="212" t="e">
        <f>(O153/N153)*100</f>
        <v>#DIV/0!</v>
      </c>
      <c r="Q153" s="235">
        <f>Q154+Q155+Q156+Q158+Q159</f>
        <v>0</v>
      </c>
      <c r="R153" s="212">
        <f>R154+R155+R156+R158+R159</f>
        <v>0</v>
      </c>
      <c r="S153" s="212" t="e">
        <f>(R153/Q153)*100</f>
        <v>#DIV/0!</v>
      </c>
      <c r="T153" s="235">
        <f>T154+T155+T156+T158+T159</f>
        <v>0</v>
      </c>
      <c r="U153" s="212">
        <f>U154+U155+U156+U158+U159</f>
        <v>0</v>
      </c>
      <c r="V153" s="212" t="e">
        <f>(U153/T153)*100</f>
        <v>#DIV/0!</v>
      </c>
      <c r="W153" s="235">
        <f>W154+W155+W156+W158+W159</f>
        <v>0</v>
      </c>
      <c r="X153" s="212">
        <f>X154+X155+X156+X158+X159</f>
        <v>0</v>
      </c>
      <c r="Y153" s="212" t="e">
        <f>(X153/W153)*100</f>
        <v>#DIV/0!</v>
      </c>
      <c r="Z153" s="235">
        <f>Z154+Z155+Z156+Z158+Z159</f>
        <v>0</v>
      </c>
      <c r="AA153" s="212">
        <f>AA154+AA155+AA156+AA158+AA159</f>
        <v>0</v>
      </c>
      <c r="AB153" s="212" t="e">
        <f>(AA153/Z153)*100</f>
        <v>#DIV/0!</v>
      </c>
      <c r="AC153" s="235">
        <f>AC154+AC155+AC156+AC158+AC159</f>
        <v>0</v>
      </c>
      <c r="AD153" s="212">
        <f>AD154+AD155+AD156+AD158+AD159</f>
        <v>0</v>
      </c>
      <c r="AE153" s="212" t="e">
        <f>(AD153/AC153)*100</f>
        <v>#DIV/0!</v>
      </c>
      <c r="AF153" s="235">
        <f>AF154+AF155+AF156+AF158+AF159</f>
        <v>0</v>
      </c>
      <c r="AG153" s="212">
        <f>AG154+AG155+AG156+AG158+AG159</f>
        <v>0</v>
      </c>
      <c r="AH153" s="212" t="e">
        <f>(AG153/AF153)*100</f>
        <v>#DIV/0!</v>
      </c>
      <c r="AI153" s="235">
        <f>AI154+AI155+AI156+AI158+AI159</f>
        <v>0</v>
      </c>
      <c r="AJ153" s="212">
        <f>AJ154+AJ155+AJ156+AJ158+AJ159</f>
        <v>0</v>
      </c>
      <c r="AK153" s="212" t="e">
        <f>(AJ153/AI153)*100</f>
        <v>#DIV/0!</v>
      </c>
      <c r="AL153" s="235">
        <f>AL154+AL155+AL156+AL158+AL159</f>
        <v>0</v>
      </c>
      <c r="AM153" s="212">
        <f>AM154+AM155+AM156+AM158+AM159</f>
        <v>0</v>
      </c>
      <c r="AN153" s="212" t="e">
        <f>(AM153/AL153)*100</f>
        <v>#DIV/0!</v>
      </c>
      <c r="AO153" s="235">
        <f>AO154+AO155+AO156+AO158+AO159</f>
        <v>0</v>
      </c>
      <c r="AP153" s="212">
        <f>AP154+AP155+AP156+AP158+AP159</f>
        <v>0</v>
      </c>
      <c r="AQ153" s="212" t="e">
        <f>(AP153/AO153)*100</f>
        <v>#DIV/0!</v>
      </c>
      <c r="AR153" s="218"/>
    </row>
    <row r="154" spans="1:46" s="91" customFormat="1" ht="30" hidden="1">
      <c r="A154" s="273"/>
      <c r="B154" s="312"/>
      <c r="C154" s="279"/>
      <c r="D154" s="115" t="s">
        <v>17</v>
      </c>
      <c r="E154" s="176">
        <f>H154+K154+N154+Q154+T154+W154+Z154+AC154+AF154+AI154+AL154+AO154</f>
        <v>0</v>
      </c>
      <c r="F154" s="47">
        <f>I154+L154+O154+R154+U154+X154+AA154+AD154+AG154+AJ154+AM154+AP154</f>
        <v>0</v>
      </c>
      <c r="G154" s="48" t="e">
        <f t="shared" ref="G154:G159" si="355">(F154/E154)*100</f>
        <v>#DIV/0!</v>
      </c>
      <c r="H154" s="235">
        <v>0</v>
      </c>
      <c r="I154" s="48"/>
      <c r="J154" s="48" t="e">
        <f t="shared" ref="J154:J159" si="356">(I154/H154)*100</f>
        <v>#DIV/0!</v>
      </c>
      <c r="K154" s="235">
        <v>0</v>
      </c>
      <c r="L154" s="48"/>
      <c r="M154" s="48" t="e">
        <f t="shared" ref="M154:M159" si="357">(L154/K154)*100</f>
        <v>#DIV/0!</v>
      </c>
      <c r="N154" s="235">
        <v>0</v>
      </c>
      <c r="O154" s="48"/>
      <c r="P154" s="48" t="e">
        <f t="shared" ref="P154:P159" si="358">(O154/N154)*100</f>
        <v>#DIV/0!</v>
      </c>
      <c r="Q154" s="235">
        <v>0</v>
      </c>
      <c r="R154" s="48"/>
      <c r="S154" s="48" t="e">
        <f t="shared" ref="S154:S159" si="359">(R154/Q154)*100</f>
        <v>#DIV/0!</v>
      </c>
      <c r="T154" s="235">
        <v>0</v>
      </c>
      <c r="U154" s="48"/>
      <c r="V154" s="48" t="e">
        <f t="shared" ref="V154:V159" si="360">(U154/T154)*100</f>
        <v>#DIV/0!</v>
      </c>
      <c r="W154" s="235">
        <v>0</v>
      </c>
      <c r="X154" s="48"/>
      <c r="Y154" s="48" t="e">
        <f t="shared" ref="Y154:Y159" si="361">(X154/W154)*100</f>
        <v>#DIV/0!</v>
      </c>
      <c r="Z154" s="235">
        <v>0</v>
      </c>
      <c r="AA154" s="48"/>
      <c r="AB154" s="48" t="e">
        <f t="shared" ref="AB154:AB159" si="362">(AA154/Z154)*100</f>
        <v>#DIV/0!</v>
      </c>
      <c r="AC154" s="235">
        <v>0</v>
      </c>
      <c r="AD154" s="48"/>
      <c r="AE154" s="48" t="e">
        <f t="shared" ref="AE154:AE159" si="363">(AD154/AC154)*100</f>
        <v>#DIV/0!</v>
      </c>
      <c r="AF154" s="235">
        <v>0</v>
      </c>
      <c r="AG154" s="48"/>
      <c r="AH154" s="48" t="e">
        <f t="shared" ref="AH154:AH159" si="364">(AG154/AF154)*100</f>
        <v>#DIV/0!</v>
      </c>
      <c r="AI154" s="235">
        <v>0</v>
      </c>
      <c r="AJ154" s="48"/>
      <c r="AK154" s="48" t="e">
        <f t="shared" ref="AK154:AK159" si="365">(AJ154/AI154)*100</f>
        <v>#DIV/0!</v>
      </c>
      <c r="AL154" s="235">
        <v>0</v>
      </c>
      <c r="AM154" s="48"/>
      <c r="AN154" s="48" t="e">
        <f t="shared" ref="AN154:AN159" si="366">(AM154/AL154)*100</f>
        <v>#DIV/0!</v>
      </c>
      <c r="AO154" s="235">
        <v>0</v>
      </c>
      <c r="AP154" s="48"/>
      <c r="AQ154" s="48" t="e">
        <f t="shared" ref="AQ154:AQ159" si="367">(AP154/AO154)*100</f>
        <v>#DIV/0!</v>
      </c>
      <c r="AR154" s="92"/>
      <c r="AS154" s="90"/>
      <c r="AT154" s="90"/>
    </row>
    <row r="155" spans="1:46" s="91" customFormat="1" ht="45" hidden="1">
      <c r="A155" s="273"/>
      <c r="B155" s="312"/>
      <c r="C155" s="279"/>
      <c r="D155" s="115" t="s">
        <v>18</v>
      </c>
      <c r="E155" s="176">
        <f t="shared" ref="E155:F159" si="368">H155+K155+N155+Q155+T155+W155+Z155+AC155+AF155+AI155+AL155+AO155</f>
        <v>0</v>
      </c>
      <c r="F155" s="47">
        <f t="shared" si="368"/>
        <v>0</v>
      </c>
      <c r="G155" s="48" t="e">
        <f t="shared" si="355"/>
        <v>#DIV/0!</v>
      </c>
      <c r="H155" s="235">
        <v>0</v>
      </c>
      <c r="I155" s="48"/>
      <c r="J155" s="48" t="e">
        <f t="shared" si="356"/>
        <v>#DIV/0!</v>
      </c>
      <c r="K155" s="235">
        <v>0</v>
      </c>
      <c r="L155" s="48"/>
      <c r="M155" s="48" t="e">
        <f t="shared" si="357"/>
        <v>#DIV/0!</v>
      </c>
      <c r="N155" s="235">
        <v>0</v>
      </c>
      <c r="O155" s="48"/>
      <c r="P155" s="48" t="e">
        <f t="shared" si="358"/>
        <v>#DIV/0!</v>
      </c>
      <c r="Q155" s="235">
        <v>0</v>
      </c>
      <c r="R155" s="48"/>
      <c r="S155" s="48" t="e">
        <f t="shared" si="359"/>
        <v>#DIV/0!</v>
      </c>
      <c r="T155" s="235">
        <v>0</v>
      </c>
      <c r="U155" s="48"/>
      <c r="V155" s="48" t="e">
        <f t="shared" si="360"/>
        <v>#DIV/0!</v>
      </c>
      <c r="W155" s="235">
        <v>0</v>
      </c>
      <c r="X155" s="48"/>
      <c r="Y155" s="48" t="e">
        <f t="shared" si="361"/>
        <v>#DIV/0!</v>
      </c>
      <c r="Z155" s="235">
        <v>0</v>
      </c>
      <c r="AA155" s="48"/>
      <c r="AB155" s="48" t="e">
        <f t="shared" si="362"/>
        <v>#DIV/0!</v>
      </c>
      <c r="AC155" s="235">
        <v>0</v>
      </c>
      <c r="AD155" s="48"/>
      <c r="AE155" s="48" t="e">
        <f t="shared" si="363"/>
        <v>#DIV/0!</v>
      </c>
      <c r="AF155" s="235">
        <v>0</v>
      </c>
      <c r="AG155" s="48"/>
      <c r="AH155" s="48" t="e">
        <f t="shared" si="364"/>
        <v>#DIV/0!</v>
      </c>
      <c r="AI155" s="235">
        <v>0</v>
      </c>
      <c r="AJ155" s="48"/>
      <c r="AK155" s="48" t="e">
        <f t="shared" si="365"/>
        <v>#DIV/0!</v>
      </c>
      <c r="AL155" s="235">
        <v>0</v>
      </c>
      <c r="AM155" s="48"/>
      <c r="AN155" s="48" t="e">
        <f t="shared" si="366"/>
        <v>#DIV/0!</v>
      </c>
      <c r="AO155" s="235">
        <v>0</v>
      </c>
      <c r="AP155" s="48"/>
      <c r="AQ155" s="48" t="e">
        <f t="shared" si="367"/>
        <v>#DIV/0!</v>
      </c>
      <c r="AR155" s="92"/>
      <c r="AS155" s="90"/>
      <c r="AT155" s="90"/>
    </row>
    <row r="156" spans="1:46" s="91" customFormat="1" ht="28.5" hidden="1" customHeight="1">
      <c r="A156" s="273"/>
      <c r="B156" s="312"/>
      <c r="C156" s="279"/>
      <c r="D156" s="115" t="s">
        <v>26</v>
      </c>
      <c r="E156" s="176">
        <f t="shared" si="368"/>
        <v>0</v>
      </c>
      <c r="F156" s="47">
        <f t="shared" si="368"/>
        <v>0</v>
      </c>
      <c r="G156" s="48" t="e">
        <f t="shared" si="355"/>
        <v>#DIV/0!</v>
      </c>
      <c r="H156" s="235">
        <v>0</v>
      </c>
      <c r="I156" s="48"/>
      <c r="J156" s="48" t="e">
        <f t="shared" si="356"/>
        <v>#DIV/0!</v>
      </c>
      <c r="K156" s="235">
        <v>0</v>
      </c>
      <c r="L156" s="48"/>
      <c r="M156" s="48" t="e">
        <f t="shared" si="357"/>
        <v>#DIV/0!</v>
      </c>
      <c r="N156" s="235">
        <v>0</v>
      </c>
      <c r="O156" s="48"/>
      <c r="P156" s="48" t="e">
        <f t="shared" si="358"/>
        <v>#DIV/0!</v>
      </c>
      <c r="Q156" s="235">
        <v>0</v>
      </c>
      <c r="R156" s="48"/>
      <c r="S156" s="48" t="e">
        <f t="shared" si="359"/>
        <v>#DIV/0!</v>
      </c>
      <c r="T156" s="235">
        <v>0</v>
      </c>
      <c r="U156" s="48"/>
      <c r="V156" s="48" t="e">
        <f t="shared" si="360"/>
        <v>#DIV/0!</v>
      </c>
      <c r="W156" s="235">
        <v>0</v>
      </c>
      <c r="X156" s="48"/>
      <c r="Y156" s="48" t="e">
        <f t="shared" si="361"/>
        <v>#DIV/0!</v>
      </c>
      <c r="Z156" s="235">
        <v>0</v>
      </c>
      <c r="AA156" s="48"/>
      <c r="AB156" s="48" t="e">
        <f t="shared" si="362"/>
        <v>#DIV/0!</v>
      </c>
      <c r="AC156" s="235">
        <v>0</v>
      </c>
      <c r="AD156" s="48"/>
      <c r="AE156" s="48" t="e">
        <f t="shared" si="363"/>
        <v>#DIV/0!</v>
      </c>
      <c r="AF156" s="235">
        <v>0</v>
      </c>
      <c r="AG156" s="48"/>
      <c r="AH156" s="48" t="e">
        <f t="shared" si="364"/>
        <v>#DIV/0!</v>
      </c>
      <c r="AI156" s="235">
        <v>0</v>
      </c>
      <c r="AJ156" s="48"/>
      <c r="AK156" s="48" t="e">
        <f t="shared" si="365"/>
        <v>#DIV/0!</v>
      </c>
      <c r="AL156" s="235">
        <v>0</v>
      </c>
      <c r="AM156" s="48"/>
      <c r="AN156" s="48" t="e">
        <f t="shared" si="366"/>
        <v>#DIV/0!</v>
      </c>
      <c r="AO156" s="235">
        <v>0</v>
      </c>
      <c r="AP156" s="48"/>
      <c r="AQ156" s="48" t="e">
        <f t="shared" si="367"/>
        <v>#DIV/0!</v>
      </c>
      <c r="AR156" s="92"/>
      <c r="AS156" s="90"/>
      <c r="AT156" s="90"/>
    </row>
    <row r="157" spans="1:46" s="91" customFormat="1" ht="83.25" hidden="1" customHeight="1">
      <c r="A157" s="273"/>
      <c r="B157" s="312"/>
      <c r="C157" s="279"/>
      <c r="D157" s="115" t="s">
        <v>154</v>
      </c>
      <c r="E157" s="176">
        <f t="shared" si="368"/>
        <v>0</v>
      </c>
      <c r="F157" s="47">
        <f t="shared" si="368"/>
        <v>0</v>
      </c>
      <c r="G157" s="48" t="e">
        <f t="shared" si="355"/>
        <v>#DIV/0!</v>
      </c>
      <c r="H157" s="235">
        <v>0</v>
      </c>
      <c r="I157" s="48"/>
      <c r="J157" s="48" t="e">
        <f t="shared" si="356"/>
        <v>#DIV/0!</v>
      </c>
      <c r="K157" s="235">
        <v>0</v>
      </c>
      <c r="L157" s="48"/>
      <c r="M157" s="48" t="e">
        <f t="shared" si="357"/>
        <v>#DIV/0!</v>
      </c>
      <c r="N157" s="235">
        <v>0</v>
      </c>
      <c r="O157" s="48"/>
      <c r="P157" s="48" t="e">
        <f t="shared" si="358"/>
        <v>#DIV/0!</v>
      </c>
      <c r="Q157" s="235">
        <v>0</v>
      </c>
      <c r="R157" s="48"/>
      <c r="S157" s="48" t="e">
        <f t="shared" si="359"/>
        <v>#DIV/0!</v>
      </c>
      <c r="T157" s="235">
        <v>0</v>
      </c>
      <c r="U157" s="48"/>
      <c r="V157" s="48" t="e">
        <f t="shared" si="360"/>
        <v>#DIV/0!</v>
      </c>
      <c r="W157" s="235">
        <v>0</v>
      </c>
      <c r="X157" s="48"/>
      <c r="Y157" s="48" t="e">
        <f t="shared" si="361"/>
        <v>#DIV/0!</v>
      </c>
      <c r="Z157" s="235">
        <v>0</v>
      </c>
      <c r="AA157" s="48"/>
      <c r="AB157" s="48" t="e">
        <f t="shared" si="362"/>
        <v>#DIV/0!</v>
      </c>
      <c r="AC157" s="235">
        <v>0</v>
      </c>
      <c r="AD157" s="48"/>
      <c r="AE157" s="48" t="e">
        <f t="shared" si="363"/>
        <v>#DIV/0!</v>
      </c>
      <c r="AF157" s="235">
        <v>0</v>
      </c>
      <c r="AG157" s="48"/>
      <c r="AH157" s="48" t="e">
        <f t="shared" si="364"/>
        <v>#DIV/0!</v>
      </c>
      <c r="AI157" s="235">
        <v>0</v>
      </c>
      <c r="AJ157" s="48"/>
      <c r="AK157" s="48" t="e">
        <f t="shared" si="365"/>
        <v>#DIV/0!</v>
      </c>
      <c r="AL157" s="235">
        <v>0</v>
      </c>
      <c r="AM157" s="48"/>
      <c r="AN157" s="48" t="e">
        <f t="shared" si="366"/>
        <v>#DIV/0!</v>
      </c>
      <c r="AO157" s="235">
        <v>0</v>
      </c>
      <c r="AP157" s="48"/>
      <c r="AQ157" s="48" t="e">
        <f t="shared" si="367"/>
        <v>#DIV/0!</v>
      </c>
      <c r="AR157" s="92"/>
      <c r="AS157" s="90"/>
      <c r="AT157" s="90"/>
    </row>
    <row r="158" spans="1:46" s="91" customFormat="1" ht="34.5" hidden="1" customHeight="1">
      <c r="A158" s="273"/>
      <c r="B158" s="312"/>
      <c r="C158" s="279"/>
      <c r="D158" s="115" t="s">
        <v>37</v>
      </c>
      <c r="E158" s="176">
        <f t="shared" si="368"/>
        <v>0</v>
      </c>
      <c r="F158" s="47">
        <f t="shared" si="368"/>
        <v>0</v>
      </c>
      <c r="G158" s="48" t="e">
        <f t="shared" si="355"/>
        <v>#DIV/0!</v>
      </c>
      <c r="H158" s="235">
        <v>0</v>
      </c>
      <c r="I158" s="48"/>
      <c r="J158" s="48" t="e">
        <f t="shared" si="356"/>
        <v>#DIV/0!</v>
      </c>
      <c r="K158" s="235">
        <v>0</v>
      </c>
      <c r="L158" s="48"/>
      <c r="M158" s="48" t="e">
        <f t="shared" si="357"/>
        <v>#DIV/0!</v>
      </c>
      <c r="N158" s="235">
        <v>0</v>
      </c>
      <c r="O158" s="48"/>
      <c r="P158" s="48" t="e">
        <f t="shared" si="358"/>
        <v>#DIV/0!</v>
      </c>
      <c r="Q158" s="235">
        <v>0</v>
      </c>
      <c r="R158" s="48"/>
      <c r="S158" s="48" t="e">
        <f t="shared" si="359"/>
        <v>#DIV/0!</v>
      </c>
      <c r="T158" s="235">
        <v>0</v>
      </c>
      <c r="U158" s="48"/>
      <c r="V158" s="48" t="e">
        <f t="shared" si="360"/>
        <v>#DIV/0!</v>
      </c>
      <c r="W158" s="235">
        <v>0</v>
      </c>
      <c r="X158" s="48"/>
      <c r="Y158" s="48" t="e">
        <f t="shared" si="361"/>
        <v>#DIV/0!</v>
      </c>
      <c r="Z158" s="235">
        <v>0</v>
      </c>
      <c r="AA158" s="48"/>
      <c r="AB158" s="48" t="e">
        <f t="shared" si="362"/>
        <v>#DIV/0!</v>
      </c>
      <c r="AC158" s="235">
        <v>0</v>
      </c>
      <c r="AD158" s="48"/>
      <c r="AE158" s="48" t="e">
        <f t="shared" si="363"/>
        <v>#DIV/0!</v>
      </c>
      <c r="AF158" s="235">
        <v>0</v>
      </c>
      <c r="AG158" s="48"/>
      <c r="AH158" s="48" t="e">
        <f t="shared" si="364"/>
        <v>#DIV/0!</v>
      </c>
      <c r="AI158" s="235">
        <v>0</v>
      </c>
      <c r="AJ158" s="48"/>
      <c r="AK158" s="48" t="e">
        <f t="shared" si="365"/>
        <v>#DIV/0!</v>
      </c>
      <c r="AL158" s="235">
        <v>0</v>
      </c>
      <c r="AM158" s="48"/>
      <c r="AN158" s="48" t="e">
        <f t="shared" si="366"/>
        <v>#DIV/0!</v>
      </c>
      <c r="AO158" s="235">
        <v>0</v>
      </c>
      <c r="AP158" s="48"/>
      <c r="AQ158" s="48" t="e">
        <f t="shared" si="367"/>
        <v>#DIV/0!</v>
      </c>
      <c r="AR158" s="92"/>
      <c r="AS158" s="90"/>
      <c r="AT158" s="90"/>
    </row>
    <row r="159" spans="1:46" s="91" customFormat="1" ht="45" hidden="1">
      <c r="A159" s="274"/>
      <c r="B159" s="313"/>
      <c r="C159" s="280"/>
      <c r="D159" s="115" t="s">
        <v>32</v>
      </c>
      <c r="E159" s="176">
        <f t="shared" si="368"/>
        <v>0</v>
      </c>
      <c r="F159" s="47">
        <f t="shared" si="368"/>
        <v>0</v>
      </c>
      <c r="G159" s="48" t="e">
        <f t="shared" si="355"/>
        <v>#DIV/0!</v>
      </c>
      <c r="H159" s="235">
        <v>0</v>
      </c>
      <c r="I159" s="48"/>
      <c r="J159" s="48" t="e">
        <f t="shared" si="356"/>
        <v>#DIV/0!</v>
      </c>
      <c r="K159" s="235">
        <v>0</v>
      </c>
      <c r="L159" s="48"/>
      <c r="M159" s="48" t="e">
        <f t="shared" si="357"/>
        <v>#DIV/0!</v>
      </c>
      <c r="N159" s="235">
        <v>0</v>
      </c>
      <c r="O159" s="48"/>
      <c r="P159" s="48" t="e">
        <f t="shared" si="358"/>
        <v>#DIV/0!</v>
      </c>
      <c r="Q159" s="235">
        <v>0</v>
      </c>
      <c r="R159" s="48"/>
      <c r="S159" s="48" t="e">
        <f t="shared" si="359"/>
        <v>#DIV/0!</v>
      </c>
      <c r="T159" s="235">
        <v>0</v>
      </c>
      <c r="U159" s="48"/>
      <c r="V159" s="48" t="e">
        <f t="shared" si="360"/>
        <v>#DIV/0!</v>
      </c>
      <c r="W159" s="235">
        <v>0</v>
      </c>
      <c r="X159" s="48"/>
      <c r="Y159" s="48" t="e">
        <f t="shared" si="361"/>
        <v>#DIV/0!</v>
      </c>
      <c r="Z159" s="235">
        <v>0</v>
      </c>
      <c r="AA159" s="48"/>
      <c r="AB159" s="48" t="e">
        <f t="shared" si="362"/>
        <v>#DIV/0!</v>
      </c>
      <c r="AC159" s="235">
        <v>0</v>
      </c>
      <c r="AD159" s="48"/>
      <c r="AE159" s="48" t="e">
        <f t="shared" si="363"/>
        <v>#DIV/0!</v>
      </c>
      <c r="AF159" s="235">
        <v>0</v>
      </c>
      <c r="AG159" s="48"/>
      <c r="AH159" s="48" t="e">
        <f t="shared" si="364"/>
        <v>#DIV/0!</v>
      </c>
      <c r="AI159" s="235">
        <v>0</v>
      </c>
      <c r="AJ159" s="48"/>
      <c r="AK159" s="48" t="e">
        <f t="shared" si="365"/>
        <v>#DIV/0!</v>
      </c>
      <c r="AL159" s="235">
        <v>0</v>
      </c>
      <c r="AM159" s="48"/>
      <c r="AN159" s="48" t="e">
        <f t="shared" si="366"/>
        <v>#DIV/0!</v>
      </c>
      <c r="AO159" s="235">
        <v>0</v>
      </c>
      <c r="AP159" s="48"/>
      <c r="AQ159" s="48" t="e">
        <f t="shared" si="367"/>
        <v>#DIV/0!</v>
      </c>
      <c r="AR159" s="92"/>
      <c r="AS159" s="90"/>
      <c r="AT159" s="90"/>
    </row>
    <row r="160" spans="1:46" s="214" customFormat="1" ht="21.75" hidden="1" customHeight="1">
      <c r="A160" s="303" t="s">
        <v>224</v>
      </c>
      <c r="B160" s="275" t="s">
        <v>73</v>
      </c>
      <c r="C160" s="278" t="s">
        <v>105</v>
      </c>
      <c r="D160" s="217" t="s">
        <v>34</v>
      </c>
      <c r="E160" s="211">
        <f>E161+E162+E163+E165+E166</f>
        <v>134</v>
      </c>
      <c r="F160" s="212">
        <f>F161+F162+F163+F165+F166</f>
        <v>76.149999999999991</v>
      </c>
      <c r="G160" s="212">
        <f>(F160/E160)*100</f>
        <v>56.828358208955223</v>
      </c>
      <c r="H160" s="235">
        <f>H161+H162+H163+H165+H166</f>
        <v>0</v>
      </c>
      <c r="I160" s="212">
        <f>I161+I162+I163+I165+I166</f>
        <v>0</v>
      </c>
      <c r="J160" s="212" t="e">
        <f>(I160/H160)*100</f>
        <v>#DIV/0!</v>
      </c>
      <c r="K160" s="235">
        <f>K161+K162+K163+K165+K166</f>
        <v>0</v>
      </c>
      <c r="L160" s="212">
        <f>L161+L162+L163+L165+L166</f>
        <v>0</v>
      </c>
      <c r="M160" s="212" t="e">
        <f>(L160/K160)*100</f>
        <v>#DIV/0!</v>
      </c>
      <c r="N160" s="235">
        <f>N161+N162+N163+N165+N166</f>
        <v>0</v>
      </c>
      <c r="O160" s="212">
        <f>O161+O162+O163+O165+O166</f>
        <v>0</v>
      </c>
      <c r="P160" s="212" t="e">
        <f>(O160/N160)*100</f>
        <v>#DIV/0!</v>
      </c>
      <c r="Q160" s="235">
        <f>Q161+Q162+Q163+Q165+Q166</f>
        <v>0</v>
      </c>
      <c r="R160" s="212">
        <f>R161+R162+R163+R165+R166</f>
        <v>0</v>
      </c>
      <c r="S160" s="212" t="e">
        <f>(R160/Q160)*100</f>
        <v>#DIV/0!</v>
      </c>
      <c r="T160" s="235">
        <f>T161+T162+T163+T165+T166</f>
        <v>3.1</v>
      </c>
      <c r="U160" s="212">
        <f>U161+U162+U163+U165+U166</f>
        <v>3.1</v>
      </c>
      <c r="V160" s="212">
        <f>(U160/T160)*100</f>
        <v>100</v>
      </c>
      <c r="W160" s="235">
        <f>W161+W162+W163+W165+W166</f>
        <v>73.05</v>
      </c>
      <c r="X160" s="212">
        <f>X161+X162+X163+X165+X166</f>
        <v>73.05</v>
      </c>
      <c r="Y160" s="212">
        <f>(X160/W160)*100</f>
        <v>100</v>
      </c>
      <c r="Z160" s="235">
        <f>Z161+Z162+Z163+Z165+Z166</f>
        <v>57.850000000000009</v>
      </c>
      <c r="AA160" s="212">
        <f>AA161+AA162+AA163+AA165+AA166</f>
        <v>0</v>
      </c>
      <c r="AB160" s="212">
        <f>(AA160/Z160)*100</f>
        <v>0</v>
      </c>
      <c r="AC160" s="235">
        <f>AC161+AC162+AC163+AC165+AC166</f>
        <v>0</v>
      </c>
      <c r="AD160" s="212">
        <f>AD161+AD162+AD163+AD165+AD166</f>
        <v>0</v>
      </c>
      <c r="AE160" s="212" t="e">
        <f>(AD160/AC160)*100</f>
        <v>#DIV/0!</v>
      </c>
      <c r="AF160" s="235">
        <f>AF161+AF162+AF163+AF165+AF166</f>
        <v>0</v>
      </c>
      <c r="AG160" s="212">
        <f>AG161+AG162+AG163+AG165+AG166</f>
        <v>0</v>
      </c>
      <c r="AH160" s="212" t="e">
        <f>(AG160/AF160)*100</f>
        <v>#DIV/0!</v>
      </c>
      <c r="AI160" s="235">
        <f>AI161+AI162+AI163+AI165+AI166</f>
        <v>0</v>
      </c>
      <c r="AJ160" s="212">
        <f>AJ161+AJ162+AJ163+AJ165+AJ166</f>
        <v>0</v>
      </c>
      <c r="AK160" s="212" t="e">
        <f>(AJ160/AI160)*100</f>
        <v>#DIV/0!</v>
      </c>
      <c r="AL160" s="235">
        <f>AL161+AL162+AL163+AL165+AL166</f>
        <v>0</v>
      </c>
      <c r="AM160" s="212">
        <f>AM161+AM162+AM163+AM165+AM166</f>
        <v>0</v>
      </c>
      <c r="AN160" s="212" t="e">
        <f>(AM160/AL160)*100</f>
        <v>#DIV/0!</v>
      </c>
      <c r="AO160" s="235">
        <f>AO161+AO162+AO163+AO165+AO166</f>
        <v>0</v>
      </c>
      <c r="AP160" s="212">
        <f>AP161+AP162+AP163+AP165+AP166</f>
        <v>0</v>
      </c>
      <c r="AQ160" s="212" t="e">
        <f>(AP160/AO160)*100</f>
        <v>#DIV/0!</v>
      </c>
      <c r="AR160" s="218"/>
    </row>
    <row r="161" spans="1:46" s="91" customFormat="1" ht="30" hidden="1">
      <c r="A161" s="304"/>
      <c r="B161" s="276"/>
      <c r="C161" s="279"/>
      <c r="D161" s="115" t="s">
        <v>17</v>
      </c>
      <c r="E161" s="176">
        <f>H161+K161+N161+Q161+T161+W161+Z161+AC161+AF161+AI161+AL161+AO161</f>
        <v>0</v>
      </c>
      <c r="F161" s="47">
        <f>I161+L161+O161+R161+U161+X161+AA161+AD161+AG161+AJ161+AM161+AP161</f>
        <v>0</v>
      </c>
      <c r="G161" s="48" t="e">
        <f t="shared" ref="G161:G166" si="369">(F161/E161)*100</f>
        <v>#DIV/0!</v>
      </c>
      <c r="H161" s="235"/>
      <c r="I161" s="47"/>
      <c r="J161" s="48" t="e">
        <f t="shared" ref="J161:J166" si="370">(I161/H161)*100</f>
        <v>#DIV/0!</v>
      </c>
      <c r="K161" s="235"/>
      <c r="L161" s="47"/>
      <c r="M161" s="48" t="e">
        <f t="shared" ref="M161:M166" si="371">(L161/K161)*100</f>
        <v>#DIV/0!</v>
      </c>
      <c r="N161" s="235"/>
      <c r="O161" s="48"/>
      <c r="P161" s="48" t="e">
        <f t="shared" ref="P161:P166" si="372">(O161/N161)*100</f>
        <v>#DIV/0!</v>
      </c>
      <c r="Q161" s="235"/>
      <c r="R161" s="47"/>
      <c r="S161" s="48" t="e">
        <f t="shared" ref="S161:S166" si="373">(R161/Q161)*100</f>
        <v>#DIV/0!</v>
      </c>
      <c r="T161" s="235"/>
      <c r="U161" s="47"/>
      <c r="V161" s="48" t="e">
        <f t="shared" ref="V161:V166" si="374">(U161/T161)*100</f>
        <v>#DIV/0!</v>
      </c>
      <c r="W161" s="235"/>
      <c r="X161" s="47"/>
      <c r="Y161" s="48" t="e">
        <f t="shared" ref="Y161:Y166" si="375">(X161/W161)*100</f>
        <v>#DIV/0!</v>
      </c>
      <c r="Z161" s="235"/>
      <c r="AA161" s="47"/>
      <c r="AB161" s="48" t="e">
        <f t="shared" ref="AB161:AB166" si="376">(AA161/Z161)*100</f>
        <v>#DIV/0!</v>
      </c>
      <c r="AC161" s="235"/>
      <c r="AD161" s="47"/>
      <c r="AE161" s="48" t="e">
        <f t="shared" ref="AE161:AE166" si="377">(AD161/AC161)*100</f>
        <v>#DIV/0!</v>
      </c>
      <c r="AF161" s="235"/>
      <c r="AG161" s="47"/>
      <c r="AH161" s="48" t="e">
        <f t="shared" ref="AH161:AH166" si="378">(AG161/AF161)*100</f>
        <v>#DIV/0!</v>
      </c>
      <c r="AI161" s="235"/>
      <c r="AJ161" s="47"/>
      <c r="AK161" s="48" t="e">
        <f t="shared" ref="AK161:AK166" si="379">(AJ161/AI161)*100</f>
        <v>#DIV/0!</v>
      </c>
      <c r="AL161" s="235"/>
      <c r="AM161" s="47"/>
      <c r="AN161" s="48" t="e">
        <f t="shared" ref="AN161:AN166" si="380">(AM161/AL161)*100</f>
        <v>#DIV/0!</v>
      </c>
      <c r="AO161" s="235"/>
      <c r="AP161" s="47"/>
      <c r="AQ161" s="48" t="e">
        <f t="shared" ref="AQ161:AQ166" si="381">(AP161/AO161)*100</f>
        <v>#DIV/0!</v>
      </c>
      <c r="AR161" s="92"/>
      <c r="AS161" s="90"/>
      <c r="AT161" s="90"/>
    </row>
    <row r="162" spans="1:46" s="90" customFormat="1" ht="45" hidden="1">
      <c r="A162" s="304"/>
      <c r="B162" s="276"/>
      <c r="C162" s="279"/>
      <c r="D162" s="49" t="s">
        <v>18</v>
      </c>
      <c r="E162" s="176">
        <f t="shared" ref="E162:F166" si="382">H162+K162+N162+Q162+T162+W162+Z162+AC162+AF162+AI162+AL162+AO162</f>
        <v>134</v>
      </c>
      <c r="F162" s="48">
        <f t="shared" si="382"/>
        <v>76.149999999999991</v>
      </c>
      <c r="G162" s="48">
        <f t="shared" si="369"/>
        <v>56.828358208955223</v>
      </c>
      <c r="H162" s="235"/>
      <c r="I162" s="48"/>
      <c r="J162" s="48" t="e">
        <f t="shared" si="370"/>
        <v>#DIV/0!</v>
      </c>
      <c r="K162" s="235"/>
      <c r="L162" s="48"/>
      <c r="M162" s="48" t="e">
        <f t="shared" si="371"/>
        <v>#DIV/0!</v>
      </c>
      <c r="N162" s="235"/>
      <c r="O162" s="48"/>
      <c r="P162" s="48" t="e">
        <f t="shared" si="372"/>
        <v>#DIV/0!</v>
      </c>
      <c r="Q162" s="235"/>
      <c r="R162" s="48"/>
      <c r="S162" s="48" t="e">
        <f t="shared" si="373"/>
        <v>#DIV/0!</v>
      </c>
      <c r="T162" s="235">
        <v>3.1</v>
      </c>
      <c r="U162" s="48">
        <v>3.1</v>
      </c>
      <c r="V162" s="48">
        <f t="shared" si="374"/>
        <v>100</v>
      </c>
      <c r="W162" s="235">
        <v>73.05</v>
      </c>
      <c r="X162" s="48">
        <v>73.05</v>
      </c>
      <c r="Y162" s="48">
        <f t="shared" si="375"/>
        <v>100</v>
      </c>
      <c r="Z162" s="235">
        <f>134-3.1-73.05</f>
        <v>57.850000000000009</v>
      </c>
      <c r="AA162" s="48"/>
      <c r="AB162" s="48">
        <f t="shared" si="376"/>
        <v>0</v>
      </c>
      <c r="AC162" s="235"/>
      <c r="AD162" s="48"/>
      <c r="AE162" s="48" t="e">
        <f t="shared" si="377"/>
        <v>#DIV/0!</v>
      </c>
      <c r="AF162" s="235"/>
      <c r="AG162" s="48"/>
      <c r="AH162" s="48" t="e">
        <f t="shared" si="378"/>
        <v>#DIV/0!</v>
      </c>
      <c r="AI162" s="235"/>
      <c r="AJ162" s="48"/>
      <c r="AK162" s="48" t="e">
        <f t="shared" si="379"/>
        <v>#DIV/0!</v>
      </c>
      <c r="AL162" s="235"/>
      <c r="AM162" s="48"/>
      <c r="AN162" s="48" t="e">
        <f t="shared" si="380"/>
        <v>#DIV/0!</v>
      </c>
      <c r="AO162" s="235"/>
      <c r="AP162" s="48"/>
      <c r="AQ162" s="48" t="e">
        <f t="shared" si="381"/>
        <v>#DIV/0!</v>
      </c>
      <c r="AR162" s="89"/>
    </row>
    <row r="163" spans="1:46" s="91" customFormat="1" ht="26.25" hidden="1" customHeight="1">
      <c r="A163" s="304"/>
      <c r="B163" s="276"/>
      <c r="C163" s="279"/>
      <c r="D163" s="115" t="s">
        <v>26</v>
      </c>
      <c r="E163" s="176">
        <f t="shared" si="382"/>
        <v>0</v>
      </c>
      <c r="F163" s="47">
        <f t="shared" si="382"/>
        <v>0</v>
      </c>
      <c r="G163" s="48" t="e">
        <f t="shared" si="369"/>
        <v>#DIV/0!</v>
      </c>
      <c r="H163" s="235"/>
      <c r="I163" s="47"/>
      <c r="J163" s="48" t="e">
        <f t="shared" si="370"/>
        <v>#DIV/0!</v>
      </c>
      <c r="K163" s="235"/>
      <c r="L163" s="47"/>
      <c r="M163" s="48" t="e">
        <f t="shared" si="371"/>
        <v>#DIV/0!</v>
      </c>
      <c r="N163" s="235"/>
      <c r="O163" s="48"/>
      <c r="P163" s="48" t="e">
        <f t="shared" si="372"/>
        <v>#DIV/0!</v>
      </c>
      <c r="Q163" s="235"/>
      <c r="R163" s="47"/>
      <c r="S163" s="48" t="e">
        <f t="shared" si="373"/>
        <v>#DIV/0!</v>
      </c>
      <c r="T163" s="235"/>
      <c r="U163" s="47"/>
      <c r="V163" s="48" t="e">
        <f t="shared" si="374"/>
        <v>#DIV/0!</v>
      </c>
      <c r="W163" s="235"/>
      <c r="X163" s="47"/>
      <c r="Y163" s="48" t="e">
        <f t="shared" si="375"/>
        <v>#DIV/0!</v>
      </c>
      <c r="Z163" s="235"/>
      <c r="AA163" s="47"/>
      <c r="AB163" s="48" t="e">
        <f t="shared" si="376"/>
        <v>#DIV/0!</v>
      </c>
      <c r="AC163" s="235"/>
      <c r="AD163" s="47"/>
      <c r="AE163" s="48" t="e">
        <f t="shared" si="377"/>
        <v>#DIV/0!</v>
      </c>
      <c r="AF163" s="235"/>
      <c r="AG163" s="47"/>
      <c r="AH163" s="48" t="e">
        <f t="shared" si="378"/>
        <v>#DIV/0!</v>
      </c>
      <c r="AI163" s="235"/>
      <c r="AJ163" s="47"/>
      <c r="AK163" s="48" t="e">
        <f t="shared" si="379"/>
        <v>#DIV/0!</v>
      </c>
      <c r="AL163" s="235"/>
      <c r="AM163" s="47"/>
      <c r="AN163" s="48" t="e">
        <f t="shared" si="380"/>
        <v>#DIV/0!</v>
      </c>
      <c r="AO163" s="235"/>
      <c r="AP163" s="47"/>
      <c r="AQ163" s="48" t="e">
        <f t="shared" si="381"/>
        <v>#DIV/0!</v>
      </c>
      <c r="AR163" s="92"/>
      <c r="AS163" s="90"/>
      <c r="AT163" s="90"/>
    </row>
    <row r="164" spans="1:46" s="91" customFormat="1" ht="80.25" hidden="1" customHeight="1">
      <c r="A164" s="304"/>
      <c r="B164" s="276"/>
      <c r="C164" s="279"/>
      <c r="D164" s="115" t="s">
        <v>154</v>
      </c>
      <c r="E164" s="176">
        <f t="shared" si="382"/>
        <v>0</v>
      </c>
      <c r="F164" s="47">
        <f t="shared" si="382"/>
        <v>0</v>
      </c>
      <c r="G164" s="48" t="e">
        <f t="shared" si="369"/>
        <v>#DIV/0!</v>
      </c>
      <c r="H164" s="235"/>
      <c r="I164" s="47"/>
      <c r="J164" s="48" t="e">
        <f t="shared" si="370"/>
        <v>#DIV/0!</v>
      </c>
      <c r="K164" s="235"/>
      <c r="L164" s="47"/>
      <c r="M164" s="48" t="e">
        <f t="shared" si="371"/>
        <v>#DIV/0!</v>
      </c>
      <c r="N164" s="235"/>
      <c r="O164" s="48"/>
      <c r="P164" s="48" t="e">
        <f t="shared" si="372"/>
        <v>#DIV/0!</v>
      </c>
      <c r="Q164" s="235"/>
      <c r="R164" s="47"/>
      <c r="S164" s="48" t="e">
        <f t="shared" si="373"/>
        <v>#DIV/0!</v>
      </c>
      <c r="T164" s="235"/>
      <c r="U164" s="47"/>
      <c r="V164" s="48" t="e">
        <f t="shared" si="374"/>
        <v>#DIV/0!</v>
      </c>
      <c r="W164" s="235"/>
      <c r="X164" s="47"/>
      <c r="Y164" s="48" t="e">
        <f t="shared" si="375"/>
        <v>#DIV/0!</v>
      </c>
      <c r="Z164" s="235"/>
      <c r="AA164" s="47"/>
      <c r="AB164" s="48" t="e">
        <f t="shared" si="376"/>
        <v>#DIV/0!</v>
      </c>
      <c r="AC164" s="235"/>
      <c r="AD164" s="47"/>
      <c r="AE164" s="48" t="e">
        <f t="shared" si="377"/>
        <v>#DIV/0!</v>
      </c>
      <c r="AF164" s="235"/>
      <c r="AG164" s="47"/>
      <c r="AH164" s="48" t="e">
        <f t="shared" si="378"/>
        <v>#DIV/0!</v>
      </c>
      <c r="AI164" s="235"/>
      <c r="AJ164" s="47"/>
      <c r="AK164" s="48" t="e">
        <f t="shared" si="379"/>
        <v>#DIV/0!</v>
      </c>
      <c r="AL164" s="235"/>
      <c r="AM164" s="47"/>
      <c r="AN164" s="48" t="e">
        <f t="shared" si="380"/>
        <v>#DIV/0!</v>
      </c>
      <c r="AO164" s="235"/>
      <c r="AP164" s="47"/>
      <c r="AQ164" s="48" t="e">
        <f t="shared" si="381"/>
        <v>#DIV/0!</v>
      </c>
      <c r="AR164" s="92"/>
      <c r="AS164" s="90"/>
      <c r="AT164" s="90"/>
    </row>
    <row r="165" spans="1:46" s="91" customFormat="1" ht="29.25" hidden="1" customHeight="1">
      <c r="A165" s="304"/>
      <c r="B165" s="276"/>
      <c r="C165" s="279"/>
      <c r="D165" s="115" t="s">
        <v>37</v>
      </c>
      <c r="E165" s="176">
        <f t="shared" si="382"/>
        <v>0</v>
      </c>
      <c r="F165" s="47">
        <f t="shared" si="382"/>
        <v>0</v>
      </c>
      <c r="G165" s="48" t="e">
        <f t="shared" si="369"/>
        <v>#DIV/0!</v>
      </c>
      <c r="H165" s="235"/>
      <c r="I165" s="47"/>
      <c r="J165" s="48" t="e">
        <f t="shared" si="370"/>
        <v>#DIV/0!</v>
      </c>
      <c r="K165" s="235"/>
      <c r="L165" s="47"/>
      <c r="M165" s="48" t="e">
        <f t="shared" si="371"/>
        <v>#DIV/0!</v>
      </c>
      <c r="N165" s="235"/>
      <c r="O165" s="48"/>
      <c r="P165" s="48" t="e">
        <f t="shared" si="372"/>
        <v>#DIV/0!</v>
      </c>
      <c r="Q165" s="235"/>
      <c r="R165" s="47"/>
      <c r="S165" s="48" t="e">
        <f t="shared" si="373"/>
        <v>#DIV/0!</v>
      </c>
      <c r="T165" s="235"/>
      <c r="U165" s="47"/>
      <c r="V165" s="48" t="e">
        <f t="shared" si="374"/>
        <v>#DIV/0!</v>
      </c>
      <c r="W165" s="235"/>
      <c r="X165" s="47"/>
      <c r="Y165" s="48" t="e">
        <f t="shared" si="375"/>
        <v>#DIV/0!</v>
      </c>
      <c r="Z165" s="235"/>
      <c r="AA165" s="47"/>
      <c r="AB165" s="48" t="e">
        <f t="shared" si="376"/>
        <v>#DIV/0!</v>
      </c>
      <c r="AC165" s="235"/>
      <c r="AD165" s="47"/>
      <c r="AE165" s="48" t="e">
        <f t="shared" si="377"/>
        <v>#DIV/0!</v>
      </c>
      <c r="AF165" s="235"/>
      <c r="AG165" s="47"/>
      <c r="AH165" s="48" t="e">
        <f t="shared" si="378"/>
        <v>#DIV/0!</v>
      </c>
      <c r="AI165" s="235"/>
      <c r="AJ165" s="47"/>
      <c r="AK165" s="48" t="e">
        <f t="shared" si="379"/>
        <v>#DIV/0!</v>
      </c>
      <c r="AL165" s="235"/>
      <c r="AM165" s="47"/>
      <c r="AN165" s="48" t="e">
        <f t="shared" si="380"/>
        <v>#DIV/0!</v>
      </c>
      <c r="AO165" s="235"/>
      <c r="AP165" s="47"/>
      <c r="AQ165" s="48" t="e">
        <f t="shared" si="381"/>
        <v>#DIV/0!</v>
      </c>
      <c r="AR165" s="92"/>
      <c r="AS165" s="90"/>
      <c r="AT165" s="90"/>
    </row>
    <row r="166" spans="1:46" s="91" customFormat="1" ht="45" hidden="1">
      <c r="A166" s="305"/>
      <c r="B166" s="277"/>
      <c r="C166" s="280"/>
      <c r="D166" s="115" t="s">
        <v>32</v>
      </c>
      <c r="E166" s="176">
        <f t="shared" si="382"/>
        <v>0</v>
      </c>
      <c r="F166" s="47">
        <f t="shared" si="382"/>
        <v>0</v>
      </c>
      <c r="G166" s="48" t="e">
        <f t="shared" si="369"/>
        <v>#DIV/0!</v>
      </c>
      <c r="H166" s="235"/>
      <c r="I166" s="47"/>
      <c r="J166" s="48" t="e">
        <f t="shared" si="370"/>
        <v>#DIV/0!</v>
      </c>
      <c r="K166" s="235"/>
      <c r="L166" s="47"/>
      <c r="M166" s="48" t="e">
        <f t="shared" si="371"/>
        <v>#DIV/0!</v>
      </c>
      <c r="N166" s="235"/>
      <c r="O166" s="48"/>
      <c r="P166" s="48" t="e">
        <f t="shared" si="372"/>
        <v>#DIV/0!</v>
      </c>
      <c r="Q166" s="235"/>
      <c r="R166" s="47"/>
      <c r="S166" s="48" t="e">
        <f t="shared" si="373"/>
        <v>#DIV/0!</v>
      </c>
      <c r="T166" s="235"/>
      <c r="U166" s="47"/>
      <c r="V166" s="48" t="e">
        <f t="shared" si="374"/>
        <v>#DIV/0!</v>
      </c>
      <c r="W166" s="235"/>
      <c r="X166" s="47"/>
      <c r="Y166" s="48" t="e">
        <f t="shared" si="375"/>
        <v>#DIV/0!</v>
      </c>
      <c r="Z166" s="235"/>
      <c r="AA166" s="47"/>
      <c r="AB166" s="48" t="e">
        <f t="shared" si="376"/>
        <v>#DIV/0!</v>
      </c>
      <c r="AC166" s="235"/>
      <c r="AD166" s="47"/>
      <c r="AE166" s="48" t="e">
        <f t="shared" si="377"/>
        <v>#DIV/0!</v>
      </c>
      <c r="AF166" s="235"/>
      <c r="AG166" s="47"/>
      <c r="AH166" s="48" t="e">
        <f t="shared" si="378"/>
        <v>#DIV/0!</v>
      </c>
      <c r="AI166" s="235"/>
      <c r="AJ166" s="47"/>
      <c r="AK166" s="48" t="e">
        <f t="shared" si="379"/>
        <v>#DIV/0!</v>
      </c>
      <c r="AL166" s="235"/>
      <c r="AM166" s="47"/>
      <c r="AN166" s="48" t="e">
        <f t="shared" si="380"/>
        <v>#DIV/0!</v>
      </c>
      <c r="AO166" s="235"/>
      <c r="AP166" s="47"/>
      <c r="AQ166" s="48" t="e">
        <f t="shared" si="381"/>
        <v>#DIV/0!</v>
      </c>
      <c r="AR166" s="92"/>
      <c r="AS166" s="90"/>
      <c r="AT166" s="90"/>
    </row>
    <row r="167" spans="1:46" s="214" customFormat="1" ht="24" hidden="1" customHeight="1">
      <c r="A167" s="272" t="s">
        <v>225</v>
      </c>
      <c r="B167" s="275" t="s">
        <v>127</v>
      </c>
      <c r="C167" s="278" t="s">
        <v>107</v>
      </c>
      <c r="D167" s="217" t="s">
        <v>34</v>
      </c>
      <c r="E167" s="211">
        <f>SUM(E168:E173)</f>
        <v>30</v>
      </c>
      <c r="F167" s="212">
        <f>SUM(F168:F173)</f>
        <v>0</v>
      </c>
      <c r="G167" s="212">
        <f>(F167/E167)*100</f>
        <v>0</v>
      </c>
      <c r="H167" s="235">
        <f>SUM(H168:H173)</f>
        <v>0</v>
      </c>
      <c r="I167" s="212">
        <f>SUM(I168:I173)</f>
        <v>0</v>
      </c>
      <c r="J167" s="212" t="e">
        <f>(I167/H167)*100</f>
        <v>#DIV/0!</v>
      </c>
      <c r="K167" s="235">
        <f>SUM(K168:K173)</f>
        <v>0</v>
      </c>
      <c r="L167" s="212">
        <f>SUM(L168:L173)</f>
        <v>0</v>
      </c>
      <c r="M167" s="212" t="e">
        <f>(L167/K167)*100</f>
        <v>#DIV/0!</v>
      </c>
      <c r="N167" s="235">
        <f>SUM(N168:N173)</f>
        <v>0</v>
      </c>
      <c r="O167" s="212">
        <f>SUM(O168:O173)</f>
        <v>0</v>
      </c>
      <c r="P167" s="212" t="e">
        <f>(O167/N167)*100</f>
        <v>#DIV/0!</v>
      </c>
      <c r="Q167" s="235">
        <f>SUM(Q168:Q173)</f>
        <v>0</v>
      </c>
      <c r="R167" s="212">
        <f>SUM(R168:R173)</f>
        <v>0</v>
      </c>
      <c r="S167" s="212" t="e">
        <f>(R167/Q167)*100</f>
        <v>#DIV/0!</v>
      </c>
      <c r="T167" s="235">
        <f>SUM(T168:T173)</f>
        <v>0</v>
      </c>
      <c r="U167" s="212">
        <f>SUM(U168:U173)</f>
        <v>0</v>
      </c>
      <c r="V167" s="212" t="e">
        <f>(U167/T167)*100</f>
        <v>#DIV/0!</v>
      </c>
      <c r="W167" s="235">
        <f>SUM(W168:W173)</f>
        <v>0</v>
      </c>
      <c r="X167" s="212">
        <f>SUM(X168:X173)</f>
        <v>0</v>
      </c>
      <c r="Y167" s="212" t="e">
        <f>(X167/W167)*100</f>
        <v>#DIV/0!</v>
      </c>
      <c r="Z167" s="235">
        <f>SUM(Z168:Z173)</f>
        <v>15</v>
      </c>
      <c r="AA167" s="212">
        <f>SUM(AA168:AA173)</f>
        <v>0</v>
      </c>
      <c r="AB167" s="212">
        <f>(AA167/Z167)*100</f>
        <v>0</v>
      </c>
      <c r="AC167" s="235">
        <f>SUM(AC168:AC173)</f>
        <v>0</v>
      </c>
      <c r="AD167" s="212">
        <f>SUM(AD168:AD173)</f>
        <v>0</v>
      </c>
      <c r="AE167" s="212" t="e">
        <f>(AD167/AC167)*100</f>
        <v>#DIV/0!</v>
      </c>
      <c r="AF167" s="235">
        <f>SUM(AF168:AF173)</f>
        <v>0</v>
      </c>
      <c r="AG167" s="212">
        <f>SUM(AG168:AG173)</f>
        <v>0</v>
      </c>
      <c r="AH167" s="212" t="e">
        <f>(AG167/AF167)*100</f>
        <v>#DIV/0!</v>
      </c>
      <c r="AI167" s="235">
        <f>SUM(AI168:AI173)</f>
        <v>0</v>
      </c>
      <c r="AJ167" s="212">
        <f>SUM(AJ168:AJ173)</f>
        <v>0</v>
      </c>
      <c r="AK167" s="212" t="e">
        <f>(AJ167/AI167)*100</f>
        <v>#DIV/0!</v>
      </c>
      <c r="AL167" s="235">
        <f>SUM(AL168:AL173)</f>
        <v>0</v>
      </c>
      <c r="AM167" s="212">
        <f>SUM(AM168:AM173)</f>
        <v>0</v>
      </c>
      <c r="AN167" s="212" t="e">
        <f>(AM167/AL167)*100</f>
        <v>#DIV/0!</v>
      </c>
      <c r="AO167" s="235">
        <f>SUM(AO168:AO173)</f>
        <v>15</v>
      </c>
      <c r="AP167" s="212">
        <f>SUM(AP168:AP173)</f>
        <v>0</v>
      </c>
      <c r="AQ167" s="212">
        <f>(AP167/AO167)*100</f>
        <v>0</v>
      </c>
      <c r="AR167" s="218"/>
    </row>
    <row r="168" spans="1:46" s="91" customFormat="1" ht="30" hidden="1">
      <c r="A168" s="273"/>
      <c r="B168" s="276"/>
      <c r="C168" s="279"/>
      <c r="D168" s="115" t="s">
        <v>17</v>
      </c>
      <c r="E168" s="176">
        <f>H168+K168+N168+Q168+T168+W168+Z168+AC168+AF168+AI168+AL168+AO168</f>
        <v>0</v>
      </c>
      <c r="F168" s="47">
        <f>I168+L168+O168+R168+U168+X168+AA168+AD168+AG168+AJ168+AM168+AP168</f>
        <v>0</v>
      </c>
      <c r="G168" s="48" t="e">
        <f t="shared" ref="G168:G173" si="383">(F168/E168)*100</f>
        <v>#DIV/0!</v>
      </c>
      <c r="H168" s="235"/>
      <c r="I168" s="47"/>
      <c r="J168" s="48" t="e">
        <f t="shared" ref="J168:J173" si="384">(I168/H168)*100</f>
        <v>#DIV/0!</v>
      </c>
      <c r="K168" s="235"/>
      <c r="L168" s="47"/>
      <c r="M168" s="48" t="e">
        <f t="shared" ref="M168:M173" si="385">(L168/K168)*100</f>
        <v>#DIV/0!</v>
      </c>
      <c r="N168" s="235"/>
      <c r="O168" s="48"/>
      <c r="P168" s="48" t="e">
        <f t="shared" ref="P168:P173" si="386">(O168/N168)*100</f>
        <v>#DIV/0!</v>
      </c>
      <c r="Q168" s="235"/>
      <c r="R168" s="47"/>
      <c r="S168" s="48" t="e">
        <f t="shared" ref="S168:S173" si="387">(R168/Q168)*100</f>
        <v>#DIV/0!</v>
      </c>
      <c r="T168" s="235"/>
      <c r="U168" s="47"/>
      <c r="V168" s="48" t="e">
        <f t="shared" ref="V168:V173" si="388">(U168/T168)*100</f>
        <v>#DIV/0!</v>
      </c>
      <c r="W168" s="235"/>
      <c r="X168" s="47"/>
      <c r="Y168" s="48" t="e">
        <f t="shared" ref="Y168:Y173" si="389">(X168/W168)*100</f>
        <v>#DIV/0!</v>
      </c>
      <c r="Z168" s="235"/>
      <c r="AA168" s="47"/>
      <c r="AB168" s="48" t="e">
        <f t="shared" ref="AB168:AB173" si="390">(AA168/Z168)*100</f>
        <v>#DIV/0!</v>
      </c>
      <c r="AC168" s="235"/>
      <c r="AD168" s="47"/>
      <c r="AE168" s="48" t="e">
        <f t="shared" ref="AE168:AE173" si="391">(AD168/AC168)*100</f>
        <v>#DIV/0!</v>
      </c>
      <c r="AF168" s="235"/>
      <c r="AG168" s="47"/>
      <c r="AH168" s="48" t="e">
        <f t="shared" ref="AH168:AH173" si="392">(AG168/AF168)*100</f>
        <v>#DIV/0!</v>
      </c>
      <c r="AI168" s="235"/>
      <c r="AJ168" s="47"/>
      <c r="AK168" s="48" t="e">
        <f t="shared" ref="AK168:AK173" si="393">(AJ168/AI168)*100</f>
        <v>#DIV/0!</v>
      </c>
      <c r="AL168" s="235"/>
      <c r="AM168" s="47"/>
      <c r="AN168" s="48" t="e">
        <f t="shared" ref="AN168:AN173" si="394">(AM168/AL168)*100</f>
        <v>#DIV/0!</v>
      </c>
      <c r="AO168" s="235"/>
      <c r="AP168" s="47"/>
      <c r="AQ168" s="48" t="e">
        <f t="shared" ref="AQ168:AQ173" si="395">(AP168/AO168)*100</f>
        <v>#DIV/0!</v>
      </c>
      <c r="AR168" s="92"/>
      <c r="AS168" s="90"/>
      <c r="AT168" s="90"/>
    </row>
    <row r="169" spans="1:46" s="91" customFormat="1" ht="45" hidden="1">
      <c r="A169" s="273"/>
      <c r="B169" s="276"/>
      <c r="C169" s="279"/>
      <c r="D169" s="115" t="s">
        <v>18</v>
      </c>
      <c r="E169" s="176">
        <f t="shared" ref="E169:F173" si="396">H169+K169+N169+Q169+T169+W169+Z169+AC169+AF169+AI169+AL169+AO169</f>
        <v>0</v>
      </c>
      <c r="F169" s="47">
        <f t="shared" si="396"/>
        <v>0</v>
      </c>
      <c r="G169" s="48" t="e">
        <f t="shared" si="383"/>
        <v>#DIV/0!</v>
      </c>
      <c r="H169" s="235"/>
      <c r="I169" s="47"/>
      <c r="J169" s="48" t="e">
        <f t="shared" si="384"/>
        <v>#DIV/0!</v>
      </c>
      <c r="K169" s="235"/>
      <c r="L169" s="47"/>
      <c r="M169" s="48" t="e">
        <f t="shared" si="385"/>
        <v>#DIV/0!</v>
      </c>
      <c r="N169" s="235"/>
      <c r="O169" s="48"/>
      <c r="P169" s="48" t="e">
        <f t="shared" si="386"/>
        <v>#DIV/0!</v>
      </c>
      <c r="Q169" s="235"/>
      <c r="R169" s="47"/>
      <c r="S169" s="48" t="e">
        <f t="shared" si="387"/>
        <v>#DIV/0!</v>
      </c>
      <c r="T169" s="235"/>
      <c r="U169" s="47"/>
      <c r="V169" s="48" t="e">
        <f t="shared" si="388"/>
        <v>#DIV/0!</v>
      </c>
      <c r="W169" s="235"/>
      <c r="X169" s="47"/>
      <c r="Y169" s="48" t="e">
        <f t="shared" si="389"/>
        <v>#DIV/0!</v>
      </c>
      <c r="Z169" s="235"/>
      <c r="AA169" s="47"/>
      <c r="AB169" s="48" t="e">
        <f t="shared" si="390"/>
        <v>#DIV/0!</v>
      </c>
      <c r="AC169" s="235"/>
      <c r="AD169" s="47"/>
      <c r="AE169" s="48" t="e">
        <f t="shared" si="391"/>
        <v>#DIV/0!</v>
      </c>
      <c r="AF169" s="235"/>
      <c r="AG169" s="47"/>
      <c r="AH169" s="48" t="e">
        <f t="shared" si="392"/>
        <v>#DIV/0!</v>
      </c>
      <c r="AI169" s="235"/>
      <c r="AJ169" s="47"/>
      <c r="AK169" s="48" t="e">
        <f t="shared" si="393"/>
        <v>#DIV/0!</v>
      </c>
      <c r="AL169" s="235"/>
      <c r="AM169" s="47"/>
      <c r="AN169" s="48" t="e">
        <f t="shared" si="394"/>
        <v>#DIV/0!</v>
      </c>
      <c r="AO169" s="235"/>
      <c r="AP169" s="47"/>
      <c r="AQ169" s="48" t="e">
        <f t="shared" si="395"/>
        <v>#DIV/0!</v>
      </c>
      <c r="AR169" s="92"/>
      <c r="AS169" s="90"/>
      <c r="AT169" s="90"/>
    </row>
    <row r="170" spans="1:46" s="91" customFormat="1" ht="29.25" hidden="1" customHeight="1">
      <c r="A170" s="273"/>
      <c r="B170" s="276"/>
      <c r="C170" s="279"/>
      <c r="D170" s="115" t="s">
        <v>26</v>
      </c>
      <c r="E170" s="176">
        <f t="shared" si="396"/>
        <v>30</v>
      </c>
      <c r="F170" s="47">
        <f t="shared" si="396"/>
        <v>0</v>
      </c>
      <c r="G170" s="48">
        <f t="shared" si="383"/>
        <v>0</v>
      </c>
      <c r="H170" s="235"/>
      <c r="I170" s="47"/>
      <c r="J170" s="48" t="e">
        <f t="shared" si="384"/>
        <v>#DIV/0!</v>
      </c>
      <c r="K170" s="235"/>
      <c r="L170" s="47"/>
      <c r="M170" s="48" t="e">
        <f t="shared" si="385"/>
        <v>#DIV/0!</v>
      </c>
      <c r="N170" s="235"/>
      <c r="O170" s="48"/>
      <c r="P170" s="48" t="e">
        <f t="shared" si="386"/>
        <v>#DIV/0!</v>
      </c>
      <c r="Q170" s="235"/>
      <c r="R170" s="47"/>
      <c r="S170" s="48" t="e">
        <f t="shared" si="387"/>
        <v>#DIV/0!</v>
      </c>
      <c r="T170" s="235"/>
      <c r="U170" s="47"/>
      <c r="V170" s="48" t="e">
        <f t="shared" si="388"/>
        <v>#DIV/0!</v>
      </c>
      <c r="W170" s="235"/>
      <c r="X170" s="47"/>
      <c r="Y170" s="48" t="e">
        <f t="shared" si="389"/>
        <v>#DIV/0!</v>
      </c>
      <c r="Z170" s="235">
        <v>15</v>
      </c>
      <c r="AA170" s="47"/>
      <c r="AB170" s="48">
        <f t="shared" si="390"/>
        <v>0</v>
      </c>
      <c r="AC170" s="235"/>
      <c r="AD170" s="47"/>
      <c r="AE170" s="48" t="e">
        <f t="shared" si="391"/>
        <v>#DIV/0!</v>
      </c>
      <c r="AF170" s="235"/>
      <c r="AG170" s="47"/>
      <c r="AH170" s="48" t="e">
        <f t="shared" si="392"/>
        <v>#DIV/0!</v>
      </c>
      <c r="AI170" s="235"/>
      <c r="AJ170" s="47"/>
      <c r="AK170" s="48" t="e">
        <f t="shared" si="393"/>
        <v>#DIV/0!</v>
      </c>
      <c r="AL170" s="235"/>
      <c r="AM170" s="47"/>
      <c r="AN170" s="48" t="e">
        <f t="shared" si="394"/>
        <v>#DIV/0!</v>
      </c>
      <c r="AO170" s="235">
        <v>15</v>
      </c>
      <c r="AP170" s="47"/>
      <c r="AQ170" s="48">
        <f t="shared" si="395"/>
        <v>0</v>
      </c>
      <c r="AR170" s="92"/>
      <c r="AS170" s="90"/>
      <c r="AT170" s="90"/>
    </row>
    <row r="171" spans="1:46" s="91" customFormat="1" ht="82.5" hidden="1" customHeight="1">
      <c r="A171" s="273"/>
      <c r="B171" s="276"/>
      <c r="C171" s="279"/>
      <c r="D171" s="115" t="s">
        <v>154</v>
      </c>
      <c r="E171" s="176">
        <f t="shared" si="396"/>
        <v>0</v>
      </c>
      <c r="F171" s="47">
        <f t="shared" si="396"/>
        <v>0</v>
      </c>
      <c r="G171" s="48" t="e">
        <f t="shared" si="383"/>
        <v>#DIV/0!</v>
      </c>
      <c r="H171" s="235"/>
      <c r="I171" s="47"/>
      <c r="J171" s="48" t="e">
        <f t="shared" si="384"/>
        <v>#DIV/0!</v>
      </c>
      <c r="K171" s="235"/>
      <c r="L171" s="47"/>
      <c r="M171" s="48" t="e">
        <f t="shared" si="385"/>
        <v>#DIV/0!</v>
      </c>
      <c r="N171" s="235"/>
      <c r="O171" s="48"/>
      <c r="P171" s="48" t="e">
        <f t="shared" si="386"/>
        <v>#DIV/0!</v>
      </c>
      <c r="Q171" s="235"/>
      <c r="R171" s="47"/>
      <c r="S171" s="48" t="e">
        <f t="shared" si="387"/>
        <v>#DIV/0!</v>
      </c>
      <c r="T171" s="235"/>
      <c r="U171" s="47"/>
      <c r="V171" s="48" t="e">
        <f t="shared" si="388"/>
        <v>#DIV/0!</v>
      </c>
      <c r="W171" s="235"/>
      <c r="X171" s="47"/>
      <c r="Y171" s="48" t="e">
        <f t="shared" si="389"/>
        <v>#DIV/0!</v>
      </c>
      <c r="Z171" s="235"/>
      <c r="AA171" s="47"/>
      <c r="AB171" s="48" t="e">
        <f t="shared" si="390"/>
        <v>#DIV/0!</v>
      </c>
      <c r="AC171" s="235"/>
      <c r="AD171" s="47"/>
      <c r="AE171" s="48" t="e">
        <f t="shared" si="391"/>
        <v>#DIV/0!</v>
      </c>
      <c r="AF171" s="235"/>
      <c r="AG171" s="47"/>
      <c r="AH171" s="48" t="e">
        <f t="shared" si="392"/>
        <v>#DIV/0!</v>
      </c>
      <c r="AI171" s="235"/>
      <c r="AJ171" s="47"/>
      <c r="AK171" s="48" t="e">
        <f t="shared" si="393"/>
        <v>#DIV/0!</v>
      </c>
      <c r="AL171" s="235"/>
      <c r="AM171" s="47"/>
      <c r="AN171" s="48" t="e">
        <f t="shared" si="394"/>
        <v>#DIV/0!</v>
      </c>
      <c r="AO171" s="235"/>
      <c r="AP171" s="47"/>
      <c r="AQ171" s="48" t="e">
        <f t="shared" si="395"/>
        <v>#DIV/0!</v>
      </c>
      <c r="AR171" s="92"/>
      <c r="AS171" s="90"/>
      <c r="AT171" s="90"/>
    </row>
    <row r="172" spans="1:46" s="91" customFormat="1" ht="36" hidden="1" customHeight="1">
      <c r="A172" s="273"/>
      <c r="B172" s="276"/>
      <c r="C172" s="279"/>
      <c r="D172" s="115" t="s">
        <v>37</v>
      </c>
      <c r="E172" s="176">
        <f t="shared" si="396"/>
        <v>0</v>
      </c>
      <c r="F172" s="47">
        <f t="shared" si="396"/>
        <v>0</v>
      </c>
      <c r="G172" s="48" t="e">
        <f t="shared" si="383"/>
        <v>#DIV/0!</v>
      </c>
      <c r="H172" s="235"/>
      <c r="I172" s="47"/>
      <c r="J172" s="48" t="e">
        <f t="shared" si="384"/>
        <v>#DIV/0!</v>
      </c>
      <c r="K172" s="235"/>
      <c r="L172" s="47"/>
      <c r="M172" s="48" t="e">
        <f t="shared" si="385"/>
        <v>#DIV/0!</v>
      </c>
      <c r="N172" s="235"/>
      <c r="O172" s="48"/>
      <c r="P172" s="48" t="e">
        <f t="shared" si="386"/>
        <v>#DIV/0!</v>
      </c>
      <c r="Q172" s="235"/>
      <c r="R172" s="47"/>
      <c r="S172" s="48" t="e">
        <f t="shared" si="387"/>
        <v>#DIV/0!</v>
      </c>
      <c r="T172" s="235"/>
      <c r="U172" s="47"/>
      <c r="V172" s="48" t="e">
        <f t="shared" si="388"/>
        <v>#DIV/0!</v>
      </c>
      <c r="W172" s="235"/>
      <c r="X172" s="47"/>
      <c r="Y172" s="48" t="e">
        <f t="shared" si="389"/>
        <v>#DIV/0!</v>
      </c>
      <c r="Z172" s="235"/>
      <c r="AA172" s="47"/>
      <c r="AB172" s="48" t="e">
        <f t="shared" si="390"/>
        <v>#DIV/0!</v>
      </c>
      <c r="AC172" s="235"/>
      <c r="AD172" s="47"/>
      <c r="AE172" s="48" t="e">
        <f t="shared" si="391"/>
        <v>#DIV/0!</v>
      </c>
      <c r="AF172" s="235"/>
      <c r="AG172" s="47"/>
      <c r="AH172" s="48" t="e">
        <f t="shared" si="392"/>
        <v>#DIV/0!</v>
      </c>
      <c r="AI172" s="235"/>
      <c r="AJ172" s="47"/>
      <c r="AK172" s="48" t="e">
        <f t="shared" si="393"/>
        <v>#DIV/0!</v>
      </c>
      <c r="AL172" s="235"/>
      <c r="AM172" s="47"/>
      <c r="AN172" s="48" t="e">
        <f t="shared" si="394"/>
        <v>#DIV/0!</v>
      </c>
      <c r="AO172" s="235"/>
      <c r="AP172" s="47"/>
      <c r="AQ172" s="48" t="e">
        <f t="shared" si="395"/>
        <v>#DIV/0!</v>
      </c>
      <c r="AR172" s="92"/>
      <c r="AS172" s="90"/>
      <c r="AT172" s="90"/>
    </row>
    <row r="173" spans="1:46" s="91" customFormat="1" ht="45" hidden="1">
      <c r="A173" s="274"/>
      <c r="B173" s="277"/>
      <c r="C173" s="280"/>
      <c r="D173" s="115" t="s">
        <v>32</v>
      </c>
      <c r="E173" s="176">
        <f t="shared" si="396"/>
        <v>0</v>
      </c>
      <c r="F173" s="47">
        <f t="shared" si="396"/>
        <v>0</v>
      </c>
      <c r="G173" s="48" t="e">
        <f t="shared" si="383"/>
        <v>#DIV/0!</v>
      </c>
      <c r="H173" s="235"/>
      <c r="I173" s="47"/>
      <c r="J173" s="48" t="e">
        <f t="shared" si="384"/>
        <v>#DIV/0!</v>
      </c>
      <c r="K173" s="235"/>
      <c r="L173" s="47"/>
      <c r="M173" s="48" t="e">
        <f t="shared" si="385"/>
        <v>#DIV/0!</v>
      </c>
      <c r="N173" s="235"/>
      <c r="O173" s="48"/>
      <c r="P173" s="48" t="e">
        <f t="shared" si="386"/>
        <v>#DIV/0!</v>
      </c>
      <c r="Q173" s="235"/>
      <c r="R173" s="47"/>
      <c r="S173" s="48" t="e">
        <f t="shared" si="387"/>
        <v>#DIV/0!</v>
      </c>
      <c r="T173" s="235"/>
      <c r="U173" s="47"/>
      <c r="V173" s="48" t="e">
        <f t="shared" si="388"/>
        <v>#DIV/0!</v>
      </c>
      <c r="W173" s="235"/>
      <c r="X173" s="47"/>
      <c r="Y173" s="48" t="e">
        <f t="shared" si="389"/>
        <v>#DIV/0!</v>
      </c>
      <c r="Z173" s="235"/>
      <c r="AA173" s="47"/>
      <c r="AB173" s="48" t="e">
        <f t="shared" si="390"/>
        <v>#DIV/0!</v>
      </c>
      <c r="AC173" s="235"/>
      <c r="AD173" s="47"/>
      <c r="AE173" s="48" t="e">
        <f t="shared" si="391"/>
        <v>#DIV/0!</v>
      </c>
      <c r="AF173" s="235"/>
      <c r="AG173" s="47"/>
      <c r="AH173" s="48" t="e">
        <f t="shared" si="392"/>
        <v>#DIV/0!</v>
      </c>
      <c r="AI173" s="235"/>
      <c r="AJ173" s="47"/>
      <c r="AK173" s="48" t="e">
        <f t="shared" si="393"/>
        <v>#DIV/0!</v>
      </c>
      <c r="AL173" s="235"/>
      <c r="AM173" s="47"/>
      <c r="AN173" s="48" t="e">
        <f t="shared" si="394"/>
        <v>#DIV/0!</v>
      </c>
      <c r="AO173" s="235"/>
      <c r="AP173" s="47"/>
      <c r="AQ173" s="48" t="e">
        <f t="shared" si="395"/>
        <v>#DIV/0!</v>
      </c>
      <c r="AR173" s="92"/>
      <c r="AS173" s="90"/>
      <c r="AT173" s="90"/>
    </row>
    <row r="174" spans="1:46" s="214" customFormat="1" ht="29.25" hidden="1" customHeight="1">
      <c r="A174" s="272" t="s">
        <v>226</v>
      </c>
      <c r="B174" s="536" t="s">
        <v>326</v>
      </c>
      <c r="C174" s="278" t="s">
        <v>105</v>
      </c>
      <c r="D174" s="217" t="s">
        <v>34</v>
      </c>
      <c r="E174" s="211">
        <f>SUM(E175:E180)</f>
        <v>160.001</v>
      </c>
      <c r="F174" s="212">
        <f>SUM(F175:F180)</f>
        <v>106.041</v>
      </c>
      <c r="G174" s="212">
        <f>(F174/E174)*100</f>
        <v>66.275210779932621</v>
      </c>
      <c r="H174" s="235">
        <f>SUM(H175:H180)</f>
        <v>0</v>
      </c>
      <c r="I174" s="212">
        <f>SUM(I175:I180)</f>
        <v>0</v>
      </c>
      <c r="J174" s="212" t="e">
        <f>(I174/H174)*100</f>
        <v>#DIV/0!</v>
      </c>
      <c r="K174" s="235">
        <f>SUM(K175:K180)</f>
        <v>0</v>
      </c>
      <c r="L174" s="212">
        <f>SUM(L175:L180)</f>
        <v>0</v>
      </c>
      <c r="M174" s="212" t="e">
        <f>(L174/K174)*100</f>
        <v>#DIV/0!</v>
      </c>
      <c r="N174" s="235">
        <f>SUM(N175:N180)</f>
        <v>106.041</v>
      </c>
      <c r="O174" s="212">
        <f>SUM(O175:O180)</f>
        <v>106.041</v>
      </c>
      <c r="P174" s="212">
        <f>(O174/N174)*100</f>
        <v>100</v>
      </c>
      <c r="Q174" s="235">
        <f>SUM(Q175:Q180)</f>
        <v>0</v>
      </c>
      <c r="R174" s="212">
        <f>SUM(R175:R180)</f>
        <v>0</v>
      </c>
      <c r="S174" s="212" t="e">
        <f>(R174/Q174)*100</f>
        <v>#DIV/0!</v>
      </c>
      <c r="T174" s="235">
        <f>SUM(T175:T180)</f>
        <v>0</v>
      </c>
      <c r="U174" s="212">
        <f>SUM(U175:U180)</f>
        <v>0</v>
      </c>
      <c r="V174" s="212" t="e">
        <f>(U174/T174)*100</f>
        <v>#DIV/0!</v>
      </c>
      <c r="W174" s="235">
        <f>SUM(W175:W180)</f>
        <v>0</v>
      </c>
      <c r="X174" s="212">
        <f>SUM(X175:X180)</f>
        <v>0</v>
      </c>
      <c r="Y174" s="212" t="e">
        <f>(X174/W174)*100</f>
        <v>#DIV/0!</v>
      </c>
      <c r="Z174" s="235">
        <f>SUM(Z175:Z180)</f>
        <v>53.96</v>
      </c>
      <c r="AA174" s="212">
        <f>SUM(AA175:AA180)</f>
        <v>0</v>
      </c>
      <c r="AB174" s="212">
        <f>(AA174/Z174)*100</f>
        <v>0</v>
      </c>
      <c r="AC174" s="235">
        <f>SUM(AC175:AC180)</f>
        <v>0</v>
      </c>
      <c r="AD174" s="212">
        <f>SUM(AD175:AD180)</f>
        <v>0</v>
      </c>
      <c r="AE174" s="212" t="e">
        <f>(AD174/AC174)*100</f>
        <v>#DIV/0!</v>
      </c>
      <c r="AF174" s="235">
        <f>SUM(AF175:AF180)</f>
        <v>0</v>
      </c>
      <c r="AG174" s="212">
        <f>SUM(AG175:AG180)</f>
        <v>0</v>
      </c>
      <c r="AH174" s="212" t="e">
        <f>(AG174/AF174)*100</f>
        <v>#DIV/0!</v>
      </c>
      <c r="AI174" s="235">
        <f>SUM(AI175:AI180)</f>
        <v>0</v>
      </c>
      <c r="AJ174" s="212">
        <f>SUM(AJ175:AJ180)</f>
        <v>0</v>
      </c>
      <c r="AK174" s="212" t="e">
        <f>(AJ174/AI174)*100</f>
        <v>#DIV/0!</v>
      </c>
      <c r="AL174" s="235">
        <f>SUM(AL175:AL180)</f>
        <v>0</v>
      </c>
      <c r="AM174" s="212">
        <f>SUM(AM175:AM180)</f>
        <v>0</v>
      </c>
      <c r="AN174" s="212" t="e">
        <f>(AM174/AL174)*100</f>
        <v>#DIV/0!</v>
      </c>
      <c r="AO174" s="235">
        <f>SUM(AO175:AO180)</f>
        <v>0</v>
      </c>
      <c r="AP174" s="212">
        <f>SUM(AP175:AP180)</f>
        <v>0</v>
      </c>
      <c r="AQ174" s="212" t="e">
        <f>(AP174/AO174)*100</f>
        <v>#DIV/0!</v>
      </c>
      <c r="AR174" s="218"/>
    </row>
    <row r="175" spans="1:46" s="91" customFormat="1" ht="30" hidden="1">
      <c r="A175" s="273"/>
      <c r="B175" s="537"/>
      <c r="C175" s="279"/>
      <c r="D175" s="115" t="s">
        <v>17</v>
      </c>
      <c r="E175" s="176">
        <f>H175+K175+N175+Q175+T175+W175+Z175+AC175+AF175+AI175+AL175+AO175</f>
        <v>0</v>
      </c>
      <c r="F175" s="47">
        <f>I175+L175+O175+R175+U175+X175+AA175+AD175+AG175+AJ175+AM175+AP175</f>
        <v>0</v>
      </c>
      <c r="G175" s="48" t="e">
        <f t="shared" ref="G175:G180" si="397">(F175/E175)*100</f>
        <v>#DIV/0!</v>
      </c>
      <c r="H175" s="235"/>
      <c r="I175" s="47"/>
      <c r="J175" s="48" t="e">
        <f t="shared" ref="J175:J180" si="398">(I175/H175)*100</f>
        <v>#DIV/0!</v>
      </c>
      <c r="K175" s="235"/>
      <c r="L175" s="47"/>
      <c r="M175" s="48" t="e">
        <f t="shared" ref="M175:M180" si="399">(L175/K175)*100</f>
        <v>#DIV/0!</v>
      </c>
      <c r="N175" s="235"/>
      <c r="O175" s="48"/>
      <c r="P175" s="48" t="e">
        <f t="shared" ref="P175:P180" si="400">(O175/N175)*100</f>
        <v>#DIV/0!</v>
      </c>
      <c r="Q175" s="235"/>
      <c r="R175" s="47"/>
      <c r="S175" s="48" t="e">
        <f t="shared" ref="S175:S180" si="401">(R175/Q175)*100</f>
        <v>#DIV/0!</v>
      </c>
      <c r="T175" s="235"/>
      <c r="U175" s="47"/>
      <c r="V175" s="48" t="e">
        <f t="shared" ref="V175:V180" si="402">(U175/T175)*100</f>
        <v>#DIV/0!</v>
      </c>
      <c r="W175" s="235"/>
      <c r="X175" s="47"/>
      <c r="Y175" s="48" t="e">
        <f t="shared" ref="Y175:Y180" si="403">(X175/W175)*100</f>
        <v>#DIV/0!</v>
      </c>
      <c r="Z175" s="235"/>
      <c r="AA175" s="47"/>
      <c r="AB175" s="48" t="e">
        <f t="shared" ref="AB175:AB180" si="404">(AA175/Z175)*100</f>
        <v>#DIV/0!</v>
      </c>
      <c r="AC175" s="235"/>
      <c r="AD175" s="47"/>
      <c r="AE175" s="48" t="e">
        <f t="shared" ref="AE175:AE180" si="405">(AD175/AC175)*100</f>
        <v>#DIV/0!</v>
      </c>
      <c r="AF175" s="235"/>
      <c r="AG175" s="47"/>
      <c r="AH175" s="48" t="e">
        <f t="shared" ref="AH175:AH180" si="406">(AG175/AF175)*100</f>
        <v>#DIV/0!</v>
      </c>
      <c r="AI175" s="235"/>
      <c r="AJ175" s="47"/>
      <c r="AK175" s="48" t="e">
        <f t="shared" ref="AK175:AK180" si="407">(AJ175/AI175)*100</f>
        <v>#DIV/0!</v>
      </c>
      <c r="AL175" s="235"/>
      <c r="AM175" s="47"/>
      <c r="AN175" s="48" t="e">
        <f t="shared" ref="AN175:AN180" si="408">(AM175/AL175)*100</f>
        <v>#DIV/0!</v>
      </c>
      <c r="AO175" s="235"/>
      <c r="AP175" s="47"/>
      <c r="AQ175" s="48" t="e">
        <f t="shared" ref="AQ175:AQ180" si="409">(AP175/AO175)*100</f>
        <v>#DIV/0!</v>
      </c>
      <c r="AR175" s="92"/>
      <c r="AS175" s="90"/>
      <c r="AT175" s="90"/>
    </row>
    <row r="176" spans="1:46" s="91" customFormat="1" ht="45" hidden="1">
      <c r="A176" s="273"/>
      <c r="B176" s="537"/>
      <c r="C176" s="279"/>
      <c r="D176" s="115" t="s">
        <v>18</v>
      </c>
      <c r="E176" s="176">
        <f t="shared" ref="E176:F180" si="410">H176+K176+N176+Q176+T176+W176+Z176+AC176+AF176+AI176+AL176+AO176</f>
        <v>0</v>
      </c>
      <c r="F176" s="47">
        <f t="shared" si="410"/>
        <v>0</v>
      </c>
      <c r="G176" s="48" t="e">
        <f t="shared" si="397"/>
        <v>#DIV/0!</v>
      </c>
      <c r="H176" s="235"/>
      <c r="I176" s="47"/>
      <c r="J176" s="48" t="e">
        <f t="shared" si="398"/>
        <v>#DIV/0!</v>
      </c>
      <c r="K176" s="235"/>
      <c r="L176" s="47"/>
      <c r="M176" s="48" t="e">
        <f t="shared" si="399"/>
        <v>#DIV/0!</v>
      </c>
      <c r="N176" s="235"/>
      <c r="O176" s="48"/>
      <c r="P176" s="48" t="e">
        <f t="shared" si="400"/>
        <v>#DIV/0!</v>
      </c>
      <c r="Q176" s="235"/>
      <c r="R176" s="47"/>
      <c r="S176" s="48" t="e">
        <f t="shared" si="401"/>
        <v>#DIV/0!</v>
      </c>
      <c r="T176" s="235"/>
      <c r="U176" s="47"/>
      <c r="V176" s="48" t="e">
        <f t="shared" si="402"/>
        <v>#DIV/0!</v>
      </c>
      <c r="W176" s="235"/>
      <c r="X176" s="47"/>
      <c r="Y176" s="48" t="e">
        <f t="shared" si="403"/>
        <v>#DIV/0!</v>
      </c>
      <c r="Z176" s="235"/>
      <c r="AA176" s="47"/>
      <c r="AB176" s="48" t="e">
        <f t="shared" si="404"/>
        <v>#DIV/0!</v>
      </c>
      <c r="AC176" s="235"/>
      <c r="AD176" s="47"/>
      <c r="AE176" s="48" t="e">
        <f t="shared" si="405"/>
        <v>#DIV/0!</v>
      </c>
      <c r="AF176" s="235"/>
      <c r="AG176" s="47"/>
      <c r="AH176" s="48" t="e">
        <f t="shared" si="406"/>
        <v>#DIV/0!</v>
      </c>
      <c r="AI176" s="235"/>
      <c r="AJ176" s="47"/>
      <c r="AK176" s="48" t="e">
        <f t="shared" si="407"/>
        <v>#DIV/0!</v>
      </c>
      <c r="AL176" s="235"/>
      <c r="AM176" s="47"/>
      <c r="AN176" s="48" t="e">
        <f t="shared" si="408"/>
        <v>#DIV/0!</v>
      </c>
      <c r="AO176" s="235"/>
      <c r="AP176" s="47"/>
      <c r="AQ176" s="48" t="e">
        <f t="shared" si="409"/>
        <v>#DIV/0!</v>
      </c>
      <c r="AR176" s="92"/>
      <c r="AS176" s="90"/>
      <c r="AT176" s="90"/>
    </row>
    <row r="177" spans="1:46" s="91" customFormat="1" ht="24.75" hidden="1" customHeight="1">
      <c r="A177" s="273"/>
      <c r="B177" s="537"/>
      <c r="C177" s="279"/>
      <c r="D177" s="115" t="s">
        <v>26</v>
      </c>
      <c r="E177" s="176">
        <f t="shared" si="410"/>
        <v>160.001</v>
      </c>
      <c r="F177" s="47">
        <f t="shared" si="410"/>
        <v>106.041</v>
      </c>
      <c r="G177" s="48">
        <f t="shared" si="397"/>
        <v>66.275210779932621</v>
      </c>
      <c r="H177" s="235"/>
      <c r="I177" s="47"/>
      <c r="J177" s="48" t="e">
        <f t="shared" si="398"/>
        <v>#DIV/0!</v>
      </c>
      <c r="K177" s="235"/>
      <c r="L177" s="47"/>
      <c r="M177" s="48" t="e">
        <f t="shared" si="399"/>
        <v>#DIV/0!</v>
      </c>
      <c r="N177" s="235">
        <v>106.041</v>
      </c>
      <c r="O177" s="48">
        <v>106.041</v>
      </c>
      <c r="P177" s="48">
        <f t="shared" si="400"/>
        <v>100</v>
      </c>
      <c r="Q177" s="235">
        <v>0</v>
      </c>
      <c r="R177" s="47"/>
      <c r="S177" s="48" t="e">
        <f t="shared" si="401"/>
        <v>#DIV/0!</v>
      </c>
      <c r="T177" s="235">
        <v>0</v>
      </c>
      <c r="U177" s="47"/>
      <c r="V177" s="48" t="e">
        <f t="shared" si="402"/>
        <v>#DIV/0!</v>
      </c>
      <c r="W177" s="235">
        <v>0</v>
      </c>
      <c r="X177" s="47"/>
      <c r="Y177" s="48" t="e">
        <f t="shared" si="403"/>
        <v>#DIV/0!</v>
      </c>
      <c r="Z177" s="235">
        <v>53.96</v>
      </c>
      <c r="AA177" s="47"/>
      <c r="AB177" s="48">
        <f t="shared" si="404"/>
        <v>0</v>
      </c>
      <c r="AC177" s="235"/>
      <c r="AD177" s="47"/>
      <c r="AE177" s="48" t="e">
        <f t="shared" si="405"/>
        <v>#DIV/0!</v>
      </c>
      <c r="AF177" s="235"/>
      <c r="AG177" s="47"/>
      <c r="AH177" s="48" t="e">
        <f t="shared" si="406"/>
        <v>#DIV/0!</v>
      </c>
      <c r="AI177" s="235"/>
      <c r="AJ177" s="47"/>
      <c r="AK177" s="48" t="e">
        <f t="shared" si="407"/>
        <v>#DIV/0!</v>
      </c>
      <c r="AL177" s="235"/>
      <c r="AM177" s="47"/>
      <c r="AN177" s="48" t="e">
        <f t="shared" si="408"/>
        <v>#DIV/0!</v>
      </c>
      <c r="AO177" s="235"/>
      <c r="AP177" s="47"/>
      <c r="AQ177" s="48" t="e">
        <f t="shared" si="409"/>
        <v>#DIV/0!</v>
      </c>
      <c r="AR177" s="92"/>
      <c r="AS177" s="90"/>
      <c r="AT177" s="90"/>
    </row>
    <row r="178" spans="1:46" s="91" customFormat="1" ht="78" hidden="1" customHeight="1">
      <c r="A178" s="273"/>
      <c r="B178" s="537"/>
      <c r="C178" s="279"/>
      <c r="D178" s="115" t="s">
        <v>154</v>
      </c>
      <c r="E178" s="176">
        <f t="shared" si="410"/>
        <v>0</v>
      </c>
      <c r="F178" s="47">
        <f t="shared" si="410"/>
        <v>0</v>
      </c>
      <c r="G178" s="48" t="e">
        <f t="shared" si="397"/>
        <v>#DIV/0!</v>
      </c>
      <c r="H178" s="235"/>
      <c r="I178" s="47"/>
      <c r="J178" s="48" t="e">
        <f t="shared" si="398"/>
        <v>#DIV/0!</v>
      </c>
      <c r="K178" s="235"/>
      <c r="L178" s="47"/>
      <c r="M178" s="48" t="e">
        <f t="shared" si="399"/>
        <v>#DIV/0!</v>
      </c>
      <c r="N178" s="235"/>
      <c r="O178" s="48"/>
      <c r="P178" s="48" t="e">
        <f t="shared" si="400"/>
        <v>#DIV/0!</v>
      </c>
      <c r="Q178" s="235"/>
      <c r="R178" s="47"/>
      <c r="S178" s="48" t="e">
        <f t="shared" si="401"/>
        <v>#DIV/0!</v>
      </c>
      <c r="T178" s="235"/>
      <c r="U178" s="47"/>
      <c r="V178" s="48" t="e">
        <f t="shared" si="402"/>
        <v>#DIV/0!</v>
      </c>
      <c r="W178" s="235"/>
      <c r="X178" s="47"/>
      <c r="Y178" s="48" t="e">
        <f t="shared" si="403"/>
        <v>#DIV/0!</v>
      </c>
      <c r="Z178" s="235"/>
      <c r="AA178" s="47"/>
      <c r="AB178" s="48" t="e">
        <f t="shared" si="404"/>
        <v>#DIV/0!</v>
      </c>
      <c r="AC178" s="235"/>
      <c r="AD178" s="47"/>
      <c r="AE178" s="48" t="e">
        <f t="shared" si="405"/>
        <v>#DIV/0!</v>
      </c>
      <c r="AF178" s="235"/>
      <c r="AG178" s="47"/>
      <c r="AH178" s="48" t="e">
        <f t="shared" si="406"/>
        <v>#DIV/0!</v>
      </c>
      <c r="AI178" s="235"/>
      <c r="AJ178" s="47"/>
      <c r="AK178" s="48" t="e">
        <f t="shared" si="407"/>
        <v>#DIV/0!</v>
      </c>
      <c r="AL178" s="235"/>
      <c r="AM178" s="47"/>
      <c r="AN178" s="48" t="e">
        <f t="shared" si="408"/>
        <v>#DIV/0!</v>
      </c>
      <c r="AO178" s="235"/>
      <c r="AP178" s="47"/>
      <c r="AQ178" s="48" t="e">
        <f t="shared" si="409"/>
        <v>#DIV/0!</v>
      </c>
      <c r="AR178" s="92"/>
      <c r="AS178" s="90"/>
      <c r="AT178" s="90"/>
    </row>
    <row r="179" spans="1:46" s="91" customFormat="1" ht="30.75" hidden="1" customHeight="1">
      <c r="A179" s="273"/>
      <c r="B179" s="537"/>
      <c r="C179" s="279"/>
      <c r="D179" s="115" t="s">
        <v>37</v>
      </c>
      <c r="E179" s="176">
        <f t="shared" si="410"/>
        <v>0</v>
      </c>
      <c r="F179" s="47">
        <f t="shared" si="410"/>
        <v>0</v>
      </c>
      <c r="G179" s="48" t="e">
        <f t="shared" si="397"/>
        <v>#DIV/0!</v>
      </c>
      <c r="H179" s="235"/>
      <c r="I179" s="47"/>
      <c r="J179" s="48" t="e">
        <f t="shared" si="398"/>
        <v>#DIV/0!</v>
      </c>
      <c r="K179" s="235"/>
      <c r="L179" s="47"/>
      <c r="M179" s="48" t="e">
        <f t="shared" si="399"/>
        <v>#DIV/0!</v>
      </c>
      <c r="N179" s="235"/>
      <c r="O179" s="48"/>
      <c r="P179" s="48" t="e">
        <f t="shared" si="400"/>
        <v>#DIV/0!</v>
      </c>
      <c r="Q179" s="235"/>
      <c r="R179" s="47"/>
      <c r="S179" s="48" t="e">
        <f t="shared" si="401"/>
        <v>#DIV/0!</v>
      </c>
      <c r="T179" s="235"/>
      <c r="U179" s="47"/>
      <c r="V179" s="48" t="e">
        <f t="shared" si="402"/>
        <v>#DIV/0!</v>
      </c>
      <c r="W179" s="235"/>
      <c r="X179" s="47"/>
      <c r="Y179" s="48" t="e">
        <f t="shared" si="403"/>
        <v>#DIV/0!</v>
      </c>
      <c r="Z179" s="235"/>
      <c r="AA179" s="47"/>
      <c r="AB179" s="48" t="e">
        <f t="shared" si="404"/>
        <v>#DIV/0!</v>
      </c>
      <c r="AC179" s="235"/>
      <c r="AD179" s="47"/>
      <c r="AE179" s="48" t="e">
        <f t="shared" si="405"/>
        <v>#DIV/0!</v>
      </c>
      <c r="AF179" s="235"/>
      <c r="AG179" s="47"/>
      <c r="AH179" s="48" t="e">
        <f t="shared" si="406"/>
        <v>#DIV/0!</v>
      </c>
      <c r="AI179" s="235"/>
      <c r="AJ179" s="47"/>
      <c r="AK179" s="48" t="e">
        <f t="shared" si="407"/>
        <v>#DIV/0!</v>
      </c>
      <c r="AL179" s="235"/>
      <c r="AM179" s="47"/>
      <c r="AN179" s="48" t="e">
        <f t="shared" si="408"/>
        <v>#DIV/0!</v>
      </c>
      <c r="AO179" s="235"/>
      <c r="AP179" s="47"/>
      <c r="AQ179" s="48" t="e">
        <f t="shared" si="409"/>
        <v>#DIV/0!</v>
      </c>
      <c r="AR179" s="92"/>
      <c r="AS179" s="90"/>
      <c r="AT179" s="90"/>
    </row>
    <row r="180" spans="1:46" s="91" customFormat="1" ht="59.25" hidden="1" customHeight="1">
      <c r="A180" s="274"/>
      <c r="B180" s="538"/>
      <c r="C180" s="280"/>
      <c r="D180" s="115" t="s">
        <v>32</v>
      </c>
      <c r="E180" s="176">
        <f t="shared" si="410"/>
        <v>0</v>
      </c>
      <c r="F180" s="47">
        <f t="shared" si="410"/>
        <v>0</v>
      </c>
      <c r="G180" s="48" t="e">
        <f t="shared" si="397"/>
        <v>#DIV/0!</v>
      </c>
      <c r="H180" s="235"/>
      <c r="I180" s="47"/>
      <c r="J180" s="48" t="e">
        <f t="shared" si="398"/>
        <v>#DIV/0!</v>
      </c>
      <c r="K180" s="235"/>
      <c r="L180" s="47"/>
      <c r="M180" s="48" t="e">
        <f t="shared" si="399"/>
        <v>#DIV/0!</v>
      </c>
      <c r="N180" s="235"/>
      <c r="O180" s="48"/>
      <c r="P180" s="48" t="e">
        <f t="shared" si="400"/>
        <v>#DIV/0!</v>
      </c>
      <c r="Q180" s="235"/>
      <c r="R180" s="47"/>
      <c r="S180" s="48" t="e">
        <f t="shared" si="401"/>
        <v>#DIV/0!</v>
      </c>
      <c r="T180" s="235"/>
      <c r="U180" s="47"/>
      <c r="V180" s="48" t="e">
        <f t="shared" si="402"/>
        <v>#DIV/0!</v>
      </c>
      <c r="W180" s="235"/>
      <c r="X180" s="47"/>
      <c r="Y180" s="48" t="e">
        <f t="shared" si="403"/>
        <v>#DIV/0!</v>
      </c>
      <c r="Z180" s="235"/>
      <c r="AA180" s="47"/>
      <c r="AB180" s="48" t="e">
        <f t="shared" si="404"/>
        <v>#DIV/0!</v>
      </c>
      <c r="AC180" s="235"/>
      <c r="AD180" s="47"/>
      <c r="AE180" s="48" t="e">
        <f t="shared" si="405"/>
        <v>#DIV/0!</v>
      </c>
      <c r="AF180" s="235"/>
      <c r="AG180" s="47"/>
      <c r="AH180" s="48" t="e">
        <f t="shared" si="406"/>
        <v>#DIV/0!</v>
      </c>
      <c r="AI180" s="235"/>
      <c r="AJ180" s="47"/>
      <c r="AK180" s="48" t="e">
        <f t="shared" si="407"/>
        <v>#DIV/0!</v>
      </c>
      <c r="AL180" s="235"/>
      <c r="AM180" s="47"/>
      <c r="AN180" s="48" t="e">
        <f t="shared" si="408"/>
        <v>#DIV/0!</v>
      </c>
      <c r="AO180" s="235"/>
      <c r="AP180" s="47"/>
      <c r="AQ180" s="48" t="e">
        <f t="shared" si="409"/>
        <v>#DIV/0!</v>
      </c>
      <c r="AR180" s="92"/>
      <c r="AS180" s="90"/>
      <c r="AT180" s="90"/>
    </row>
    <row r="181" spans="1:46" s="214" customFormat="1" ht="24.75" hidden="1" customHeight="1">
      <c r="A181" s="272" t="s">
        <v>227</v>
      </c>
      <c r="B181" s="311" t="s">
        <v>74</v>
      </c>
      <c r="C181" s="278" t="s">
        <v>107</v>
      </c>
      <c r="D181" s="217" t="s">
        <v>34</v>
      </c>
      <c r="E181" s="211">
        <f>SUM(E182:E187)</f>
        <v>80</v>
      </c>
      <c r="F181" s="212">
        <f>SUM(F182:F187)</f>
        <v>0</v>
      </c>
      <c r="G181" s="212">
        <f>(F181/E181)*100</f>
        <v>0</v>
      </c>
      <c r="H181" s="235">
        <f>SUM(H182:H187)</f>
        <v>0</v>
      </c>
      <c r="I181" s="212">
        <f>SUM(I182:I187)</f>
        <v>0</v>
      </c>
      <c r="J181" s="212" t="e">
        <f>(I181/H181)*100</f>
        <v>#DIV/0!</v>
      </c>
      <c r="K181" s="235">
        <f>SUM(K182:K187)</f>
        <v>0</v>
      </c>
      <c r="L181" s="212">
        <f>SUM(L182:L187)</f>
        <v>0</v>
      </c>
      <c r="M181" s="212" t="e">
        <f>(L181/K181)*100</f>
        <v>#DIV/0!</v>
      </c>
      <c r="N181" s="235">
        <f>SUM(N182:N187)</f>
        <v>0</v>
      </c>
      <c r="O181" s="212">
        <f>SUM(O182:O187)</f>
        <v>0</v>
      </c>
      <c r="P181" s="212" t="e">
        <f>(O181/N181)*100</f>
        <v>#DIV/0!</v>
      </c>
      <c r="Q181" s="235">
        <f>SUM(Q182:Q187)</f>
        <v>0</v>
      </c>
      <c r="R181" s="212">
        <f>SUM(R182:R187)</f>
        <v>0</v>
      </c>
      <c r="S181" s="212" t="e">
        <f>(R181/Q181)*100</f>
        <v>#DIV/0!</v>
      </c>
      <c r="T181" s="235">
        <f>SUM(T182:T187)</f>
        <v>0</v>
      </c>
      <c r="U181" s="212">
        <f>SUM(U182:U187)</f>
        <v>0</v>
      </c>
      <c r="V181" s="212" t="e">
        <f>(U181/T181)*100</f>
        <v>#DIV/0!</v>
      </c>
      <c r="W181" s="235">
        <f>SUM(W182:W187)</f>
        <v>0</v>
      </c>
      <c r="X181" s="212">
        <f>SUM(X182:X187)</f>
        <v>0</v>
      </c>
      <c r="Y181" s="212" t="e">
        <f>(X181/W181)*100</f>
        <v>#DIV/0!</v>
      </c>
      <c r="Z181" s="235">
        <f>SUM(Z182:Z187)</f>
        <v>20</v>
      </c>
      <c r="AA181" s="212">
        <f>SUM(AA182:AA187)</f>
        <v>0</v>
      </c>
      <c r="AB181" s="212">
        <f>(AA181/Z181)*100</f>
        <v>0</v>
      </c>
      <c r="AC181" s="235">
        <f>SUM(AC182:AC187)</f>
        <v>20</v>
      </c>
      <c r="AD181" s="212">
        <f>SUM(AD182:AD187)</f>
        <v>0</v>
      </c>
      <c r="AE181" s="212">
        <f>(AD181/AC181)*100</f>
        <v>0</v>
      </c>
      <c r="AF181" s="235">
        <f>SUM(AF182:AF187)</f>
        <v>0</v>
      </c>
      <c r="AG181" s="212">
        <f>SUM(AG182:AG187)</f>
        <v>0</v>
      </c>
      <c r="AH181" s="212" t="e">
        <f>(AG181/AF181)*100</f>
        <v>#DIV/0!</v>
      </c>
      <c r="AI181" s="235">
        <f>SUM(AI182:AI187)</f>
        <v>0</v>
      </c>
      <c r="AJ181" s="212">
        <f>SUM(AJ182:AJ187)</f>
        <v>0</v>
      </c>
      <c r="AK181" s="212" t="e">
        <f>(AJ181/AI181)*100</f>
        <v>#DIV/0!</v>
      </c>
      <c r="AL181" s="235">
        <f>SUM(AL182:AL187)</f>
        <v>40</v>
      </c>
      <c r="AM181" s="212">
        <f>SUM(AM182:AM187)</f>
        <v>0</v>
      </c>
      <c r="AN181" s="212">
        <f>(AM181/AL181)*100</f>
        <v>0</v>
      </c>
      <c r="AO181" s="235">
        <f>SUM(AO182:AO187)</f>
        <v>0</v>
      </c>
      <c r="AP181" s="212">
        <f>SUM(AP182:AP187)</f>
        <v>0</v>
      </c>
      <c r="AQ181" s="212" t="e">
        <f>(AP181/AO181)*100</f>
        <v>#DIV/0!</v>
      </c>
      <c r="AR181" s="218"/>
    </row>
    <row r="182" spans="1:46" s="91" customFormat="1" ht="30" hidden="1">
      <c r="A182" s="273"/>
      <c r="B182" s="312"/>
      <c r="C182" s="279"/>
      <c r="D182" s="115" t="s">
        <v>17</v>
      </c>
      <c r="E182" s="176">
        <f>H182+K182+N182+Q182+T182+W182+Z182+AC182+AF182+AI182+AL182+AO182</f>
        <v>0</v>
      </c>
      <c r="F182" s="47">
        <f>I182+L182+O182+R182+U182+X182+AA182+AD182+AG182+AJ182+AM182+AP182</f>
        <v>0</v>
      </c>
      <c r="G182" s="48" t="e">
        <f t="shared" ref="G182:G187" si="411">(F182/E182)*100</f>
        <v>#DIV/0!</v>
      </c>
      <c r="H182" s="235"/>
      <c r="I182" s="47"/>
      <c r="J182" s="48" t="e">
        <f t="shared" ref="J182:J187" si="412">(I182/H182)*100</f>
        <v>#DIV/0!</v>
      </c>
      <c r="K182" s="235"/>
      <c r="L182" s="47"/>
      <c r="M182" s="48" t="e">
        <f t="shared" ref="M182:M187" si="413">(L182/K182)*100</f>
        <v>#DIV/0!</v>
      </c>
      <c r="N182" s="235"/>
      <c r="O182" s="48"/>
      <c r="P182" s="48" t="e">
        <f t="shared" ref="P182:P187" si="414">(O182/N182)*100</f>
        <v>#DIV/0!</v>
      </c>
      <c r="Q182" s="235"/>
      <c r="R182" s="47"/>
      <c r="S182" s="48" t="e">
        <f t="shared" ref="S182:S187" si="415">(R182/Q182)*100</f>
        <v>#DIV/0!</v>
      </c>
      <c r="T182" s="235"/>
      <c r="U182" s="47"/>
      <c r="V182" s="48" t="e">
        <f t="shared" ref="V182:V187" si="416">(U182/T182)*100</f>
        <v>#DIV/0!</v>
      </c>
      <c r="W182" s="235"/>
      <c r="X182" s="47"/>
      <c r="Y182" s="48" t="e">
        <f t="shared" ref="Y182:Y187" si="417">(X182/W182)*100</f>
        <v>#DIV/0!</v>
      </c>
      <c r="Z182" s="235"/>
      <c r="AA182" s="47"/>
      <c r="AB182" s="48" t="e">
        <f t="shared" ref="AB182:AB187" si="418">(AA182/Z182)*100</f>
        <v>#DIV/0!</v>
      </c>
      <c r="AC182" s="235"/>
      <c r="AD182" s="47"/>
      <c r="AE182" s="48" t="e">
        <f t="shared" ref="AE182:AE187" si="419">(AD182/AC182)*100</f>
        <v>#DIV/0!</v>
      </c>
      <c r="AF182" s="235"/>
      <c r="AG182" s="47"/>
      <c r="AH182" s="48" t="e">
        <f t="shared" ref="AH182:AH187" si="420">(AG182/AF182)*100</f>
        <v>#DIV/0!</v>
      </c>
      <c r="AI182" s="235"/>
      <c r="AJ182" s="47"/>
      <c r="AK182" s="48" t="e">
        <f t="shared" ref="AK182:AK187" si="421">(AJ182/AI182)*100</f>
        <v>#DIV/0!</v>
      </c>
      <c r="AL182" s="235"/>
      <c r="AM182" s="47"/>
      <c r="AN182" s="48" t="e">
        <f t="shared" ref="AN182:AN187" si="422">(AM182/AL182)*100</f>
        <v>#DIV/0!</v>
      </c>
      <c r="AO182" s="235"/>
      <c r="AP182" s="47"/>
      <c r="AQ182" s="48" t="e">
        <f t="shared" ref="AQ182:AQ187" si="423">(AP182/AO182)*100</f>
        <v>#DIV/0!</v>
      </c>
      <c r="AR182" s="92"/>
      <c r="AS182" s="90"/>
      <c r="AT182" s="90"/>
    </row>
    <row r="183" spans="1:46" s="91" customFormat="1" ht="45" hidden="1">
      <c r="A183" s="273"/>
      <c r="B183" s="312"/>
      <c r="C183" s="279"/>
      <c r="D183" s="115" t="s">
        <v>18</v>
      </c>
      <c r="E183" s="176">
        <f t="shared" ref="E183:F187" si="424">H183+K183+N183+Q183+T183+W183+Z183+AC183+AF183+AI183+AL183+AO183</f>
        <v>0</v>
      </c>
      <c r="F183" s="47">
        <f t="shared" si="424"/>
        <v>0</v>
      </c>
      <c r="G183" s="48" t="e">
        <f t="shared" si="411"/>
        <v>#DIV/0!</v>
      </c>
      <c r="H183" s="235"/>
      <c r="I183" s="47"/>
      <c r="J183" s="48" t="e">
        <f t="shared" si="412"/>
        <v>#DIV/0!</v>
      </c>
      <c r="K183" s="235"/>
      <c r="L183" s="47"/>
      <c r="M183" s="48" t="e">
        <f t="shared" si="413"/>
        <v>#DIV/0!</v>
      </c>
      <c r="N183" s="235"/>
      <c r="O183" s="48"/>
      <c r="P183" s="48" t="e">
        <f t="shared" si="414"/>
        <v>#DIV/0!</v>
      </c>
      <c r="Q183" s="235"/>
      <c r="R183" s="47"/>
      <c r="S183" s="48" t="e">
        <f t="shared" si="415"/>
        <v>#DIV/0!</v>
      </c>
      <c r="T183" s="235"/>
      <c r="U183" s="47"/>
      <c r="V183" s="48" t="e">
        <f t="shared" si="416"/>
        <v>#DIV/0!</v>
      </c>
      <c r="W183" s="235"/>
      <c r="X183" s="47"/>
      <c r="Y183" s="48" t="e">
        <f t="shared" si="417"/>
        <v>#DIV/0!</v>
      </c>
      <c r="Z183" s="235"/>
      <c r="AA183" s="47"/>
      <c r="AB183" s="48" t="e">
        <f t="shared" si="418"/>
        <v>#DIV/0!</v>
      </c>
      <c r="AC183" s="235"/>
      <c r="AD183" s="47"/>
      <c r="AE183" s="48" t="e">
        <f t="shared" si="419"/>
        <v>#DIV/0!</v>
      </c>
      <c r="AF183" s="235"/>
      <c r="AG183" s="47"/>
      <c r="AH183" s="48" t="e">
        <f t="shared" si="420"/>
        <v>#DIV/0!</v>
      </c>
      <c r="AI183" s="235"/>
      <c r="AJ183" s="47"/>
      <c r="AK183" s="48" t="e">
        <f t="shared" si="421"/>
        <v>#DIV/0!</v>
      </c>
      <c r="AL183" s="235"/>
      <c r="AM183" s="47"/>
      <c r="AN183" s="48" t="e">
        <f t="shared" si="422"/>
        <v>#DIV/0!</v>
      </c>
      <c r="AO183" s="235"/>
      <c r="AP183" s="47"/>
      <c r="AQ183" s="48" t="e">
        <f t="shared" si="423"/>
        <v>#DIV/0!</v>
      </c>
      <c r="AR183" s="92"/>
      <c r="AS183" s="90"/>
      <c r="AT183" s="90"/>
    </row>
    <row r="184" spans="1:46" s="91" customFormat="1" ht="28.5" hidden="1" customHeight="1">
      <c r="A184" s="273"/>
      <c r="B184" s="312"/>
      <c r="C184" s="279"/>
      <c r="D184" s="115" t="s">
        <v>26</v>
      </c>
      <c r="E184" s="176">
        <f t="shared" si="424"/>
        <v>80</v>
      </c>
      <c r="F184" s="47">
        <f t="shared" si="424"/>
        <v>0</v>
      </c>
      <c r="G184" s="48">
        <f t="shared" si="411"/>
        <v>0</v>
      </c>
      <c r="H184" s="235"/>
      <c r="I184" s="47"/>
      <c r="J184" s="48" t="e">
        <f t="shared" si="412"/>
        <v>#DIV/0!</v>
      </c>
      <c r="K184" s="235"/>
      <c r="L184" s="47"/>
      <c r="M184" s="48" t="e">
        <f t="shared" si="413"/>
        <v>#DIV/0!</v>
      </c>
      <c r="N184" s="235"/>
      <c r="O184" s="48"/>
      <c r="P184" s="48" t="e">
        <f t="shared" si="414"/>
        <v>#DIV/0!</v>
      </c>
      <c r="Q184" s="235">
        <v>0</v>
      </c>
      <c r="R184" s="47"/>
      <c r="S184" s="48" t="e">
        <f t="shared" si="415"/>
        <v>#DIV/0!</v>
      </c>
      <c r="T184" s="235">
        <v>0</v>
      </c>
      <c r="U184" s="47"/>
      <c r="V184" s="48" t="e">
        <f t="shared" si="416"/>
        <v>#DIV/0!</v>
      </c>
      <c r="W184" s="235">
        <v>0</v>
      </c>
      <c r="X184" s="47"/>
      <c r="Y184" s="48" t="e">
        <f t="shared" si="417"/>
        <v>#DIV/0!</v>
      </c>
      <c r="Z184" s="235">
        <v>20</v>
      </c>
      <c r="AA184" s="47"/>
      <c r="AB184" s="48">
        <f t="shared" si="418"/>
        <v>0</v>
      </c>
      <c r="AC184" s="235">
        <v>20</v>
      </c>
      <c r="AD184" s="47"/>
      <c r="AE184" s="48">
        <f t="shared" si="419"/>
        <v>0</v>
      </c>
      <c r="AF184" s="235"/>
      <c r="AG184" s="47"/>
      <c r="AH184" s="48" t="e">
        <f t="shared" si="420"/>
        <v>#DIV/0!</v>
      </c>
      <c r="AI184" s="235"/>
      <c r="AJ184" s="47"/>
      <c r="AK184" s="48" t="e">
        <f t="shared" si="421"/>
        <v>#DIV/0!</v>
      </c>
      <c r="AL184" s="235">
        <v>40</v>
      </c>
      <c r="AM184" s="47"/>
      <c r="AN184" s="48">
        <f t="shared" si="422"/>
        <v>0</v>
      </c>
      <c r="AO184" s="235"/>
      <c r="AP184" s="47"/>
      <c r="AQ184" s="48" t="e">
        <f t="shared" si="423"/>
        <v>#DIV/0!</v>
      </c>
      <c r="AR184" s="92"/>
      <c r="AS184" s="90"/>
      <c r="AT184" s="90"/>
    </row>
    <row r="185" spans="1:46" s="91" customFormat="1" ht="83.25" hidden="1" customHeight="1">
      <c r="A185" s="273"/>
      <c r="B185" s="312"/>
      <c r="C185" s="279"/>
      <c r="D185" s="115" t="s">
        <v>154</v>
      </c>
      <c r="E185" s="176">
        <f t="shared" si="424"/>
        <v>0</v>
      </c>
      <c r="F185" s="47">
        <f t="shared" si="424"/>
        <v>0</v>
      </c>
      <c r="G185" s="48" t="e">
        <f t="shared" si="411"/>
        <v>#DIV/0!</v>
      </c>
      <c r="H185" s="235"/>
      <c r="I185" s="47"/>
      <c r="J185" s="48" t="e">
        <f t="shared" si="412"/>
        <v>#DIV/0!</v>
      </c>
      <c r="K185" s="235"/>
      <c r="L185" s="47"/>
      <c r="M185" s="48" t="e">
        <f t="shared" si="413"/>
        <v>#DIV/0!</v>
      </c>
      <c r="N185" s="235"/>
      <c r="O185" s="48"/>
      <c r="P185" s="48" t="e">
        <f t="shared" si="414"/>
        <v>#DIV/0!</v>
      </c>
      <c r="Q185" s="235"/>
      <c r="R185" s="47"/>
      <c r="S185" s="48" t="e">
        <f t="shared" si="415"/>
        <v>#DIV/0!</v>
      </c>
      <c r="T185" s="235"/>
      <c r="U185" s="47"/>
      <c r="V185" s="48" t="e">
        <f t="shared" si="416"/>
        <v>#DIV/0!</v>
      </c>
      <c r="W185" s="235"/>
      <c r="X185" s="47"/>
      <c r="Y185" s="48" t="e">
        <f t="shared" si="417"/>
        <v>#DIV/0!</v>
      </c>
      <c r="Z185" s="235"/>
      <c r="AA185" s="47"/>
      <c r="AB185" s="48" t="e">
        <f t="shared" si="418"/>
        <v>#DIV/0!</v>
      </c>
      <c r="AC185" s="235"/>
      <c r="AD185" s="47"/>
      <c r="AE185" s="48" t="e">
        <f t="shared" si="419"/>
        <v>#DIV/0!</v>
      </c>
      <c r="AF185" s="235"/>
      <c r="AG185" s="47"/>
      <c r="AH185" s="48" t="e">
        <f t="shared" si="420"/>
        <v>#DIV/0!</v>
      </c>
      <c r="AI185" s="235"/>
      <c r="AJ185" s="47"/>
      <c r="AK185" s="48" t="e">
        <f t="shared" si="421"/>
        <v>#DIV/0!</v>
      </c>
      <c r="AL185" s="235"/>
      <c r="AM185" s="47"/>
      <c r="AN185" s="48" t="e">
        <f t="shared" si="422"/>
        <v>#DIV/0!</v>
      </c>
      <c r="AO185" s="235"/>
      <c r="AP185" s="47"/>
      <c r="AQ185" s="48" t="e">
        <f t="shared" si="423"/>
        <v>#DIV/0!</v>
      </c>
      <c r="AR185" s="92"/>
      <c r="AS185" s="90"/>
      <c r="AT185" s="90"/>
    </row>
    <row r="186" spans="1:46" s="91" customFormat="1" ht="39.75" hidden="1" customHeight="1">
      <c r="A186" s="273"/>
      <c r="B186" s="312"/>
      <c r="C186" s="279"/>
      <c r="D186" s="115" t="s">
        <v>37</v>
      </c>
      <c r="E186" s="176">
        <f t="shared" si="424"/>
        <v>0</v>
      </c>
      <c r="F186" s="47">
        <f t="shared" si="424"/>
        <v>0</v>
      </c>
      <c r="G186" s="48" t="e">
        <f t="shared" si="411"/>
        <v>#DIV/0!</v>
      </c>
      <c r="H186" s="235"/>
      <c r="I186" s="47"/>
      <c r="J186" s="48" t="e">
        <f t="shared" si="412"/>
        <v>#DIV/0!</v>
      </c>
      <c r="K186" s="235"/>
      <c r="L186" s="47"/>
      <c r="M186" s="48" t="e">
        <f t="shared" si="413"/>
        <v>#DIV/0!</v>
      </c>
      <c r="N186" s="235"/>
      <c r="O186" s="48"/>
      <c r="P186" s="48" t="e">
        <f t="shared" si="414"/>
        <v>#DIV/0!</v>
      </c>
      <c r="Q186" s="235"/>
      <c r="R186" s="47"/>
      <c r="S186" s="48" t="e">
        <f t="shared" si="415"/>
        <v>#DIV/0!</v>
      </c>
      <c r="T186" s="235"/>
      <c r="U186" s="47"/>
      <c r="V186" s="48" t="e">
        <f t="shared" si="416"/>
        <v>#DIV/0!</v>
      </c>
      <c r="W186" s="235"/>
      <c r="X186" s="47"/>
      <c r="Y186" s="48" t="e">
        <f t="shared" si="417"/>
        <v>#DIV/0!</v>
      </c>
      <c r="Z186" s="235"/>
      <c r="AA186" s="47"/>
      <c r="AB186" s="48" t="e">
        <f t="shared" si="418"/>
        <v>#DIV/0!</v>
      </c>
      <c r="AC186" s="235"/>
      <c r="AD186" s="47"/>
      <c r="AE186" s="48" t="e">
        <f t="shared" si="419"/>
        <v>#DIV/0!</v>
      </c>
      <c r="AF186" s="235"/>
      <c r="AG186" s="47"/>
      <c r="AH186" s="48" t="e">
        <f t="shared" si="420"/>
        <v>#DIV/0!</v>
      </c>
      <c r="AI186" s="235"/>
      <c r="AJ186" s="47"/>
      <c r="AK186" s="48" t="e">
        <f t="shared" si="421"/>
        <v>#DIV/0!</v>
      </c>
      <c r="AL186" s="235"/>
      <c r="AM186" s="47"/>
      <c r="AN186" s="48" t="e">
        <f t="shared" si="422"/>
        <v>#DIV/0!</v>
      </c>
      <c r="AO186" s="235"/>
      <c r="AP186" s="47"/>
      <c r="AQ186" s="48" t="e">
        <f t="shared" si="423"/>
        <v>#DIV/0!</v>
      </c>
      <c r="AR186" s="92"/>
      <c r="AS186" s="90"/>
      <c r="AT186" s="90"/>
    </row>
    <row r="187" spans="1:46" s="91" customFormat="1" ht="45" hidden="1">
      <c r="A187" s="274"/>
      <c r="B187" s="313"/>
      <c r="C187" s="280"/>
      <c r="D187" s="115" t="s">
        <v>32</v>
      </c>
      <c r="E187" s="176">
        <f t="shared" si="424"/>
        <v>0</v>
      </c>
      <c r="F187" s="47">
        <f t="shared" si="424"/>
        <v>0</v>
      </c>
      <c r="G187" s="48" t="e">
        <f t="shared" si="411"/>
        <v>#DIV/0!</v>
      </c>
      <c r="H187" s="235"/>
      <c r="I187" s="47"/>
      <c r="J187" s="48" t="e">
        <f t="shared" si="412"/>
        <v>#DIV/0!</v>
      </c>
      <c r="K187" s="235"/>
      <c r="L187" s="47"/>
      <c r="M187" s="48" t="e">
        <f t="shared" si="413"/>
        <v>#DIV/0!</v>
      </c>
      <c r="N187" s="235"/>
      <c r="O187" s="48"/>
      <c r="P187" s="48" t="e">
        <f t="shared" si="414"/>
        <v>#DIV/0!</v>
      </c>
      <c r="Q187" s="235"/>
      <c r="R187" s="47"/>
      <c r="S187" s="48" t="e">
        <f t="shared" si="415"/>
        <v>#DIV/0!</v>
      </c>
      <c r="T187" s="235"/>
      <c r="U187" s="47"/>
      <c r="V187" s="48" t="e">
        <f t="shared" si="416"/>
        <v>#DIV/0!</v>
      </c>
      <c r="W187" s="235"/>
      <c r="X187" s="47"/>
      <c r="Y187" s="48" t="e">
        <f t="shared" si="417"/>
        <v>#DIV/0!</v>
      </c>
      <c r="Z187" s="235"/>
      <c r="AA187" s="47"/>
      <c r="AB187" s="48" t="e">
        <f t="shared" si="418"/>
        <v>#DIV/0!</v>
      </c>
      <c r="AC187" s="235"/>
      <c r="AD187" s="47"/>
      <c r="AE187" s="48" t="e">
        <f t="shared" si="419"/>
        <v>#DIV/0!</v>
      </c>
      <c r="AF187" s="235"/>
      <c r="AG187" s="47"/>
      <c r="AH187" s="48" t="e">
        <f t="shared" si="420"/>
        <v>#DIV/0!</v>
      </c>
      <c r="AI187" s="235"/>
      <c r="AJ187" s="47"/>
      <c r="AK187" s="48" t="e">
        <f t="shared" si="421"/>
        <v>#DIV/0!</v>
      </c>
      <c r="AL187" s="235"/>
      <c r="AM187" s="47"/>
      <c r="AN187" s="48" t="e">
        <f t="shared" si="422"/>
        <v>#DIV/0!</v>
      </c>
      <c r="AO187" s="235"/>
      <c r="AP187" s="47"/>
      <c r="AQ187" s="48" t="e">
        <f t="shared" si="423"/>
        <v>#DIV/0!</v>
      </c>
      <c r="AR187" s="92"/>
      <c r="AS187" s="90"/>
      <c r="AT187" s="90"/>
    </row>
    <row r="188" spans="1:46" s="214" customFormat="1" ht="27.75" hidden="1" customHeight="1">
      <c r="A188" s="272" t="s">
        <v>228</v>
      </c>
      <c r="B188" s="311" t="s">
        <v>75</v>
      </c>
      <c r="C188" s="278" t="s">
        <v>107</v>
      </c>
      <c r="D188" s="217" t="s">
        <v>34</v>
      </c>
      <c r="E188" s="211">
        <f>SUM(E189:E194)</f>
        <v>0</v>
      </c>
      <c r="F188" s="212">
        <f>SUM(F189:F194)</f>
        <v>0</v>
      </c>
      <c r="G188" s="212" t="e">
        <f>(F188/E188)*100</f>
        <v>#DIV/0!</v>
      </c>
      <c r="H188" s="235">
        <f>SUM(H189:H194)</f>
        <v>0</v>
      </c>
      <c r="I188" s="212">
        <f>SUM(I189:I194)</f>
        <v>0</v>
      </c>
      <c r="J188" s="212" t="e">
        <f>(I188/H188)*100</f>
        <v>#DIV/0!</v>
      </c>
      <c r="K188" s="235">
        <f>SUM(K189:K194)</f>
        <v>0</v>
      </c>
      <c r="L188" s="212">
        <f>SUM(L189:L194)</f>
        <v>0</v>
      </c>
      <c r="M188" s="212" t="e">
        <f>(L188/K188)*100</f>
        <v>#DIV/0!</v>
      </c>
      <c r="N188" s="235">
        <f>SUM(N189:N194)</f>
        <v>0</v>
      </c>
      <c r="O188" s="212">
        <f>SUM(O189:O194)</f>
        <v>0</v>
      </c>
      <c r="P188" s="212" t="e">
        <f>(O188/N188)*100</f>
        <v>#DIV/0!</v>
      </c>
      <c r="Q188" s="235">
        <f>SUM(Q189:Q194)</f>
        <v>0</v>
      </c>
      <c r="R188" s="212">
        <f>SUM(R189:R194)</f>
        <v>0</v>
      </c>
      <c r="S188" s="212" t="e">
        <f>(R188/Q188)*100</f>
        <v>#DIV/0!</v>
      </c>
      <c r="T188" s="235">
        <f>SUM(T189:T194)</f>
        <v>0</v>
      </c>
      <c r="U188" s="212">
        <f>SUM(U189:U194)</f>
        <v>0</v>
      </c>
      <c r="V188" s="212" t="e">
        <f>(U188/T188)*100</f>
        <v>#DIV/0!</v>
      </c>
      <c r="W188" s="235">
        <f>SUM(W189:W194)</f>
        <v>0</v>
      </c>
      <c r="X188" s="212">
        <f>SUM(X189:X194)</f>
        <v>0</v>
      </c>
      <c r="Y188" s="212" t="e">
        <f>(X188/W188)*100</f>
        <v>#DIV/0!</v>
      </c>
      <c r="Z188" s="235">
        <f>SUM(Z189:Z194)</f>
        <v>0</v>
      </c>
      <c r="AA188" s="212">
        <f>SUM(AA189:AA194)</f>
        <v>0</v>
      </c>
      <c r="AB188" s="212" t="e">
        <f>(AA188/Z188)*100</f>
        <v>#DIV/0!</v>
      </c>
      <c r="AC188" s="235">
        <f>SUM(AC189:AC194)</f>
        <v>0</v>
      </c>
      <c r="AD188" s="212">
        <f>SUM(AD189:AD194)</f>
        <v>0</v>
      </c>
      <c r="AE188" s="212" t="e">
        <f>(AD188/AC188)*100</f>
        <v>#DIV/0!</v>
      </c>
      <c r="AF188" s="235">
        <f>SUM(AF189:AF194)</f>
        <v>0</v>
      </c>
      <c r="AG188" s="212">
        <f>SUM(AG189:AG194)</f>
        <v>0</v>
      </c>
      <c r="AH188" s="212" t="e">
        <f>(AG188/AF188)*100</f>
        <v>#DIV/0!</v>
      </c>
      <c r="AI188" s="235">
        <f>SUM(AI189:AI194)</f>
        <v>0</v>
      </c>
      <c r="AJ188" s="212">
        <f>SUM(AJ189:AJ194)</f>
        <v>0</v>
      </c>
      <c r="AK188" s="212" t="e">
        <f>(AJ188/AI188)*100</f>
        <v>#DIV/0!</v>
      </c>
      <c r="AL188" s="235">
        <f>SUM(AL189:AL194)</f>
        <v>0</v>
      </c>
      <c r="AM188" s="212">
        <f>SUM(AM189:AM194)</f>
        <v>0</v>
      </c>
      <c r="AN188" s="212" t="e">
        <f>(AM188/AL188)*100</f>
        <v>#DIV/0!</v>
      </c>
      <c r="AO188" s="235">
        <f>SUM(AO189:AO194)</f>
        <v>0</v>
      </c>
      <c r="AP188" s="212">
        <f>SUM(AP189:AP194)</f>
        <v>0</v>
      </c>
      <c r="AQ188" s="212" t="e">
        <f>(AP188/AO188)*100</f>
        <v>#DIV/0!</v>
      </c>
      <c r="AR188" s="218"/>
    </row>
    <row r="189" spans="1:46" s="91" customFormat="1" ht="30" hidden="1">
      <c r="A189" s="273"/>
      <c r="B189" s="312"/>
      <c r="C189" s="279"/>
      <c r="D189" s="115" t="s">
        <v>17</v>
      </c>
      <c r="E189" s="176">
        <f>H189+K189+N189+Q189+T189+W189+Z189+AC189+AF189+AI189+AL189+AO189</f>
        <v>0</v>
      </c>
      <c r="F189" s="47">
        <f>I189+L189+O189+R189+U189+X189+AA189+AD189+AG189+AJ189+AM189+AP189</f>
        <v>0</v>
      </c>
      <c r="G189" s="48" t="e">
        <f t="shared" ref="G189:G194" si="425">(F189/E189)*100</f>
        <v>#DIV/0!</v>
      </c>
      <c r="H189" s="235"/>
      <c r="I189" s="47"/>
      <c r="J189" s="48" t="e">
        <f t="shared" ref="J189:J194" si="426">(I189/H189)*100</f>
        <v>#DIV/0!</v>
      </c>
      <c r="K189" s="235"/>
      <c r="L189" s="47"/>
      <c r="M189" s="48" t="e">
        <f t="shared" ref="M189:M194" si="427">(L189/K189)*100</f>
        <v>#DIV/0!</v>
      </c>
      <c r="N189" s="235"/>
      <c r="O189" s="48"/>
      <c r="P189" s="48" t="e">
        <f t="shared" ref="P189:P194" si="428">(O189/N189)*100</f>
        <v>#DIV/0!</v>
      </c>
      <c r="Q189" s="235"/>
      <c r="R189" s="47"/>
      <c r="S189" s="48" t="e">
        <f t="shared" ref="S189:S194" si="429">(R189/Q189)*100</f>
        <v>#DIV/0!</v>
      </c>
      <c r="T189" s="235"/>
      <c r="U189" s="47"/>
      <c r="V189" s="48" t="e">
        <f t="shared" ref="V189:V194" si="430">(U189/T189)*100</f>
        <v>#DIV/0!</v>
      </c>
      <c r="W189" s="235"/>
      <c r="X189" s="47"/>
      <c r="Y189" s="48" t="e">
        <f t="shared" ref="Y189:Y194" si="431">(X189/W189)*100</f>
        <v>#DIV/0!</v>
      </c>
      <c r="Z189" s="235"/>
      <c r="AA189" s="47"/>
      <c r="AB189" s="48" t="e">
        <f t="shared" ref="AB189:AB194" si="432">(AA189/Z189)*100</f>
        <v>#DIV/0!</v>
      </c>
      <c r="AC189" s="235"/>
      <c r="AD189" s="47"/>
      <c r="AE189" s="48" t="e">
        <f t="shared" ref="AE189:AE194" si="433">(AD189/AC189)*100</f>
        <v>#DIV/0!</v>
      </c>
      <c r="AF189" s="235"/>
      <c r="AG189" s="47"/>
      <c r="AH189" s="48" t="e">
        <f t="shared" ref="AH189:AH194" si="434">(AG189/AF189)*100</f>
        <v>#DIV/0!</v>
      </c>
      <c r="AI189" s="235"/>
      <c r="AJ189" s="47"/>
      <c r="AK189" s="48" t="e">
        <f t="shared" ref="AK189:AK194" si="435">(AJ189/AI189)*100</f>
        <v>#DIV/0!</v>
      </c>
      <c r="AL189" s="235"/>
      <c r="AM189" s="47"/>
      <c r="AN189" s="48" t="e">
        <f t="shared" ref="AN189:AN194" si="436">(AM189/AL189)*100</f>
        <v>#DIV/0!</v>
      </c>
      <c r="AO189" s="235"/>
      <c r="AP189" s="47"/>
      <c r="AQ189" s="48" t="e">
        <f t="shared" ref="AQ189:AQ194" si="437">(AP189/AO189)*100</f>
        <v>#DIV/0!</v>
      </c>
      <c r="AR189" s="92"/>
      <c r="AS189" s="90"/>
      <c r="AT189" s="90"/>
    </row>
    <row r="190" spans="1:46" s="91" customFormat="1" ht="45" hidden="1">
      <c r="A190" s="273"/>
      <c r="B190" s="312"/>
      <c r="C190" s="279"/>
      <c r="D190" s="115" t="s">
        <v>18</v>
      </c>
      <c r="E190" s="176">
        <f t="shared" ref="E190:F194" si="438">H190+K190+N190+Q190+T190+W190+Z190+AC190+AF190+AI190+AL190+AO190</f>
        <v>0</v>
      </c>
      <c r="F190" s="47">
        <f t="shared" si="438"/>
        <v>0</v>
      </c>
      <c r="G190" s="48" t="e">
        <f t="shared" si="425"/>
        <v>#DIV/0!</v>
      </c>
      <c r="H190" s="235"/>
      <c r="I190" s="47"/>
      <c r="J190" s="48" t="e">
        <f t="shared" si="426"/>
        <v>#DIV/0!</v>
      </c>
      <c r="K190" s="235"/>
      <c r="L190" s="47"/>
      <c r="M190" s="48" t="e">
        <f t="shared" si="427"/>
        <v>#DIV/0!</v>
      </c>
      <c r="N190" s="235"/>
      <c r="O190" s="48"/>
      <c r="P190" s="48" t="e">
        <f t="shared" si="428"/>
        <v>#DIV/0!</v>
      </c>
      <c r="Q190" s="235"/>
      <c r="R190" s="47"/>
      <c r="S190" s="48" t="e">
        <f t="shared" si="429"/>
        <v>#DIV/0!</v>
      </c>
      <c r="T190" s="235"/>
      <c r="U190" s="47"/>
      <c r="V190" s="48" t="e">
        <f t="shared" si="430"/>
        <v>#DIV/0!</v>
      </c>
      <c r="W190" s="235"/>
      <c r="X190" s="47"/>
      <c r="Y190" s="48" t="e">
        <f t="shared" si="431"/>
        <v>#DIV/0!</v>
      </c>
      <c r="Z190" s="235"/>
      <c r="AA190" s="47"/>
      <c r="AB190" s="48" t="e">
        <f t="shared" si="432"/>
        <v>#DIV/0!</v>
      </c>
      <c r="AC190" s="235"/>
      <c r="AD190" s="47"/>
      <c r="AE190" s="48" t="e">
        <f t="shared" si="433"/>
        <v>#DIV/0!</v>
      </c>
      <c r="AF190" s="235"/>
      <c r="AG190" s="47"/>
      <c r="AH190" s="48" t="e">
        <f t="shared" si="434"/>
        <v>#DIV/0!</v>
      </c>
      <c r="AI190" s="235"/>
      <c r="AJ190" s="47"/>
      <c r="AK190" s="48" t="e">
        <f t="shared" si="435"/>
        <v>#DIV/0!</v>
      </c>
      <c r="AL190" s="235"/>
      <c r="AM190" s="47"/>
      <c r="AN190" s="48" t="e">
        <f t="shared" si="436"/>
        <v>#DIV/0!</v>
      </c>
      <c r="AO190" s="235"/>
      <c r="AP190" s="47"/>
      <c r="AQ190" s="48" t="e">
        <f t="shared" si="437"/>
        <v>#DIV/0!</v>
      </c>
      <c r="AR190" s="92"/>
      <c r="AS190" s="90"/>
      <c r="AT190" s="90"/>
    </row>
    <row r="191" spans="1:46" s="91" customFormat="1" ht="31.5" hidden="1" customHeight="1">
      <c r="A191" s="273"/>
      <c r="B191" s="312"/>
      <c r="C191" s="279"/>
      <c r="D191" s="115" t="s">
        <v>26</v>
      </c>
      <c r="E191" s="176">
        <f t="shared" si="438"/>
        <v>0</v>
      </c>
      <c r="F191" s="47">
        <f t="shared" si="438"/>
        <v>0</v>
      </c>
      <c r="G191" s="48" t="e">
        <f t="shared" si="425"/>
        <v>#DIV/0!</v>
      </c>
      <c r="H191" s="235"/>
      <c r="I191" s="47"/>
      <c r="J191" s="48" t="e">
        <f t="shared" si="426"/>
        <v>#DIV/0!</v>
      </c>
      <c r="K191" s="235"/>
      <c r="L191" s="47"/>
      <c r="M191" s="48" t="e">
        <f t="shared" si="427"/>
        <v>#DIV/0!</v>
      </c>
      <c r="N191" s="235"/>
      <c r="O191" s="48"/>
      <c r="P191" s="48" t="e">
        <f t="shared" si="428"/>
        <v>#DIV/0!</v>
      </c>
      <c r="Q191" s="235"/>
      <c r="R191" s="47"/>
      <c r="S191" s="48" t="e">
        <f t="shared" si="429"/>
        <v>#DIV/0!</v>
      </c>
      <c r="T191" s="235"/>
      <c r="U191" s="47"/>
      <c r="V191" s="48" t="e">
        <f t="shared" si="430"/>
        <v>#DIV/0!</v>
      </c>
      <c r="W191" s="235"/>
      <c r="X191" s="47"/>
      <c r="Y191" s="48" t="e">
        <f t="shared" si="431"/>
        <v>#DIV/0!</v>
      </c>
      <c r="Z191" s="235"/>
      <c r="AA191" s="47"/>
      <c r="AB191" s="48" t="e">
        <f t="shared" si="432"/>
        <v>#DIV/0!</v>
      </c>
      <c r="AC191" s="235"/>
      <c r="AD191" s="47"/>
      <c r="AE191" s="48" t="e">
        <f t="shared" si="433"/>
        <v>#DIV/0!</v>
      </c>
      <c r="AF191" s="235"/>
      <c r="AG191" s="47"/>
      <c r="AH191" s="48" t="e">
        <f t="shared" si="434"/>
        <v>#DIV/0!</v>
      </c>
      <c r="AI191" s="235"/>
      <c r="AJ191" s="47"/>
      <c r="AK191" s="48" t="e">
        <f t="shared" si="435"/>
        <v>#DIV/0!</v>
      </c>
      <c r="AL191" s="235"/>
      <c r="AM191" s="47"/>
      <c r="AN191" s="48" t="e">
        <f t="shared" si="436"/>
        <v>#DIV/0!</v>
      </c>
      <c r="AO191" s="235"/>
      <c r="AP191" s="47"/>
      <c r="AQ191" s="48" t="e">
        <f t="shared" si="437"/>
        <v>#DIV/0!</v>
      </c>
      <c r="AR191" s="92"/>
      <c r="AS191" s="90"/>
      <c r="AT191" s="90"/>
    </row>
    <row r="192" spans="1:46" s="91" customFormat="1" ht="81.75" hidden="1" customHeight="1">
      <c r="A192" s="273"/>
      <c r="B192" s="312"/>
      <c r="C192" s="279"/>
      <c r="D192" s="115" t="s">
        <v>154</v>
      </c>
      <c r="E192" s="176">
        <f t="shared" si="438"/>
        <v>0</v>
      </c>
      <c r="F192" s="47">
        <f t="shared" si="438"/>
        <v>0</v>
      </c>
      <c r="G192" s="48" t="e">
        <f t="shared" si="425"/>
        <v>#DIV/0!</v>
      </c>
      <c r="H192" s="235"/>
      <c r="I192" s="47"/>
      <c r="J192" s="48" t="e">
        <f t="shared" si="426"/>
        <v>#DIV/0!</v>
      </c>
      <c r="K192" s="235"/>
      <c r="L192" s="47"/>
      <c r="M192" s="48" t="e">
        <f t="shared" si="427"/>
        <v>#DIV/0!</v>
      </c>
      <c r="N192" s="235"/>
      <c r="O192" s="48"/>
      <c r="P192" s="48" t="e">
        <f t="shared" si="428"/>
        <v>#DIV/0!</v>
      </c>
      <c r="Q192" s="235"/>
      <c r="R192" s="47"/>
      <c r="S192" s="48" t="e">
        <f t="shared" si="429"/>
        <v>#DIV/0!</v>
      </c>
      <c r="T192" s="235"/>
      <c r="U192" s="47"/>
      <c r="V192" s="48" t="e">
        <f t="shared" si="430"/>
        <v>#DIV/0!</v>
      </c>
      <c r="W192" s="235"/>
      <c r="X192" s="47"/>
      <c r="Y192" s="48" t="e">
        <f t="shared" si="431"/>
        <v>#DIV/0!</v>
      </c>
      <c r="Z192" s="235"/>
      <c r="AA192" s="47"/>
      <c r="AB192" s="48" t="e">
        <f t="shared" si="432"/>
        <v>#DIV/0!</v>
      </c>
      <c r="AC192" s="235"/>
      <c r="AD192" s="47"/>
      <c r="AE192" s="48" t="e">
        <f t="shared" si="433"/>
        <v>#DIV/0!</v>
      </c>
      <c r="AF192" s="235"/>
      <c r="AG192" s="47"/>
      <c r="AH192" s="48" t="e">
        <f t="shared" si="434"/>
        <v>#DIV/0!</v>
      </c>
      <c r="AI192" s="235"/>
      <c r="AJ192" s="47"/>
      <c r="AK192" s="48" t="e">
        <f t="shared" si="435"/>
        <v>#DIV/0!</v>
      </c>
      <c r="AL192" s="235"/>
      <c r="AM192" s="47"/>
      <c r="AN192" s="48" t="e">
        <f t="shared" si="436"/>
        <v>#DIV/0!</v>
      </c>
      <c r="AO192" s="235"/>
      <c r="AP192" s="47"/>
      <c r="AQ192" s="48" t="e">
        <f t="shared" si="437"/>
        <v>#DIV/0!</v>
      </c>
      <c r="AR192" s="92"/>
      <c r="AS192" s="90"/>
      <c r="AT192" s="90"/>
    </row>
    <row r="193" spans="1:46" s="91" customFormat="1" ht="36" hidden="1" customHeight="1">
      <c r="A193" s="273"/>
      <c r="B193" s="312"/>
      <c r="C193" s="279"/>
      <c r="D193" s="115" t="s">
        <v>37</v>
      </c>
      <c r="E193" s="176">
        <f t="shared" si="438"/>
        <v>0</v>
      </c>
      <c r="F193" s="47">
        <f t="shared" si="438"/>
        <v>0</v>
      </c>
      <c r="G193" s="48" t="e">
        <f t="shared" si="425"/>
        <v>#DIV/0!</v>
      </c>
      <c r="H193" s="235"/>
      <c r="I193" s="47"/>
      <c r="J193" s="48" t="e">
        <f t="shared" si="426"/>
        <v>#DIV/0!</v>
      </c>
      <c r="K193" s="235"/>
      <c r="L193" s="47"/>
      <c r="M193" s="48" t="e">
        <f t="shared" si="427"/>
        <v>#DIV/0!</v>
      </c>
      <c r="N193" s="235"/>
      <c r="O193" s="48"/>
      <c r="P193" s="48" t="e">
        <f t="shared" si="428"/>
        <v>#DIV/0!</v>
      </c>
      <c r="Q193" s="235"/>
      <c r="R193" s="47"/>
      <c r="S193" s="48" t="e">
        <f t="shared" si="429"/>
        <v>#DIV/0!</v>
      </c>
      <c r="T193" s="235"/>
      <c r="U193" s="47"/>
      <c r="V193" s="48" t="e">
        <f t="shared" si="430"/>
        <v>#DIV/0!</v>
      </c>
      <c r="W193" s="235"/>
      <c r="X193" s="47"/>
      <c r="Y193" s="48" t="e">
        <f t="shared" si="431"/>
        <v>#DIV/0!</v>
      </c>
      <c r="Z193" s="235"/>
      <c r="AA193" s="47"/>
      <c r="AB193" s="48" t="e">
        <f t="shared" si="432"/>
        <v>#DIV/0!</v>
      </c>
      <c r="AC193" s="235"/>
      <c r="AD193" s="47"/>
      <c r="AE193" s="48" t="e">
        <f t="shared" si="433"/>
        <v>#DIV/0!</v>
      </c>
      <c r="AF193" s="235"/>
      <c r="AG193" s="47"/>
      <c r="AH193" s="48" t="e">
        <f t="shared" si="434"/>
        <v>#DIV/0!</v>
      </c>
      <c r="AI193" s="235"/>
      <c r="AJ193" s="47"/>
      <c r="AK193" s="48" t="e">
        <f t="shared" si="435"/>
        <v>#DIV/0!</v>
      </c>
      <c r="AL193" s="235"/>
      <c r="AM193" s="47"/>
      <c r="AN193" s="48" t="e">
        <f t="shared" si="436"/>
        <v>#DIV/0!</v>
      </c>
      <c r="AO193" s="235"/>
      <c r="AP193" s="47"/>
      <c r="AQ193" s="48" t="e">
        <f t="shared" si="437"/>
        <v>#DIV/0!</v>
      </c>
      <c r="AR193" s="92"/>
      <c r="AS193" s="90"/>
      <c r="AT193" s="90"/>
    </row>
    <row r="194" spans="1:46" s="91" customFormat="1" ht="45" hidden="1">
      <c r="A194" s="274"/>
      <c r="B194" s="313"/>
      <c r="C194" s="280"/>
      <c r="D194" s="115" t="s">
        <v>32</v>
      </c>
      <c r="E194" s="176">
        <f t="shared" si="438"/>
        <v>0</v>
      </c>
      <c r="F194" s="47">
        <f t="shared" si="438"/>
        <v>0</v>
      </c>
      <c r="G194" s="48" t="e">
        <f t="shared" si="425"/>
        <v>#DIV/0!</v>
      </c>
      <c r="H194" s="235"/>
      <c r="I194" s="47"/>
      <c r="J194" s="48" t="e">
        <f t="shared" si="426"/>
        <v>#DIV/0!</v>
      </c>
      <c r="K194" s="235"/>
      <c r="L194" s="47"/>
      <c r="M194" s="48" t="e">
        <f t="shared" si="427"/>
        <v>#DIV/0!</v>
      </c>
      <c r="N194" s="235"/>
      <c r="O194" s="48"/>
      <c r="P194" s="48" t="e">
        <f t="shared" si="428"/>
        <v>#DIV/0!</v>
      </c>
      <c r="Q194" s="235"/>
      <c r="R194" s="47"/>
      <c r="S194" s="48" t="e">
        <f t="shared" si="429"/>
        <v>#DIV/0!</v>
      </c>
      <c r="T194" s="235"/>
      <c r="U194" s="47"/>
      <c r="V194" s="48" t="e">
        <f t="shared" si="430"/>
        <v>#DIV/0!</v>
      </c>
      <c r="W194" s="235"/>
      <c r="X194" s="47"/>
      <c r="Y194" s="48" t="e">
        <f t="shared" si="431"/>
        <v>#DIV/0!</v>
      </c>
      <c r="Z194" s="235"/>
      <c r="AA194" s="47"/>
      <c r="AB194" s="48" t="e">
        <f t="shared" si="432"/>
        <v>#DIV/0!</v>
      </c>
      <c r="AC194" s="235"/>
      <c r="AD194" s="47"/>
      <c r="AE194" s="48" t="e">
        <f t="shared" si="433"/>
        <v>#DIV/0!</v>
      </c>
      <c r="AF194" s="235"/>
      <c r="AG194" s="47"/>
      <c r="AH194" s="48" t="e">
        <f t="shared" si="434"/>
        <v>#DIV/0!</v>
      </c>
      <c r="AI194" s="235"/>
      <c r="AJ194" s="47"/>
      <c r="AK194" s="48" t="e">
        <f t="shared" si="435"/>
        <v>#DIV/0!</v>
      </c>
      <c r="AL194" s="235"/>
      <c r="AM194" s="47"/>
      <c r="AN194" s="48" t="e">
        <f t="shared" si="436"/>
        <v>#DIV/0!</v>
      </c>
      <c r="AO194" s="235"/>
      <c r="AP194" s="47"/>
      <c r="AQ194" s="48" t="e">
        <f t="shared" si="437"/>
        <v>#DIV/0!</v>
      </c>
      <c r="AR194" s="92"/>
      <c r="AS194" s="90"/>
      <c r="AT194" s="90"/>
    </row>
    <row r="195" spans="1:46" s="208" customFormat="1" ht="29.25" hidden="1" customHeight="1">
      <c r="A195" s="303" t="s">
        <v>229</v>
      </c>
      <c r="B195" s="275" t="s">
        <v>70</v>
      </c>
      <c r="C195" s="278" t="s">
        <v>108</v>
      </c>
      <c r="D195" s="217" t="s">
        <v>34</v>
      </c>
      <c r="E195" s="210">
        <f>SUM(E196:E201)</f>
        <v>24165</v>
      </c>
      <c r="F195" s="206">
        <f>SUM(F196:F201)</f>
        <v>8467.4000000000015</v>
      </c>
      <c r="G195" s="206">
        <f>(F195/E195)*100</f>
        <v>35.039933788537148</v>
      </c>
      <c r="H195" s="233">
        <f>SUM(H196:H201)</f>
        <v>2025.08</v>
      </c>
      <c r="I195" s="206">
        <f>SUM(I196:I201)</f>
        <v>2025.08</v>
      </c>
      <c r="J195" s="205">
        <f>(I195/H195)*100</f>
        <v>100</v>
      </c>
      <c r="K195" s="234">
        <f>SUM(K196:K201)</f>
        <v>827.92</v>
      </c>
      <c r="L195" s="206">
        <f>SUM(L196:L201)</f>
        <v>827.92</v>
      </c>
      <c r="M195" s="205">
        <f>(L195/K195)*100</f>
        <v>100</v>
      </c>
      <c r="N195" s="234">
        <f>SUM(N196:N201)</f>
        <v>1983.79</v>
      </c>
      <c r="O195" s="206">
        <f>SUM(O196:O201)</f>
        <v>1983.79</v>
      </c>
      <c r="P195" s="205">
        <f>(O195/N195)*100</f>
        <v>100</v>
      </c>
      <c r="Q195" s="234">
        <f>SUM(Q196:Q201)</f>
        <v>937.63</v>
      </c>
      <c r="R195" s="205">
        <f>SUM(R196:R201)</f>
        <v>937.63</v>
      </c>
      <c r="S195" s="205">
        <f>(R195/Q195)*100</f>
        <v>100</v>
      </c>
      <c r="T195" s="234">
        <f>SUM(T196:T201)</f>
        <v>1317.19</v>
      </c>
      <c r="U195" s="205">
        <f>SUM(U196:U201)</f>
        <v>1317.19</v>
      </c>
      <c r="V195" s="205">
        <f>(U195/T195)*100</f>
        <v>100</v>
      </c>
      <c r="W195" s="234">
        <f>SUM(W196:W201)</f>
        <v>1375.79</v>
      </c>
      <c r="X195" s="205">
        <f>SUM(X196:X201)</f>
        <v>1375.79</v>
      </c>
      <c r="Y195" s="205">
        <f>(X195/W195)*100</f>
        <v>100</v>
      </c>
      <c r="Z195" s="234">
        <f>SUM(Z196:Z201)</f>
        <v>1500</v>
      </c>
      <c r="AA195" s="205">
        <f>SUM(AA196:AA201)</f>
        <v>0</v>
      </c>
      <c r="AB195" s="205">
        <f>(AA195/Z195)*100</f>
        <v>0</v>
      </c>
      <c r="AC195" s="234">
        <f>SUM(AC196:AC201)</f>
        <v>1500</v>
      </c>
      <c r="AD195" s="205">
        <f>SUM(AD196:AD201)</f>
        <v>0</v>
      </c>
      <c r="AE195" s="205">
        <f>(AD195/AC195)*100</f>
        <v>0</v>
      </c>
      <c r="AF195" s="234">
        <f>SUM(AF196:AF201)</f>
        <v>1500</v>
      </c>
      <c r="AG195" s="205">
        <f>SUM(AG196:AG201)</f>
        <v>0</v>
      </c>
      <c r="AH195" s="205">
        <f>(AG195/AF195)*100</f>
        <v>0</v>
      </c>
      <c r="AI195" s="234">
        <f>SUM(AI196:AI201)</f>
        <v>1500</v>
      </c>
      <c r="AJ195" s="205">
        <f>SUM(AJ196:AJ201)</f>
        <v>0</v>
      </c>
      <c r="AK195" s="205">
        <f>(AJ195/AI195)*100</f>
        <v>0</v>
      </c>
      <c r="AL195" s="234">
        <f>SUM(AL196:AL201)</f>
        <v>1500</v>
      </c>
      <c r="AM195" s="205">
        <f>SUM(AM196:AM201)</f>
        <v>0</v>
      </c>
      <c r="AN195" s="205">
        <f>(AM195/AL195)*100</f>
        <v>0</v>
      </c>
      <c r="AO195" s="234">
        <f>SUM(AO196:AO201)</f>
        <v>8197.6</v>
      </c>
      <c r="AP195" s="205">
        <f>SUM(AP196:AP201)</f>
        <v>0</v>
      </c>
      <c r="AQ195" s="205">
        <f>(AP195/AO195)*100</f>
        <v>0</v>
      </c>
      <c r="AR195" s="216"/>
    </row>
    <row r="196" spans="1:46" customFormat="1" ht="30" hidden="1">
      <c r="A196" s="304"/>
      <c r="B196" s="276"/>
      <c r="C196" s="279"/>
      <c r="D196" s="115" t="s">
        <v>17</v>
      </c>
      <c r="E196" s="173">
        <f>H196+K196+N196+Q196+T196+W196+Z196+AC196+AF196+AI196+AL196+AO196</f>
        <v>0</v>
      </c>
      <c r="F196" s="85">
        <f>I196+L196+O196+R196+U196+X196+AA196+AD196+AG196+AJ196+AM196+AP196</f>
        <v>0</v>
      </c>
      <c r="G196" s="43" t="e">
        <f t="shared" ref="G196:G201" si="439">(F196/E196)*100</f>
        <v>#DIV/0!</v>
      </c>
      <c r="H196" s="233"/>
      <c r="I196" s="85"/>
      <c r="J196" s="45" t="e">
        <f t="shared" ref="J196:J201" si="440">(I196/H196)*100</f>
        <v>#DIV/0!</v>
      </c>
      <c r="K196" s="234"/>
      <c r="L196" s="85"/>
      <c r="M196" s="45" t="e">
        <f t="shared" ref="M196:M201" si="441">(L196/K196)*100</f>
        <v>#DIV/0!</v>
      </c>
      <c r="N196" s="234"/>
      <c r="O196" s="43"/>
      <c r="P196" s="45" t="e">
        <f t="shared" ref="P196:P201" si="442">(O196/N196)*100</f>
        <v>#DIV/0!</v>
      </c>
      <c r="Q196" s="234"/>
      <c r="R196" s="44"/>
      <c r="S196" s="45" t="e">
        <f t="shared" ref="S196:S201" si="443">(R196/Q196)*100</f>
        <v>#DIV/0!</v>
      </c>
      <c r="T196" s="234"/>
      <c r="U196" s="44"/>
      <c r="V196" s="45" t="e">
        <f t="shared" ref="V196:V201" si="444">(U196/T196)*100</f>
        <v>#DIV/0!</v>
      </c>
      <c r="W196" s="234"/>
      <c r="X196" s="44"/>
      <c r="Y196" s="45" t="e">
        <f t="shared" ref="Y196:Y201" si="445">(X196/W196)*100</f>
        <v>#DIV/0!</v>
      </c>
      <c r="Z196" s="234"/>
      <c r="AA196" s="44"/>
      <c r="AB196" s="45" t="e">
        <f t="shared" ref="AB196:AB201" si="446">(AA196/Z196)*100</f>
        <v>#DIV/0!</v>
      </c>
      <c r="AC196" s="234"/>
      <c r="AD196" s="44"/>
      <c r="AE196" s="45" t="e">
        <f t="shared" ref="AE196:AE201" si="447">(AD196/AC196)*100</f>
        <v>#DIV/0!</v>
      </c>
      <c r="AF196" s="234"/>
      <c r="AG196" s="44"/>
      <c r="AH196" s="45" t="e">
        <f t="shared" ref="AH196:AH201" si="448">(AG196/AF196)*100</f>
        <v>#DIV/0!</v>
      </c>
      <c r="AI196" s="234"/>
      <c r="AJ196" s="44"/>
      <c r="AK196" s="45" t="e">
        <f t="shared" ref="AK196:AK201" si="449">(AJ196/AI196)*100</f>
        <v>#DIV/0!</v>
      </c>
      <c r="AL196" s="234"/>
      <c r="AM196" s="44"/>
      <c r="AN196" s="45" t="e">
        <f t="shared" ref="AN196:AN201" si="450">(AM196/AL196)*100</f>
        <v>#DIV/0!</v>
      </c>
      <c r="AO196" s="234"/>
      <c r="AP196" s="44"/>
      <c r="AQ196" s="45" t="e">
        <f t="shared" ref="AQ196:AQ201" si="451">(AP196/AO196)*100</f>
        <v>#DIV/0!</v>
      </c>
      <c r="AR196" s="12"/>
      <c r="AS196" s="37"/>
      <c r="AT196" s="37"/>
    </row>
    <row r="197" spans="1:46" customFormat="1" ht="45" hidden="1">
      <c r="A197" s="304"/>
      <c r="B197" s="276"/>
      <c r="C197" s="279"/>
      <c r="D197" s="115" t="s">
        <v>18</v>
      </c>
      <c r="E197" s="173">
        <f t="shared" ref="E197:F201" si="452">H197+K197+N197+Q197+T197+W197+Z197+AC197+AF197+AI197+AL197+AO197</f>
        <v>24165</v>
      </c>
      <c r="F197" s="85">
        <f t="shared" si="452"/>
        <v>8467.4000000000015</v>
      </c>
      <c r="G197" s="43">
        <f t="shared" si="439"/>
        <v>35.039933788537148</v>
      </c>
      <c r="H197" s="233">
        <v>2025.08</v>
      </c>
      <c r="I197" s="85">
        <v>2025.08</v>
      </c>
      <c r="J197" s="45">
        <f t="shared" si="440"/>
        <v>100</v>
      </c>
      <c r="K197" s="234">
        <v>827.92</v>
      </c>
      <c r="L197" s="85">
        <v>827.92</v>
      </c>
      <c r="M197" s="45">
        <f t="shared" si="441"/>
        <v>100</v>
      </c>
      <c r="N197" s="234">
        <v>1983.79</v>
      </c>
      <c r="O197" s="43">
        <v>1983.79</v>
      </c>
      <c r="P197" s="45">
        <f t="shared" si="442"/>
        <v>100</v>
      </c>
      <c r="Q197" s="234">
        <v>937.63</v>
      </c>
      <c r="R197" s="44">
        <v>937.63</v>
      </c>
      <c r="S197" s="45">
        <f t="shared" si="443"/>
        <v>100</v>
      </c>
      <c r="T197" s="234">
        <v>1317.19</v>
      </c>
      <c r="U197" s="44">
        <v>1317.19</v>
      </c>
      <c r="V197" s="45">
        <f t="shared" si="444"/>
        <v>100</v>
      </c>
      <c r="W197" s="234">
        <v>1375.79</v>
      </c>
      <c r="X197" s="44">
        <v>1375.79</v>
      </c>
      <c r="Y197" s="45">
        <f t="shared" si="445"/>
        <v>100</v>
      </c>
      <c r="Z197" s="234">
        <v>1500</v>
      </c>
      <c r="AA197" s="44"/>
      <c r="AB197" s="45">
        <f t="shared" si="446"/>
        <v>0</v>
      </c>
      <c r="AC197" s="234">
        <v>1500</v>
      </c>
      <c r="AD197" s="44"/>
      <c r="AE197" s="45">
        <f t="shared" si="447"/>
        <v>0</v>
      </c>
      <c r="AF197" s="234">
        <v>1500</v>
      </c>
      <c r="AG197" s="44"/>
      <c r="AH197" s="45">
        <f t="shared" si="448"/>
        <v>0</v>
      </c>
      <c r="AI197" s="234">
        <v>1500</v>
      </c>
      <c r="AJ197" s="44"/>
      <c r="AK197" s="45">
        <f t="shared" si="449"/>
        <v>0</v>
      </c>
      <c r="AL197" s="234">
        <v>1500</v>
      </c>
      <c r="AM197" s="44"/>
      <c r="AN197" s="45">
        <f t="shared" si="450"/>
        <v>0</v>
      </c>
      <c r="AO197" s="234">
        <f>7812-483.79+562.37+182.81+124.21</f>
        <v>8197.6</v>
      </c>
      <c r="AP197" s="44"/>
      <c r="AQ197" s="45">
        <f t="shared" si="451"/>
        <v>0</v>
      </c>
      <c r="AR197" s="12"/>
      <c r="AS197" s="37"/>
      <c r="AT197" s="37"/>
    </row>
    <row r="198" spans="1:46" customFormat="1" ht="30.75" hidden="1" customHeight="1">
      <c r="A198" s="304"/>
      <c r="B198" s="276"/>
      <c r="C198" s="279"/>
      <c r="D198" s="115" t="s">
        <v>26</v>
      </c>
      <c r="E198" s="173">
        <f t="shared" si="452"/>
        <v>0</v>
      </c>
      <c r="F198" s="85">
        <f t="shared" si="452"/>
        <v>0</v>
      </c>
      <c r="G198" s="43" t="e">
        <f t="shared" si="439"/>
        <v>#DIV/0!</v>
      </c>
      <c r="H198" s="233"/>
      <c r="I198" s="85"/>
      <c r="J198" s="45" t="e">
        <f t="shared" si="440"/>
        <v>#DIV/0!</v>
      </c>
      <c r="K198" s="234"/>
      <c r="L198" s="85"/>
      <c r="M198" s="45" t="e">
        <f t="shared" si="441"/>
        <v>#DIV/0!</v>
      </c>
      <c r="N198" s="234"/>
      <c r="O198" s="43"/>
      <c r="P198" s="45" t="e">
        <f t="shared" si="442"/>
        <v>#DIV/0!</v>
      </c>
      <c r="Q198" s="234"/>
      <c r="R198" s="44"/>
      <c r="S198" s="45" t="e">
        <f t="shared" si="443"/>
        <v>#DIV/0!</v>
      </c>
      <c r="T198" s="234"/>
      <c r="U198" s="44"/>
      <c r="V198" s="45" t="e">
        <f t="shared" si="444"/>
        <v>#DIV/0!</v>
      </c>
      <c r="W198" s="234"/>
      <c r="X198" s="44"/>
      <c r="Y198" s="45" t="e">
        <f t="shared" si="445"/>
        <v>#DIV/0!</v>
      </c>
      <c r="Z198" s="234"/>
      <c r="AA198" s="44"/>
      <c r="AB198" s="45" t="e">
        <f t="shared" si="446"/>
        <v>#DIV/0!</v>
      </c>
      <c r="AC198" s="234"/>
      <c r="AD198" s="44"/>
      <c r="AE198" s="45" t="e">
        <f t="shared" si="447"/>
        <v>#DIV/0!</v>
      </c>
      <c r="AF198" s="234"/>
      <c r="AG198" s="44"/>
      <c r="AH198" s="45" t="e">
        <f t="shared" si="448"/>
        <v>#DIV/0!</v>
      </c>
      <c r="AI198" s="234"/>
      <c r="AJ198" s="44"/>
      <c r="AK198" s="45" t="e">
        <f t="shared" si="449"/>
        <v>#DIV/0!</v>
      </c>
      <c r="AL198" s="234"/>
      <c r="AM198" s="44"/>
      <c r="AN198" s="45" t="e">
        <f t="shared" si="450"/>
        <v>#DIV/0!</v>
      </c>
      <c r="AO198" s="234"/>
      <c r="AP198" s="44"/>
      <c r="AQ198" s="45" t="e">
        <f t="shared" si="451"/>
        <v>#DIV/0!</v>
      </c>
      <c r="AR198" s="12"/>
      <c r="AS198" s="37"/>
      <c r="AT198" s="37"/>
    </row>
    <row r="199" spans="1:46" customFormat="1" ht="78" hidden="1" customHeight="1">
      <c r="A199" s="304"/>
      <c r="B199" s="276"/>
      <c r="C199" s="279"/>
      <c r="D199" s="115" t="s">
        <v>154</v>
      </c>
      <c r="E199" s="173">
        <f t="shared" si="452"/>
        <v>0</v>
      </c>
      <c r="F199" s="85">
        <f t="shared" si="452"/>
        <v>0</v>
      </c>
      <c r="G199" s="43" t="e">
        <f t="shared" si="439"/>
        <v>#DIV/0!</v>
      </c>
      <c r="H199" s="233"/>
      <c r="I199" s="85"/>
      <c r="J199" s="45" t="e">
        <f t="shared" si="440"/>
        <v>#DIV/0!</v>
      </c>
      <c r="K199" s="234"/>
      <c r="L199" s="85"/>
      <c r="M199" s="45" t="e">
        <f t="shared" si="441"/>
        <v>#DIV/0!</v>
      </c>
      <c r="N199" s="234"/>
      <c r="O199" s="43"/>
      <c r="P199" s="45" t="e">
        <f t="shared" si="442"/>
        <v>#DIV/0!</v>
      </c>
      <c r="Q199" s="234"/>
      <c r="R199" s="44"/>
      <c r="S199" s="45" t="e">
        <f t="shared" si="443"/>
        <v>#DIV/0!</v>
      </c>
      <c r="T199" s="234"/>
      <c r="U199" s="44"/>
      <c r="V199" s="45" t="e">
        <f t="shared" si="444"/>
        <v>#DIV/0!</v>
      </c>
      <c r="W199" s="234"/>
      <c r="X199" s="44"/>
      <c r="Y199" s="45" t="e">
        <f t="shared" si="445"/>
        <v>#DIV/0!</v>
      </c>
      <c r="Z199" s="234"/>
      <c r="AA199" s="44"/>
      <c r="AB199" s="45" t="e">
        <f t="shared" si="446"/>
        <v>#DIV/0!</v>
      </c>
      <c r="AC199" s="234"/>
      <c r="AD199" s="44"/>
      <c r="AE199" s="45" t="e">
        <f t="shared" si="447"/>
        <v>#DIV/0!</v>
      </c>
      <c r="AF199" s="234"/>
      <c r="AG199" s="44"/>
      <c r="AH199" s="45" t="e">
        <f t="shared" si="448"/>
        <v>#DIV/0!</v>
      </c>
      <c r="AI199" s="234"/>
      <c r="AJ199" s="44"/>
      <c r="AK199" s="45" t="e">
        <f t="shared" si="449"/>
        <v>#DIV/0!</v>
      </c>
      <c r="AL199" s="234"/>
      <c r="AM199" s="44"/>
      <c r="AN199" s="45" t="e">
        <f t="shared" si="450"/>
        <v>#DIV/0!</v>
      </c>
      <c r="AO199" s="234"/>
      <c r="AP199" s="44"/>
      <c r="AQ199" s="45" t="e">
        <f t="shared" si="451"/>
        <v>#DIV/0!</v>
      </c>
      <c r="AR199" s="12"/>
      <c r="AS199" s="37"/>
      <c r="AT199" s="37"/>
    </row>
    <row r="200" spans="1:46" customFormat="1" ht="38.25" hidden="1" customHeight="1">
      <c r="A200" s="304"/>
      <c r="B200" s="276"/>
      <c r="C200" s="279"/>
      <c r="D200" s="115" t="s">
        <v>37</v>
      </c>
      <c r="E200" s="173">
        <f t="shared" si="452"/>
        <v>0</v>
      </c>
      <c r="F200" s="85">
        <f t="shared" si="452"/>
        <v>0</v>
      </c>
      <c r="G200" s="43" t="e">
        <f t="shared" si="439"/>
        <v>#DIV/0!</v>
      </c>
      <c r="H200" s="233"/>
      <c r="I200" s="85"/>
      <c r="J200" s="45" t="e">
        <f t="shared" si="440"/>
        <v>#DIV/0!</v>
      </c>
      <c r="K200" s="234"/>
      <c r="L200" s="85"/>
      <c r="M200" s="45" t="e">
        <f t="shared" si="441"/>
        <v>#DIV/0!</v>
      </c>
      <c r="N200" s="234"/>
      <c r="O200" s="43"/>
      <c r="P200" s="45" t="e">
        <f t="shared" si="442"/>
        <v>#DIV/0!</v>
      </c>
      <c r="Q200" s="234"/>
      <c r="R200" s="44"/>
      <c r="S200" s="45" t="e">
        <f t="shared" si="443"/>
        <v>#DIV/0!</v>
      </c>
      <c r="T200" s="234"/>
      <c r="U200" s="44"/>
      <c r="V200" s="45" t="e">
        <f t="shared" si="444"/>
        <v>#DIV/0!</v>
      </c>
      <c r="W200" s="234"/>
      <c r="X200" s="44"/>
      <c r="Y200" s="45" t="e">
        <f t="shared" si="445"/>
        <v>#DIV/0!</v>
      </c>
      <c r="Z200" s="234"/>
      <c r="AA200" s="44"/>
      <c r="AB200" s="45" t="e">
        <f t="shared" si="446"/>
        <v>#DIV/0!</v>
      </c>
      <c r="AC200" s="234"/>
      <c r="AD200" s="44"/>
      <c r="AE200" s="45" t="e">
        <f t="shared" si="447"/>
        <v>#DIV/0!</v>
      </c>
      <c r="AF200" s="234"/>
      <c r="AG200" s="44"/>
      <c r="AH200" s="45" t="e">
        <f t="shared" si="448"/>
        <v>#DIV/0!</v>
      </c>
      <c r="AI200" s="234"/>
      <c r="AJ200" s="44"/>
      <c r="AK200" s="45" t="e">
        <f t="shared" si="449"/>
        <v>#DIV/0!</v>
      </c>
      <c r="AL200" s="234"/>
      <c r="AM200" s="44"/>
      <c r="AN200" s="45" t="e">
        <f t="shared" si="450"/>
        <v>#DIV/0!</v>
      </c>
      <c r="AO200" s="234"/>
      <c r="AP200" s="44"/>
      <c r="AQ200" s="45" t="e">
        <f t="shared" si="451"/>
        <v>#DIV/0!</v>
      </c>
      <c r="AR200" s="12"/>
      <c r="AS200" s="37"/>
      <c r="AT200" s="37"/>
    </row>
    <row r="201" spans="1:46" customFormat="1" ht="45" hidden="1">
      <c r="A201" s="305"/>
      <c r="B201" s="277"/>
      <c r="C201" s="280"/>
      <c r="D201" s="115" t="s">
        <v>32</v>
      </c>
      <c r="E201" s="173">
        <f t="shared" si="452"/>
        <v>0</v>
      </c>
      <c r="F201" s="85">
        <f t="shared" si="452"/>
        <v>0</v>
      </c>
      <c r="G201" s="43" t="e">
        <f t="shared" si="439"/>
        <v>#DIV/0!</v>
      </c>
      <c r="H201" s="233"/>
      <c r="I201" s="85"/>
      <c r="J201" s="45" t="e">
        <f t="shared" si="440"/>
        <v>#DIV/0!</v>
      </c>
      <c r="K201" s="234"/>
      <c r="L201" s="85"/>
      <c r="M201" s="45" t="e">
        <f t="shared" si="441"/>
        <v>#DIV/0!</v>
      </c>
      <c r="N201" s="234"/>
      <c r="O201" s="43"/>
      <c r="P201" s="45" t="e">
        <f t="shared" si="442"/>
        <v>#DIV/0!</v>
      </c>
      <c r="Q201" s="234"/>
      <c r="R201" s="44"/>
      <c r="S201" s="45" t="e">
        <f t="shared" si="443"/>
        <v>#DIV/0!</v>
      </c>
      <c r="T201" s="234"/>
      <c r="U201" s="44"/>
      <c r="V201" s="45" t="e">
        <f t="shared" si="444"/>
        <v>#DIV/0!</v>
      </c>
      <c r="W201" s="234"/>
      <c r="X201" s="44"/>
      <c r="Y201" s="45" t="e">
        <f t="shared" si="445"/>
        <v>#DIV/0!</v>
      </c>
      <c r="Z201" s="234"/>
      <c r="AA201" s="44"/>
      <c r="AB201" s="45" t="e">
        <f t="shared" si="446"/>
        <v>#DIV/0!</v>
      </c>
      <c r="AC201" s="234"/>
      <c r="AD201" s="44"/>
      <c r="AE201" s="45" t="e">
        <f t="shared" si="447"/>
        <v>#DIV/0!</v>
      </c>
      <c r="AF201" s="234"/>
      <c r="AG201" s="44"/>
      <c r="AH201" s="45" t="e">
        <f t="shared" si="448"/>
        <v>#DIV/0!</v>
      </c>
      <c r="AI201" s="234"/>
      <c r="AJ201" s="44"/>
      <c r="AK201" s="45" t="e">
        <f t="shared" si="449"/>
        <v>#DIV/0!</v>
      </c>
      <c r="AL201" s="234"/>
      <c r="AM201" s="44"/>
      <c r="AN201" s="45" t="e">
        <f t="shared" si="450"/>
        <v>#DIV/0!</v>
      </c>
      <c r="AO201" s="234"/>
      <c r="AP201" s="44"/>
      <c r="AQ201" s="45" t="e">
        <f t="shared" si="451"/>
        <v>#DIV/0!</v>
      </c>
      <c r="AR201" s="12"/>
      <c r="AS201" s="37"/>
      <c r="AT201" s="37"/>
    </row>
    <row r="202" spans="1:46" s="208" customFormat="1" ht="28.5" hidden="1" customHeight="1">
      <c r="A202" s="287" t="s">
        <v>230</v>
      </c>
      <c r="B202" s="290" t="s">
        <v>76</v>
      </c>
      <c r="C202" s="521" t="s">
        <v>106</v>
      </c>
      <c r="D202" s="209" t="s">
        <v>34</v>
      </c>
      <c r="E202" s="210">
        <f>SUM(E203:E208)</f>
        <v>264467.25</v>
      </c>
      <c r="F202" s="206">
        <f>SUM(F203:F208)</f>
        <v>123626.44504000001</v>
      </c>
      <c r="G202" s="206">
        <f>(F202/E202)*100</f>
        <v>46.745464718221257</v>
      </c>
      <c r="H202" s="234">
        <f>SUM(H203:H208)</f>
        <v>5067.29</v>
      </c>
      <c r="I202" s="205">
        <f>SUM(I203:I208)</f>
        <v>5067.29</v>
      </c>
      <c r="J202" s="205">
        <f>(I202/H202)*100</f>
        <v>100</v>
      </c>
      <c r="K202" s="234">
        <f>SUM(K203:K208)</f>
        <v>21742.370000000003</v>
      </c>
      <c r="L202" s="206">
        <f>SUM(L203:L208)</f>
        <v>21742.385040000001</v>
      </c>
      <c r="M202" s="205">
        <f>(L202/K202)*100</f>
        <v>100.00006917369173</v>
      </c>
      <c r="N202" s="234">
        <f>SUM(N203:N208)</f>
        <v>18863.330000000002</v>
      </c>
      <c r="O202" s="206">
        <f>SUM(O203:O208)</f>
        <v>18845.830000000002</v>
      </c>
      <c r="P202" s="205">
        <f>(O202/N202)*100</f>
        <v>99.907227408946355</v>
      </c>
      <c r="Q202" s="234">
        <f>SUM(Q203:Q208)</f>
        <v>21685.600000000002</v>
      </c>
      <c r="R202" s="205">
        <f>SUM(R203:R208)</f>
        <v>21685.600000000002</v>
      </c>
      <c r="S202" s="205">
        <f>(R202/Q202)*100</f>
        <v>100</v>
      </c>
      <c r="T202" s="234">
        <f>SUM(T203:T208)</f>
        <v>27029.570000000003</v>
      </c>
      <c r="U202" s="205">
        <f>SUM(U203:U208)</f>
        <v>27029.570000000003</v>
      </c>
      <c r="V202" s="205">
        <f>(U202/T202)*100</f>
        <v>100</v>
      </c>
      <c r="W202" s="234">
        <f>SUM(W203:W208)</f>
        <v>29255.769999999997</v>
      </c>
      <c r="X202" s="205">
        <f>SUM(X203:X208)</f>
        <v>29255.769999999997</v>
      </c>
      <c r="Y202" s="205">
        <f>(X202/W202)*100</f>
        <v>100</v>
      </c>
      <c r="Z202" s="234">
        <f>SUM(Z203:Z208)</f>
        <v>23048.799999999999</v>
      </c>
      <c r="AA202" s="205">
        <f>SUM(AA203:AA208)</f>
        <v>0</v>
      </c>
      <c r="AB202" s="205">
        <f>(AA202/Z202)*100</f>
        <v>0</v>
      </c>
      <c r="AC202" s="234">
        <f>SUM(AC203:AC208)</f>
        <v>15147.5</v>
      </c>
      <c r="AD202" s="205">
        <f>SUM(AD203:AD208)</f>
        <v>0</v>
      </c>
      <c r="AE202" s="205">
        <f>(AD202/AC202)*100</f>
        <v>0</v>
      </c>
      <c r="AF202" s="234">
        <f>SUM(AF203:AF208)</f>
        <v>14184.83</v>
      </c>
      <c r="AG202" s="205">
        <f>SUM(AG203:AG208)</f>
        <v>0</v>
      </c>
      <c r="AH202" s="205">
        <f>(AG202/AF202)*100</f>
        <v>0</v>
      </c>
      <c r="AI202" s="234">
        <f>SUM(AI203:AI208)</f>
        <v>17780</v>
      </c>
      <c r="AJ202" s="205">
        <f>SUM(AJ203:AJ208)</f>
        <v>0</v>
      </c>
      <c r="AK202" s="205">
        <f>(AJ202/AI202)*100</f>
        <v>0</v>
      </c>
      <c r="AL202" s="234">
        <f>SUM(AL203:AL208)</f>
        <v>17785</v>
      </c>
      <c r="AM202" s="205">
        <f>SUM(AM203:AM208)</f>
        <v>0</v>
      </c>
      <c r="AN202" s="205">
        <f>(AM202/AL202)*100</f>
        <v>0</v>
      </c>
      <c r="AO202" s="234">
        <f>SUM(AO203:AO208)</f>
        <v>52877.189999999995</v>
      </c>
      <c r="AP202" s="205">
        <f>SUM(AP203:AP208)</f>
        <v>0</v>
      </c>
      <c r="AQ202" s="205">
        <f>(AP202/AO202)*100</f>
        <v>0</v>
      </c>
      <c r="AR202" s="207"/>
    </row>
    <row r="203" spans="1:46" customFormat="1" ht="30" hidden="1">
      <c r="A203" s="288"/>
      <c r="B203" s="291"/>
      <c r="C203" s="522"/>
      <c r="D203" s="112" t="s">
        <v>17</v>
      </c>
      <c r="E203" s="173">
        <f t="shared" ref="E203:F208" si="453">H203+K203+N203+Q203+T203+W203+Z203+AC203+AF203+AI203+AL203+AO203</f>
        <v>0</v>
      </c>
      <c r="F203" s="85">
        <f t="shared" si="453"/>
        <v>0</v>
      </c>
      <c r="G203" s="43" t="e">
        <f t="shared" ref="G203:G208" si="454">(F203/E203)*100</f>
        <v>#DIV/0!</v>
      </c>
      <c r="H203" s="234">
        <f>H210+H217+H224+H231</f>
        <v>0</v>
      </c>
      <c r="I203" s="45">
        <f>I210+I217+I224+I231</f>
        <v>0</v>
      </c>
      <c r="J203" s="45" t="e">
        <f t="shared" ref="J203:J208" si="455">(I203/H203)*100</f>
        <v>#DIV/0!</v>
      </c>
      <c r="K203" s="234">
        <f>K210+K217+K224+K231</f>
        <v>0</v>
      </c>
      <c r="L203" s="43">
        <f>L210+L217+L224+L231</f>
        <v>0</v>
      </c>
      <c r="M203" s="45" t="e">
        <f t="shared" ref="M203:M208" si="456">(L203/K203)*100</f>
        <v>#DIV/0!</v>
      </c>
      <c r="N203" s="234">
        <f>N210+N217+N224+N231</f>
        <v>0</v>
      </c>
      <c r="O203" s="43">
        <f>O210+O217+O224+O231</f>
        <v>0</v>
      </c>
      <c r="P203" s="45" t="e">
        <f t="shared" ref="P203:P208" si="457">(O203/N203)*100</f>
        <v>#DIV/0!</v>
      </c>
      <c r="Q203" s="234">
        <f>Q210+Q217+Q224+Q231</f>
        <v>0</v>
      </c>
      <c r="R203" s="45">
        <f>R210+R217+R224+R231</f>
        <v>0</v>
      </c>
      <c r="S203" s="45" t="e">
        <f t="shared" ref="S203:S208" si="458">(R203/Q203)*100</f>
        <v>#DIV/0!</v>
      </c>
      <c r="T203" s="234">
        <f>T210+T217+T224+T231</f>
        <v>0</v>
      </c>
      <c r="U203" s="45">
        <f>U210+U217+U224+U231</f>
        <v>0</v>
      </c>
      <c r="V203" s="45" t="e">
        <f t="shared" ref="V203:V208" si="459">(U203/T203)*100</f>
        <v>#DIV/0!</v>
      </c>
      <c r="W203" s="234">
        <f>W210+W217+W224+W231</f>
        <v>0</v>
      </c>
      <c r="X203" s="45">
        <f>X210+X217+X224+X231</f>
        <v>0</v>
      </c>
      <c r="Y203" s="45" t="e">
        <f t="shared" ref="Y203:Y208" si="460">(X203/W203)*100</f>
        <v>#DIV/0!</v>
      </c>
      <c r="Z203" s="234">
        <f>Z210+Z217+Z224+Z231</f>
        <v>0</v>
      </c>
      <c r="AA203" s="45">
        <f>AA210+AA217+AA224+AA231</f>
        <v>0</v>
      </c>
      <c r="AB203" s="45" t="e">
        <f t="shared" ref="AB203:AB208" si="461">(AA203/Z203)*100</f>
        <v>#DIV/0!</v>
      </c>
      <c r="AC203" s="234">
        <f>AC210+AC217+AC224+AC231</f>
        <v>0</v>
      </c>
      <c r="AD203" s="45">
        <f>AD210+AD217+AD224+AD231</f>
        <v>0</v>
      </c>
      <c r="AE203" s="45" t="e">
        <f t="shared" ref="AE203:AE208" si="462">(AD203/AC203)*100</f>
        <v>#DIV/0!</v>
      </c>
      <c r="AF203" s="234">
        <f>AF210+AF217+AF224+AF231</f>
        <v>0</v>
      </c>
      <c r="AG203" s="45">
        <f>AG210+AG217+AG224+AG231</f>
        <v>0</v>
      </c>
      <c r="AH203" s="45" t="e">
        <f t="shared" ref="AH203:AH208" si="463">(AG203/AF203)*100</f>
        <v>#DIV/0!</v>
      </c>
      <c r="AI203" s="234">
        <f>AI210+AI217+AI224+AI231</f>
        <v>0</v>
      </c>
      <c r="AJ203" s="45">
        <f>AJ210+AJ217+AJ224+AJ231</f>
        <v>0</v>
      </c>
      <c r="AK203" s="45" t="e">
        <f t="shared" ref="AK203:AK208" si="464">(AJ203/AI203)*100</f>
        <v>#DIV/0!</v>
      </c>
      <c r="AL203" s="234">
        <f>AL210+AL217+AL224+AL231</f>
        <v>0</v>
      </c>
      <c r="AM203" s="45">
        <f>AM210+AM217+AM224+AM231</f>
        <v>0</v>
      </c>
      <c r="AN203" s="45" t="e">
        <f t="shared" ref="AN203:AN208" si="465">(AM203/AL203)*100</f>
        <v>#DIV/0!</v>
      </c>
      <c r="AO203" s="234">
        <f>AO210+AO217+AO224+AO231</f>
        <v>0</v>
      </c>
      <c r="AP203" s="45">
        <f>AP210+AP217+AP224+AP231</f>
        <v>0</v>
      </c>
      <c r="AQ203" s="45" t="e">
        <f t="shared" ref="AQ203:AQ208" si="466">(AP203/AO203)*100</f>
        <v>#DIV/0!</v>
      </c>
      <c r="AR203" s="18"/>
      <c r="AS203" s="37"/>
      <c r="AT203" s="37"/>
    </row>
    <row r="204" spans="1:46" customFormat="1" ht="43.5" hidden="1" customHeight="1">
      <c r="A204" s="288"/>
      <c r="B204" s="291"/>
      <c r="C204" s="522"/>
      <c r="D204" s="112" t="s">
        <v>18</v>
      </c>
      <c r="E204" s="173">
        <f t="shared" si="453"/>
        <v>201464.2</v>
      </c>
      <c r="F204" s="43">
        <f t="shared" si="453"/>
        <v>92806.07</v>
      </c>
      <c r="G204" s="43">
        <f>(F204/E204)*100</f>
        <v>46.065787370659407</v>
      </c>
      <c r="H204" s="234">
        <f>H211+H218+H225+H232</f>
        <v>2383.86</v>
      </c>
      <c r="I204" s="45">
        <f>I211+I218+I225+I232</f>
        <v>2383.86</v>
      </c>
      <c r="J204" s="45">
        <f t="shared" si="455"/>
        <v>100</v>
      </c>
      <c r="K204" s="234">
        <f t="shared" ref="K204:L208" si="467">K211+K218+K225+K232</f>
        <v>15687.77</v>
      </c>
      <c r="L204" s="43">
        <f t="shared" si="467"/>
        <v>15687.77</v>
      </c>
      <c r="M204" s="45">
        <f t="shared" si="456"/>
        <v>100</v>
      </c>
      <c r="N204" s="234">
        <f t="shared" ref="N204:O208" si="468">N211+N218+N225+N232</f>
        <v>13539.74</v>
      </c>
      <c r="O204" s="43">
        <f t="shared" si="468"/>
        <v>13539.74</v>
      </c>
      <c r="P204" s="45">
        <f t="shared" si="457"/>
        <v>100</v>
      </c>
      <c r="Q204" s="234">
        <f t="shared" ref="Q204:R208" si="469">Q211+Q218+Q225+Q232</f>
        <v>15902.15</v>
      </c>
      <c r="R204" s="45">
        <f t="shared" si="469"/>
        <v>15902.15</v>
      </c>
      <c r="S204" s="45">
        <f t="shared" si="458"/>
        <v>100</v>
      </c>
      <c r="T204" s="234">
        <f t="shared" ref="T204:U208" si="470">T211+T218+T225+T232</f>
        <v>21547.48</v>
      </c>
      <c r="U204" s="45">
        <f t="shared" si="470"/>
        <v>21547.48</v>
      </c>
      <c r="V204" s="45">
        <f t="shared" si="459"/>
        <v>100</v>
      </c>
      <c r="W204" s="234">
        <f t="shared" ref="W204:X208" si="471">W211+W218+W225+W232</f>
        <v>23745.07</v>
      </c>
      <c r="X204" s="45">
        <f t="shared" si="471"/>
        <v>23745.07</v>
      </c>
      <c r="Y204" s="45">
        <f t="shared" si="460"/>
        <v>100</v>
      </c>
      <c r="Z204" s="234">
        <f t="shared" ref="Z204:AA208" si="472">Z211+Z218+Z225+Z232</f>
        <v>17450</v>
      </c>
      <c r="AA204" s="45">
        <f t="shared" si="472"/>
        <v>0</v>
      </c>
      <c r="AB204" s="45">
        <f t="shared" si="461"/>
        <v>0</v>
      </c>
      <c r="AC204" s="234">
        <f t="shared" ref="AC204:AD208" si="473">AC211+AC218+AC225+AC232</f>
        <v>10450</v>
      </c>
      <c r="AD204" s="45">
        <f t="shared" si="473"/>
        <v>0</v>
      </c>
      <c r="AE204" s="45">
        <f t="shared" si="462"/>
        <v>0</v>
      </c>
      <c r="AF204" s="234">
        <f t="shared" ref="AF204:AG208" si="474">AF211+AF218+AF225+AF232</f>
        <v>10303.6</v>
      </c>
      <c r="AG204" s="45">
        <f t="shared" si="474"/>
        <v>0</v>
      </c>
      <c r="AH204" s="45">
        <f t="shared" si="463"/>
        <v>0</v>
      </c>
      <c r="AI204" s="234">
        <f t="shared" ref="AI204:AJ208" si="475">AI211+AI218+AI225+AI232</f>
        <v>13000</v>
      </c>
      <c r="AJ204" s="45">
        <f t="shared" si="475"/>
        <v>0</v>
      </c>
      <c r="AK204" s="45">
        <f t="shared" si="464"/>
        <v>0</v>
      </c>
      <c r="AL204" s="234">
        <f t="shared" ref="AL204:AM208" si="476">AL211+AL218+AL225+AL232</f>
        <v>13000</v>
      </c>
      <c r="AM204" s="45">
        <f t="shared" si="476"/>
        <v>0</v>
      </c>
      <c r="AN204" s="45">
        <f t="shared" si="465"/>
        <v>0</v>
      </c>
      <c r="AO204" s="234">
        <f t="shared" ref="AO204:AP208" si="477">AO211+AO218+AO225+AO232</f>
        <v>44454.53</v>
      </c>
      <c r="AP204" s="45">
        <f t="shared" si="477"/>
        <v>0</v>
      </c>
      <c r="AQ204" s="45">
        <f t="shared" si="466"/>
        <v>0</v>
      </c>
      <c r="AR204" s="18"/>
      <c r="AS204" s="37"/>
      <c r="AT204" s="37"/>
    </row>
    <row r="205" spans="1:46" customFormat="1" ht="31.5" hidden="1" customHeight="1">
      <c r="A205" s="288"/>
      <c r="B205" s="291"/>
      <c r="C205" s="522"/>
      <c r="D205" s="112" t="s">
        <v>26</v>
      </c>
      <c r="E205" s="173">
        <f t="shared" si="453"/>
        <v>40003.049999999988</v>
      </c>
      <c r="F205" s="43">
        <f t="shared" si="453"/>
        <v>21150.165049999996</v>
      </c>
      <c r="G205" s="43">
        <f t="shared" si="454"/>
        <v>52.871381182184862</v>
      </c>
      <c r="H205" s="234">
        <f t="shared" ref="H205:I208" si="478">H212+H219+H226+H233</f>
        <v>1745.44</v>
      </c>
      <c r="I205" s="45">
        <f t="shared" si="478"/>
        <v>1745.44</v>
      </c>
      <c r="J205" s="45">
        <f t="shared" si="455"/>
        <v>100</v>
      </c>
      <c r="K205" s="234">
        <f t="shared" si="467"/>
        <v>4429.8099999999995</v>
      </c>
      <c r="L205" s="43">
        <f t="shared" si="467"/>
        <v>4429.8150499999992</v>
      </c>
      <c r="M205" s="45">
        <f t="shared" si="456"/>
        <v>100.00011400037472</v>
      </c>
      <c r="N205" s="234">
        <f t="shared" si="468"/>
        <v>3358.21</v>
      </c>
      <c r="O205" s="43">
        <f t="shared" si="468"/>
        <v>3358.21</v>
      </c>
      <c r="P205" s="45">
        <f t="shared" si="457"/>
        <v>100</v>
      </c>
      <c r="Q205" s="234">
        <f t="shared" si="469"/>
        <v>3909.3199999999997</v>
      </c>
      <c r="R205" s="45">
        <f t="shared" si="469"/>
        <v>3909.3199999999997</v>
      </c>
      <c r="S205" s="45">
        <f t="shared" si="458"/>
        <v>100</v>
      </c>
      <c r="T205" s="234">
        <f t="shared" si="470"/>
        <v>3788.1000000000004</v>
      </c>
      <c r="U205" s="45">
        <f t="shared" si="470"/>
        <v>3788.1000000000004</v>
      </c>
      <c r="V205" s="45">
        <f t="shared" si="459"/>
        <v>100</v>
      </c>
      <c r="W205" s="234">
        <f t="shared" si="471"/>
        <v>3919.2799999999997</v>
      </c>
      <c r="X205" s="45">
        <f t="shared" si="471"/>
        <v>3919.2799999999997</v>
      </c>
      <c r="Y205" s="45">
        <f t="shared" si="460"/>
        <v>100</v>
      </c>
      <c r="Z205" s="234">
        <f t="shared" si="472"/>
        <v>3981.3</v>
      </c>
      <c r="AA205" s="45">
        <f t="shared" si="472"/>
        <v>0</v>
      </c>
      <c r="AB205" s="45">
        <f t="shared" si="461"/>
        <v>0</v>
      </c>
      <c r="AC205" s="234">
        <f t="shared" si="473"/>
        <v>3080</v>
      </c>
      <c r="AD205" s="45">
        <f t="shared" si="473"/>
        <v>0</v>
      </c>
      <c r="AE205" s="45">
        <f t="shared" si="462"/>
        <v>0</v>
      </c>
      <c r="AF205" s="234">
        <f t="shared" si="474"/>
        <v>2280</v>
      </c>
      <c r="AG205" s="45">
        <f t="shared" si="474"/>
        <v>0</v>
      </c>
      <c r="AH205" s="45">
        <f t="shared" si="463"/>
        <v>0</v>
      </c>
      <c r="AI205" s="234">
        <f t="shared" si="475"/>
        <v>3180</v>
      </c>
      <c r="AJ205" s="45">
        <f t="shared" si="475"/>
        <v>0</v>
      </c>
      <c r="AK205" s="45">
        <f t="shared" si="464"/>
        <v>0</v>
      </c>
      <c r="AL205" s="234">
        <f t="shared" si="476"/>
        <v>3180</v>
      </c>
      <c r="AM205" s="45">
        <f t="shared" si="476"/>
        <v>0</v>
      </c>
      <c r="AN205" s="45">
        <f t="shared" si="465"/>
        <v>0</v>
      </c>
      <c r="AO205" s="234">
        <f t="shared" si="477"/>
        <v>3151.59</v>
      </c>
      <c r="AP205" s="45">
        <f t="shared" si="477"/>
        <v>0</v>
      </c>
      <c r="AQ205" s="45">
        <f t="shared" si="466"/>
        <v>0</v>
      </c>
      <c r="AR205" s="18"/>
      <c r="AS205" s="37"/>
      <c r="AT205" s="37"/>
    </row>
    <row r="206" spans="1:46" customFormat="1" ht="82.5" hidden="1" customHeight="1">
      <c r="A206" s="288"/>
      <c r="B206" s="291"/>
      <c r="C206" s="522"/>
      <c r="D206" s="115" t="s">
        <v>154</v>
      </c>
      <c r="E206" s="173">
        <f t="shared" si="453"/>
        <v>0</v>
      </c>
      <c r="F206" s="85">
        <f t="shared" si="453"/>
        <v>0</v>
      </c>
      <c r="G206" s="43" t="e">
        <f t="shared" si="454"/>
        <v>#DIV/0!</v>
      </c>
      <c r="H206" s="234">
        <f t="shared" si="478"/>
        <v>0</v>
      </c>
      <c r="I206" s="45">
        <f t="shared" si="478"/>
        <v>0</v>
      </c>
      <c r="J206" s="45" t="e">
        <f t="shared" si="455"/>
        <v>#DIV/0!</v>
      </c>
      <c r="K206" s="234">
        <f t="shared" si="467"/>
        <v>0</v>
      </c>
      <c r="L206" s="43">
        <f t="shared" si="467"/>
        <v>0</v>
      </c>
      <c r="M206" s="45" t="e">
        <f t="shared" si="456"/>
        <v>#DIV/0!</v>
      </c>
      <c r="N206" s="234">
        <f t="shared" si="468"/>
        <v>0</v>
      </c>
      <c r="O206" s="43">
        <f t="shared" si="468"/>
        <v>0</v>
      </c>
      <c r="P206" s="45" t="e">
        <f t="shared" si="457"/>
        <v>#DIV/0!</v>
      </c>
      <c r="Q206" s="234">
        <f t="shared" si="469"/>
        <v>0</v>
      </c>
      <c r="R206" s="45">
        <f t="shared" si="469"/>
        <v>0</v>
      </c>
      <c r="S206" s="45" t="e">
        <f t="shared" si="458"/>
        <v>#DIV/0!</v>
      </c>
      <c r="T206" s="234">
        <f t="shared" si="470"/>
        <v>0</v>
      </c>
      <c r="U206" s="45">
        <f t="shared" si="470"/>
        <v>0</v>
      </c>
      <c r="V206" s="45" t="e">
        <f t="shared" si="459"/>
        <v>#DIV/0!</v>
      </c>
      <c r="W206" s="234">
        <f t="shared" si="471"/>
        <v>0</v>
      </c>
      <c r="X206" s="45">
        <f t="shared" si="471"/>
        <v>0</v>
      </c>
      <c r="Y206" s="45" t="e">
        <f t="shared" si="460"/>
        <v>#DIV/0!</v>
      </c>
      <c r="Z206" s="234">
        <f t="shared" si="472"/>
        <v>0</v>
      </c>
      <c r="AA206" s="45">
        <f t="shared" si="472"/>
        <v>0</v>
      </c>
      <c r="AB206" s="45" t="e">
        <f t="shared" si="461"/>
        <v>#DIV/0!</v>
      </c>
      <c r="AC206" s="234">
        <f t="shared" si="473"/>
        <v>0</v>
      </c>
      <c r="AD206" s="45">
        <f t="shared" si="473"/>
        <v>0</v>
      </c>
      <c r="AE206" s="45" t="e">
        <f t="shared" si="462"/>
        <v>#DIV/0!</v>
      </c>
      <c r="AF206" s="234">
        <f t="shared" si="474"/>
        <v>0</v>
      </c>
      <c r="AG206" s="45">
        <f t="shared" si="474"/>
        <v>0</v>
      </c>
      <c r="AH206" s="45" t="e">
        <f t="shared" si="463"/>
        <v>#DIV/0!</v>
      </c>
      <c r="AI206" s="234">
        <f t="shared" si="475"/>
        <v>0</v>
      </c>
      <c r="AJ206" s="45">
        <f t="shared" si="475"/>
        <v>0</v>
      </c>
      <c r="AK206" s="45" t="e">
        <f t="shared" si="464"/>
        <v>#DIV/0!</v>
      </c>
      <c r="AL206" s="234">
        <f t="shared" si="476"/>
        <v>0</v>
      </c>
      <c r="AM206" s="45">
        <f t="shared" si="476"/>
        <v>0</v>
      </c>
      <c r="AN206" s="45" t="e">
        <f t="shared" si="465"/>
        <v>#DIV/0!</v>
      </c>
      <c r="AO206" s="234">
        <f t="shared" si="477"/>
        <v>0</v>
      </c>
      <c r="AP206" s="45">
        <f t="shared" si="477"/>
        <v>0</v>
      </c>
      <c r="AQ206" s="45" t="e">
        <f t="shared" si="466"/>
        <v>#DIV/0!</v>
      </c>
      <c r="AR206" s="18"/>
      <c r="AS206" s="37"/>
      <c r="AT206" s="37"/>
    </row>
    <row r="207" spans="1:46" customFormat="1" ht="30.75" hidden="1" customHeight="1">
      <c r="A207" s="288"/>
      <c r="B207" s="291"/>
      <c r="C207" s="522"/>
      <c r="D207" s="112" t="s">
        <v>37</v>
      </c>
      <c r="E207" s="173">
        <f t="shared" si="453"/>
        <v>0</v>
      </c>
      <c r="F207" s="85">
        <f t="shared" si="453"/>
        <v>0</v>
      </c>
      <c r="G207" s="43" t="e">
        <f t="shared" si="454"/>
        <v>#DIV/0!</v>
      </c>
      <c r="H207" s="234">
        <f t="shared" si="478"/>
        <v>0</v>
      </c>
      <c r="I207" s="45">
        <f t="shared" si="478"/>
        <v>0</v>
      </c>
      <c r="J207" s="45" t="e">
        <f t="shared" si="455"/>
        <v>#DIV/0!</v>
      </c>
      <c r="K207" s="234">
        <f t="shared" si="467"/>
        <v>0</v>
      </c>
      <c r="L207" s="43">
        <f t="shared" si="467"/>
        <v>0</v>
      </c>
      <c r="M207" s="45" t="e">
        <f t="shared" si="456"/>
        <v>#DIV/0!</v>
      </c>
      <c r="N207" s="234">
        <f t="shared" si="468"/>
        <v>0</v>
      </c>
      <c r="O207" s="43">
        <f t="shared" si="468"/>
        <v>0</v>
      </c>
      <c r="P207" s="45" t="e">
        <f t="shared" si="457"/>
        <v>#DIV/0!</v>
      </c>
      <c r="Q207" s="234">
        <f t="shared" si="469"/>
        <v>0</v>
      </c>
      <c r="R207" s="45">
        <f t="shared" si="469"/>
        <v>0</v>
      </c>
      <c r="S207" s="45" t="e">
        <f t="shared" si="458"/>
        <v>#DIV/0!</v>
      </c>
      <c r="T207" s="234">
        <f t="shared" si="470"/>
        <v>0</v>
      </c>
      <c r="U207" s="45">
        <f t="shared" si="470"/>
        <v>0</v>
      </c>
      <c r="V207" s="45" t="e">
        <f t="shared" si="459"/>
        <v>#DIV/0!</v>
      </c>
      <c r="W207" s="234">
        <f t="shared" si="471"/>
        <v>0</v>
      </c>
      <c r="X207" s="45">
        <f t="shared" si="471"/>
        <v>0</v>
      </c>
      <c r="Y207" s="45" t="e">
        <f t="shared" si="460"/>
        <v>#DIV/0!</v>
      </c>
      <c r="Z207" s="234">
        <f t="shared" si="472"/>
        <v>0</v>
      </c>
      <c r="AA207" s="45">
        <f t="shared" si="472"/>
        <v>0</v>
      </c>
      <c r="AB207" s="45" t="e">
        <f t="shared" si="461"/>
        <v>#DIV/0!</v>
      </c>
      <c r="AC207" s="234">
        <f t="shared" si="473"/>
        <v>0</v>
      </c>
      <c r="AD207" s="45">
        <f t="shared" si="473"/>
        <v>0</v>
      </c>
      <c r="AE207" s="45" t="e">
        <f t="shared" si="462"/>
        <v>#DIV/0!</v>
      </c>
      <c r="AF207" s="234">
        <f t="shared" si="474"/>
        <v>0</v>
      </c>
      <c r="AG207" s="45">
        <f t="shared" si="474"/>
        <v>0</v>
      </c>
      <c r="AH207" s="45" t="e">
        <f t="shared" si="463"/>
        <v>#DIV/0!</v>
      </c>
      <c r="AI207" s="234">
        <f t="shared" si="475"/>
        <v>0</v>
      </c>
      <c r="AJ207" s="45">
        <f t="shared" si="475"/>
        <v>0</v>
      </c>
      <c r="AK207" s="45" t="e">
        <f t="shared" si="464"/>
        <v>#DIV/0!</v>
      </c>
      <c r="AL207" s="234">
        <f t="shared" si="476"/>
        <v>0</v>
      </c>
      <c r="AM207" s="45">
        <f t="shared" si="476"/>
        <v>0</v>
      </c>
      <c r="AN207" s="45" t="e">
        <f t="shared" si="465"/>
        <v>#DIV/0!</v>
      </c>
      <c r="AO207" s="234">
        <f t="shared" si="477"/>
        <v>0</v>
      </c>
      <c r="AP207" s="45">
        <f t="shared" si="477"/>
        <v>0</v>
      </c>
      <c r="AQ207" s="45" t="e">
        <f t="shared" si="466"/>
        <v>#DIV/0!</v>
      </c>
      <c r="AR207" s="18"/>
      <c r="AS207" s="37"/>
      <c r="AT207" s="37"/>
    </row>
    <row r="208" spans="1:46" customFormat="1" ht="45" hidden="1">
      <c r="A208" s="289"/>
      <c r="B208" s="292"/>
      <c r="C208" s="523"/>
      <c r="D208" s="112" t="s">
        <v>32</v>
      </c>
      <c r="E208" s="173">
        <f t="shared" si="453"/>
        <v>23000</v>
      </c>
      <c r="F208" s="85">
        <f t="shared" si="453"/>
        <v>9670.2099899999994</v>
      </c>
      <c r="G208" s="43">
        <f t="shared" si="454"/>
        <v>42.04439126086956</v>
      </c>
      <c r="H208" s="234">
        <f t="shared" si="478"/>
        <v>937.99</v>
      </c>
      <c r="I208" s="45">
        <f t="shared" si="478"/>
        <v>937.99</v>
      </c>
      <c r="J208" s="45">
        <f t="shared" si="455"/>
        <v>100</v>
      </c>
      <c r="K208" s="234">
        <f t="shared" si="467"/>
        <v>1624.79</v>
      </c>
      <c r="L208" s="43">
        <f t="shared" si="467"/>
        <v>1624.79999</v>
      </c>
      <c r="M208" s="45">
        <f t="shared" si="456"/>
        <v>100.00061484868814</v>
      </c>
      <c r="N208" s="234">
        <f t="shared" si="468"/>
        <v>1965.38</v>
      </c>
      <c r="O208" s="43">
        <f t="shared" si="468"/>
        <v>1947.88</v>
      </c>
      <c r="P208" s="45">
        <f t="shared" si="457"/>
        <v>99.109586950106348</v>
      </c>
      <c r="Q208" s="234">
        <f t="shared" si="469"/>
        <v>1874.1299999999999</v>
      </c>
      <c r="R208" s="45">
        <f t="shared" si="469"/>
        <v>1874.1299999999999</v>
      </c>
      <c r="S208" s="45">
        <f t="shared" si="458"/>
        <v>100</v>
      </c>
      <c r="T208" s="234">
        <f t="shared" si="470"/>
        <v>1693.99</v>
      </c>
      <c r="U208" s="45">
        <f t="shared" si="470"/>
        <v>1693.99</v>
      </c>
      <c r="V208" s="45">
        <f t="shared" si="459"/>
        <v>100</v>
      </c>
      <c r="W208" s="234">
        <f t="shared" si="471"/>
        <v>1591.42</v>
      </c>
      <c r="X208" s="45">
        <f t="shared" si="471"/>
        <v>1591.42</v>
      </c>
      <c r="Y208" s="45">
        <f t="shared" si="460"/>
        <v>100</v>
      </c>
      <c r="Z208" s="234">
        <f t="shared" si="472"/>
        <v>1617.5</v>
      </c>
      <c r="AA208" s="45">
        <f t="shared" si="472"/>
        <v>0</v>
      </c>
      <c r="AB208" s="45">
        <f t="shared" si="461"/>
        <v>0</v>
      </c>
      <c r="AC208" s="234">
        <f t="shared" si="473"/>
        <v>1617.5</v>
      </c>
      <c r="AD208" s="45">
        <f t="shared" si="473"/>
        <v>0</v>
      </c>
      <c r="AE208" s="45">
        <f t="shared" si="462"/>
        <v>0</v>
      </c>
      <c r="AF208" s="234">
        <f t="shared" si="474"/>
        <v>1601.23</v>
      </c>
      <c r="AG208" s="45">
        <f t="shared" si="474"/>
        <v>0</v>
      </c>
      <c r="AH208" s="45">
        <f t="shared" si="463"/>
        <v>0</v>
      </c>
      <c r="AI208" s="234">
        <f t="shared" si="475"/>
        <v>1600</v>
      </c>
      <c r="AJ208" s="45">
        <f t="shared" si="475"/>
        <v>0</v>
      </c>
      <c r="AK208" s="45">
        <f t="shared" si="464"/>
        <v>0</v>
      </c>
      <c r="AL208" s="234">
        <f t="shared" si="476"/>
        <v>1605</v>
      </c>
      <c r="AM208" s="45">
        <f t="shared" si="476"/>
        <v>0</v>
      </c>
      <c r="AN208" s="45">
        <f t="shared" si="465"/>
        <v>0</v>
      </c>
      <c r="AO208" s="234">
        <f t="shared" si="477"/>
        <v>5271.0700000000006</v>
      </c>
      <c r="AP208" s="45">
        <f t="shared" si="477"/>
        <v>0</v>
      </c>
      <c r="AQ208" s="45">
        <f t="shared" si="466"/>
        <v>0</v>
      </c>
      <c r="AR208" s="18"/>
      <c r="AS208" s="37"/>
      <c r="AT208" s="37"/>
    </row>
    <row r="209" spans="1:46" s="208" customFormat="1" ht="24" hidden="1" customHeight="1">
      <c r="A209" s="533" t="s">
        <v>337</v>
      </c>
      <c r="B209" s="290" t="s">
        <v>77</v>
      </c>
      <c r="C209" s="521" t="s">
        <v>106</v>
      </c>
      <c r="D209" s="209" t="s">
        <v>34</v>
      </c>
      <c r="E209" s="210">
        <f>SUM(E210:E215)</f>
        <v>210175.5</v>
      </c>
      <c r="F209" s="206">
        <f>SUM(F210:F215)</f>
        <v>97930.640000000014</v>
      </c>
      <c r="G209" s="206">
        <f>(F209/E209)*100</f>
        <v>46.594698240280152</v>
      </c>
      <c r="H209" s="234">
        <f>SUM(H210:H215)</f>
        <v>2735.9</v>
      </c>
      <c r="I209" s="205">
        <f>SUM(I210:I215)</f>
        <v>2735.9</v>
      </c>
      <c r="J209" s="205">
        <f>(I209/H209)*100</f>
        <v>100</v>
      </c>
      <c r="K209" s="234">
        <f>SUM(K210:K215)</f>
        <v>17052.84</v>
      </c>
      <c r="L209" s="206">
        <f>SUM(L210:L215)</f>
        <v>17052.84</v>
      </c>
      <c r="M209" s="205">
        <f>(L209/K209)*100</f>
        <v>100</v>
      </c>
      <c r="N209" s="234">
        <f>SUM(N210:N215)</f>
        <v>14504.71</v>
      </c>
      <c r="O209" s="206">
        <f>SUM(O210:O215)</f>
        <v>14504.71</v>
      </c>
      <c r="P209" s="205">
        <f>(O209/N209)*100</f>
        <v>100</v>
      </c>
      <c r="Q209" s="234">
        <f>SUM(Q210:Q215)</f>
        <v>15994.72</v>
      </c>
      <c r="R209" s="205">
        <f>SUM(R210:R215)</f>
        <v>15994.72</v>
      </c>
      <c r="S209" s="205">
        <f>(R209/Q209)*100</f>
        <v>100</v>
      </c>
      <c r="T209" s="234">
        <f>SUM(T210:T215)</f>
        <v>21888.199999999997</v>
      </c>
      <c r="U209" s="205">
        <f>SUM(U210:U215)</f>
        <v>21888.199999999997</v>
      </c>
      <c r="V209" s="205">
        <f>(U209/T209)*100</f>
        <v>100</v>
      </c>
      <c r="W209" s="234">
        <f>SUM(W210:W215)</f>
        <v>25754.27</v>
      </c>
      <c r="X209" s="205">
        <f>SUM(X210:X215)</f>
        <v>25754.27</v>
      </c>
      <c r="Y209" s="205">
        <f>(X209/W209)*100</f>
        <v>100</v>
      </c>
      <c r="Z209" s="234">
        <f>SUM(Z210:Z215)</f>
        <v>18500</v>
      </c>
      <c r="AA209" s="205">
        <f>SUM(AA210:AA215)</f>
        <v>0</v>
      </c>
      <c r="AB209" s="205">
        <f>(AA209/Z209)*100</f>
        <v>0</v>
      </c>
      <c r="AC209" s="234">
        <f>SUM(AC210:AC215)</f>
        <v>11500</v>
      </c>
      <c r="AD209" s="205">
        <f>SUM(AD210:AD215)</f>
        <v>0</v>
      </c>
      <c r="AE209" s="205">
        <f>(AD209/AC209)*100</f>
        <v>0</v>
      </c>
      <c r="AF209" s="234">
        <f>SUM(AF210:AF215)</f>
        <v>10000</v>
      </c>
      <c r="AG209" s="205">
        <f>SUM(AG210:AG215)</f>
        <v>0</v>
      </c>
      <c r="AH209" s="205">
        <f>(AG209/AF209)*100</f>
        <v>0</v>
      </c>
      <c r="AI209" s="234">
        <f>SUM(AI210:AI215)</f>
        <v>14000</v>
      </c>
      <c r="AJ209" s="205">
        <f>SUM(AJ210:AJ215)</f>
        <v>0</v>
      </c>
      <c r="AK209" s="205">
        <f>(AJ209/AI209)*100</f>
        <v>0</v>
      </c>
      <c r="AL209" s="234">
        <f>SUM(AL210:AL215)</f>
        <v>14000</v>
      </c>
      <c r="AM209" s="205">
        <f>SUM(AM210:AM215)</f>
        <v>0</v>
      </c>
      <c r="AN209" s="205">
        <f>(AM209/AL209)*100</f>
        <v>0</v>
      </c>
      <c r="AO209" s="234">
        <f>SUM(AO210:AO215)</f>
        <v>44244.86</v>
      </c>
      <c r="AP209" s="205">
        <f>SUM(AP210:AP215)</f>
        <v>0</v>
      </c>
      <c r="AQ209" s="205">
        <f>(AP209/AO209)*100</f>
        <v>0</v>
      </c>
      <c r="AR209" s="207"/>
    </row>
    <row r="210" spans="1:46" s="16" customFormat="1" ht="30" hidden="1" customHeight="1">
      <c r="A210" s="534"/>
      <c r="B210" s="291"/>
      <c r="C210" s="522"/>
      <c r="D210" s="112" t="s">
        <v>17</v>
      </c>
      <c r="E210" s="173">
        <f>H210+K210+N210+Q210+T210+W210+Z210+AC210+AF210+AI210+AL210+AO210</f>
        <v>0</v>
      </c>
      <c r="F210" s="85">
        <f>I210+L210+O210+R210+U210+X210+AA210+AD210+AG210+AJ210+AM210+AP210</f>
        <v>0</v>
      </c>
      <c r="G210" s="43" t="e">
        <f t="shared" ref="G210:G215" si="479">(F210/E210)*100</f>
        <v>#DIV/0!</v>
      </c>
      <c r="H210" s="234"/>
      <c r="I210" s="44"/>
      <c r="J210" s="45" t="e">
        <f t="shared" ref="J210:J215" si="480">(I210/H210)*100</f>
        <v>#DIV/0!</v>
      </c>
      <c r="K210" s="234"/>
      <c r="L210" s="85"/>
      <c r="M210" s="45" t="e">
        <f t="shared" ref="M210:M215" si="481">(L210/K210)*100</f>
        <v>#DIV/0!</v>
      </c>
      <c r="N210" s="234"/>
      <c r="O210" s="43"/>
      <c r="P210" s="45" t="e">
        <f t="shared" ref="P210:P215" si="482">(O210/N210)*100</f>
        <v>#DIV/0!</v>
      </c>
      <c r="Q210" s="234"/>
      <c r="R210" s="44"/>
      <c r="S210" s="45" t="e">
        <f t="shared" ref="S210:S215" si="483">(R210/Q210)*100</f>
        <v>#DIV/0!</v>
      </c>
      <c r="T210" s="234"/>
      <c r="U210" s="44"/>
      <c r="V210" s="45" t="e">
        <f t="shared" ref="V210:V215" si="484">(U210/T210)*100</f>
        <v>#DIV/0!</v>
      </c>
      <c r="W210" s="234"/>
      <c r="X210" s="44"/>
      <c r="Y210" s="45" t="e">
        <f t="shared" ref="Y210:Y215" si="485">(X210/W210)*100</f>
        <v>#DIV/0!</v>
      </c>
      <c r="Z210" s="234"/>
      <c r="AA210" s="44"/>
      <c r="AB210" s="45" t="e">
        <f t="shared" ref="AB210:AB215" si="486">(AA210/Z210)*100</f>
        <v>#DIV/0!</v>
      </c>
      <c r="AC210" s="234"/>
      <c r="AD210" s="44"/>
      <c r="AE210" s="45" t="e">
        <f t="shared" ref="AE210:AE215" si="487">(AD210/AC210)*100</f>
        <v>#DIV/0!</v>
      </c>
      <c r="AF210" s="234"/>
      <c r="AG210" s="44"/>
      <c r="AH210" s="45" t="e">
        <f t="shared" ref="AH210:AH215" si="488">(AG210/AF210)*100</f>
        <v>#DIV/0!</v>
      </c>
      <c r="AI210" s="234"/>
      <c r="AJ210" s="44"/>
      <c r="AK210" s="45" t="e">
        <f t="shared" ref="AK210:AK215" si="489">(AJ210/AI210)*100</f>
        <v>#DIV/0!</v>
      </c>
      <c r="AL210" s="234"/>
      <c r="AM210" s="44"/>
      <c r="AN210" s="45" t="e">
        <f t="shared" ref="AN210:AN215" si="490">(AM210/AL210)*100</f>
        <v>#DIV/0!</v>
      </c>
      <c r="AO210" s="234"/>
      <c r="AP210" s="44"/>
      <c r="AQ210" s="45" t="e">
        <f t="shared" ref="AQ210:AQ215" si="491">(AP210/AO210)*100</f>
        <v>#DIV/0!</v>
      </c>
      <c r="AR210" s="20"/>
      <c r="AS210" s="150"/>
      <c r="AT210" s="150"/>
    </row>
    <row r="211" spans="1:46" s="16" customFormat="1" ht="45" hidden="1">
      <c r="A211" s="534"/>
      <c r="B211" s="291"/>
      <c r="C211" s="522"/>
      <c r="D211" s="112" t="s">
        <v>18</v>
      </c>
      <c r="E211" s="173">
        <f t="shared" ref="E211:F215" si="492">H211+K211+N211+Q211+T211+W211+Z211+AC211+AF211+AI211+AL211+AO211</f>
        <v>192464.2</v>
      </c>
      <c r="F211" s="43">
        <f t="shared" si="492"/>
        <v>89434.23000000001</v>
      </c>
      <c r="G211" s="43">
        <f t="shared" si="479"/>
        <v>46.467982097449813</v>
      </c>
      <c r="H211" s="233">
        <v>2383.86</v>
      </c>
      <c r="I211" s="85">
        <v>2383.86</v>
      </c>
      <c r="J211" s="43">
        <f t="shared" si="480"/>
        <v>100</v>
      </c>
      <c r="K211" s="233">
        <v>15687.77</v>
      </c>
      <c r="L211" s="85">
        <v>15687.77</v>
      </c>
      <c r="M211" s="43">
        <f t="shared" si="481"/>
        <v>100</v>
      </c>
      <c r="N211" s="233">
        <v>13393.34</v>
      </c>
      <c r="O211" s="43">
        <v>13393.34</v>
      </c>
      <c r="P211" s="43">
        <f t="shared" si="482"/>
        <v>100</v>
      </c>
      <c r="Q211" s="233">
        <v>14741.16</v>
      </c>
      <c r="R211" s="85">
        <v>14741.16</v>
      </c>
      <c r="S211" s="43">
        <f t="shared" si="483"/>
        <v>100</v>
      </c>
      <c r="T211" s="233">
        <v>19988.03</v>
      </c>
      <c r="U211" s="43">
        <v>19988.03</v>
      </c>
      <c r="V211" s="43">
        <f t="shared" si="484"/>
        <v>100</v>
      </c>
      <c r="W211" s="233">
        <v>23240.07</v>
      </c>
      <c r="X211" s="85">
        <v>23240.07</v>
      </c>
      <c r="Y211" s="43">
        <f t="shared" si="485"/>
        <v>100</v>
      </c>
      <c r="Z211" s="233">
        <v>16000</v>
      </c>
      <c r="AA211" s="85"/>
      <c r="AB211" s="43">
        <f t="shared" si="486"/>
        <v>0</v>
      </c>
      <c r="AC211" s="233">
        <v>9000</v>
      </c>
      <c r="AD211" s="85"/>
      <c r="AE211" s="43">
        <f t="shared" si="487"/>
        <v>0</v>
      </c>
      <c r="AF211" s="233">
        <v>9000</v>
      </c>
      <c r="AG211" s="85"/>
      <c r="AH211" s="43">
        <f t="shared" si="488"/>
        <v>0</v>
      </c>
      <c r="AI211" s="233">
        <v>13000</v>
      </c>
      <c r="AJ211" s="85"/>
      <c r="AK211" s="43">
        <f t="shared" si="489"/>
        <v>0</v>
      </c>
      <c r="AL211" s="233">
        <v>13000</v>
      </c>
      <c r="AM211" s="85"/>
      <c r="AN211" s="43">
        <f t="shared" si="490"/>
        <v>0</v>
      </c>
      <c r="AO211" s="233">
        <f>52492.57-393.34-1741.16+900-6988.03-1240.07</f>
        <v>43029.97</v>
      </c>
      <c r="AP211" s="85"/>
      <c r="AQ211" s="43">
        <f t="shared" si="491"/>
        <v>0</v>
      </c>
      <c r="AR211" s="20"/>
      <c r="AS211" s="150"/>
      <c r="AT211" s="150"/>
    </row>
    <row r="212" spans="1:46" s="16" customFormat="1" ht="27.75" hidden="1" customHeight="1">
      <c r="A212" s="534"/>
      <c r="B212" s="291"/>
      <c r="C212" s="522"/>
      <c r="D212" s="112" t="s">
        <v>26</v>
      </c>
      <c r="E212" s="173">
        <f t="shared" si="492"/>
        <v>17711.3</v>
      </c>
      <c r="F212" s="43">
        <f t="shared" si="492"/>
        <v>8496.41</v>
      </c>
      <c r="G212" s="43">
        <f t="shared" si="479"/>
        <v>47.971690389751174</v>
      </c>
      <c r="H212" s="233">
        <v>352.04</v>
      </c>
      <c r="I212" s="85">
        <v>352.04</v>
      </c>
      <c r="J212" s="43">
        <f t="shared" si="480"/>
        <v>100</v>
      </c>
      <c r="K212" s="233">
        <v>1365.07</v>
      </c>
      <c r="L212" s="85">
        <v>1365.07</v>
      </c>
      <c r="M212" s="43">
        <f t="shared" si="481"/>
        <v>100</v>
      </c>
      <c r="N212" s="233">
        <v>1111.3699999999999</v>
      </c>
      <c r="O212" s="43">
        <v>1111.3699999999999</v>
      </c>
      <c r="P212" s="43">
        <f t="shared" si="482"/>
        <v>100</v>
      </c>
      <c r="Q212" s="233">
        <v>1253.56</v>
      </c>
      <c r="R212" s="85">
        <v>1253.56</v>
      </c>
      <c r="S212" s="43">
        <f t="shared" si="483"/>
        <v>100</v>
      </c>
      <c r="T212" s="233">
        <v>1900.17</v>
      </c>
      <c r="U212" s="43">
        <v>1900.17</v>
      </c>
      <c r="V212" s="43">
        <f t="shared" si="484"/>
        <v>100</v>
      </c>
      <c r="W212" s="233">
        <v>2514.1999999999998</v>
      </c>
      <c r="X212" s="85">
        <v>2514.1999999999998</v>
      </c>
      <c r="Y212" s="43">
        <f t="shared" si="485"/>
        <v>100</v>
      </c>
      <c r="Z212" s="233">
        <v>2500</v>
      </c>
      <c r="AA212" s="85"/>
      <c r="AB212" s="43">
        <f t="shared" si="486"/>
        <v>0</v>
      </c>
      <c r="AC212" s="233">
        <v>2500</v>
      </c>
      <c r="AD212" s="85"/>
      <c r="AE212" s="43">
        <f t="shared" si="487"/>
        <v>0</v>
      </c>
      <c r="AF212" s="233">
        <v>1000</v>
      </c>
      <c r="AG212" s="85"/>
      <c r="AH212" s="43">
        <f t="shared" si="488"/>
        <v>0</v>
      </c>
      <c r="AI212" s="233">
        <v>1000</v>
      </c>
      <c r="AJ212" s="85"/>
      <c r="AK212" s="43">
        <f t="shared" si="489"/>
        <v>0</v>
      </c>
      <c r="AL212" s="233">
        <v>1000</v>
      </c>
      <c r="AM212" s="85"/>
      <c r="AN212" s="43">
        <f t="shared" si="490"/>
        <v>0</v>
      </c>
      <c r="AO212" s="233">
        <f>714.19-111.37+880-253.56-900.17+900-14.2</f>
        <v>1214.8900000000001</v>
      </c>
      <c r="AP212" s="85"/>
      <c r="AQ212" s="43">
        <f t="shared" si="491"/>
        <v>0</v>
      </c>
      <c r="AR212" s="20"/>
      <c r="AS212" s="150"/>
      <c r="AT212" s="150"/>
    </row>
    <row r="213" spans="1:46" s="16" customFormat="1" ht="78.75" hidden="1" customHeight="1">
      <c r="A213" s="534"/>
      <c r="B213" s="291"/>
      <c r="C213" s="522"/>
      <c r="D213" s="115" t="s">
        <v>154</v>
      </c>
      <c r="E213" s="173">
        <f t="shared" si="492"/>
        <v>0</v>
      </c>
      <c r="F213" s="85">
        <f t="shared" si="492"/>
        <v>0</v>
      </c>
      <c r="G213" s="43" t="e">
        <f t="shared" si="479"/>
        <v>#DIV/0!</v>
      </c>
      <c r="H213" s="233"/>
      <c r="I213" s="85"/>
      <c r="J213" s="43" t="e">
        <f t="shared" si="480"/>
        <v>#DIV/0!</v>
      </c>
      <c r="K213" s="233"/>
      <c r="L213" s="85"/>
      <c r="M213" s="43" t="e">
        <f t="shared" si="481"/>
        <v>#DIV/0!</v>
      </c>
      <c r="N213" s="233"/>
      <c r="O213" s="43"/>
      <c r="P213" s="43" t="e">
        <f t="shared" si="482"/>
        <v>#DIV/0!</v>
      </c>
      <c r="Q213" s="233"/>
      <c r="R213" s="85"/>
      <c r="S213" s="43" t="e">
        <f t="shared" si="483"/>
        <v>#DIV/0!</v>
      </c>
      <c r="T213" s="233"/>
      <c r="U213" s="85"/>
      <c r="V213" s="43" t="e">
        <f t="shared" si="484"/>
        <v>#DIV/0!</v>
      </c>
      <c r="W213" s="233"/>
      <c r="X213" s="85"/>
      <c r="Y213" s="43" t="e">
        <f t="shared" si="485"/>
        <v>#DIV/0!</v>
      </c>
      <c r="Z213" s="233"/>
      <c r="AA213" s="85"/>
      <c r="AB213" s="43" t="e">
        <f t="shared" si="486"/>
        <v>#DIV/0!</v>
      </c>
      <c r="AC213" s="233"/>
      <c r="AD213" s="85"/>
      <c r="AE213" s="43" t="e">
        <f t="shared" si="487"/>
        <v>#DIV/0!</v>
      </c>
      <c r="AF213" s="233"/>
      <c r="AG213" s="85"/>
      <c r="AH213" s="43" t="e">
        <f t="shared" si="488"/>
        <v>#DIV/0!</v>
      </c>
      <c r="AI213" s="233"/>
      <c r="AJ213" s="85"/>
      <c r="AK213" s="43" t="e">
        <f t="shared" si="489"/>
        <v>#DIV/0!</v>
      </c>
      <c r="AL213" s="233"/>
      <c r="AM213" s="85"/>
      <c r="AN213" s="43" t="e">
        <f t="shared" si="490"/>
        <v>#DIV/0!</v>
      </c>
      <c r="AO213" s="233"/>
      <c r="AP213" s="85"/>
      <c r="AQ213" s="43" t="e">
        <f t="shared" si="491"/>
        <v>#DIV/0!</v>
      </c>
      <c r="AR213" s="20"/>
      <c r="AS213" s="150"/>
      <c r="AT213" s="150"/>
    </row>
    <row r="214" spans="1:46" s="16" customFormat="1" ht="34.5" hidden="1" customHeight="1">
      <c r="A214" s="534"/>
      <c r="B214" s="291"/>
      <c r="C214" s="522"/>
      <c r="D214" s="112" t="s">
        <v>37</v>
      </c>
      <c r="E214" s="173">
        <f t="shared" si="492"/>
        <v>0</v>
      </c>
      <c r="F214" s="85">
        <f t="shared" si="492"/>
        <v>0</v>
      </c>
      <c r="G214" s="43" t="e">
        <f t="shared" si="479"/>
        <v>#DIV/0!</v>
      </c>
      <c r="H214" s="233"/>
      <c r="I214" s="85"/>
      <c r="J214" s="43" t="e">
        <f t="shared" si="480"/>
        <v>#DIV/0!</v>
      </c>
      <c r="K214" s="233"/>
      <c r="L214" s="85"/>
      <c r="M214" s="43" t="e">
        <f t="shared" si="481"/>
        <v>#DIV/0!</v>
      </c>
      <c r="N214" s="233"/>
      <c r="O214" s="43"/>
      <c r="P214" s="43" t="e">
        <f t="shared" si="482"/>
        <v>#DIV/0!</v>
      </c>
      <c r="Q214" s="233"/>
      <c r="R214" s="85"/>
      <c r="S214" s="43" t="e">
        <f t="shared" si="483"/>
        <v>#DIV/0!</v>
      </c>
      <c r="T214" s="233"/>
      <c r="U214" s="85"/>
      <c r="V214" s="43" t="e">
        <f t="shared" si="484"/>
        <v>#DIV/0!</v>
      </c>
      <c r="W214" s="233"/>
      <c r="X214" s="85"/>
      <c r="Y214" s="43" t="e">
        <f t="shared" si="485"/>
        <v>#DIV/0!</v>
      </c>
      <c r="Z214" s="233"/>
      <c r="AA214" s="85"/>
      <c r="AB214" s="43" t="e">
        <f t="shared" si="486"/>
        <v>#DIV/0!</v>
      </c>
      <c r="AC214" s="233"/>
      <c r="AD214" s="85"/>
      <c r="AE214" s="43" t="e">
        <f t="shared" si="487"/>
        <v>#DIV/0!</v>
      </c>
      <c r="AF214" s="233"/>
      <c r="AG214" s="85"/>
      <c r="AH214" s="43" t="e">
        <f t="shared" si="488"/>
        <v>#DIV/0!</v>
      </c>
      <c r="AI214" s="233"/>
      <c r="AJ214" s="85"/>
      <c r="AK214" s="43" t="e">
        <f t="shared" si="489"/>
        <v>#DIV/0!</v>
      </c>
      <c r="AL214" s="233"/>
      <c r="AM214" s="85"/>
      <c r="AN214" s="43" t="e">
        <f t="shared" si="490"/>
        <v>#DIV/0!</v>
      </c>
      <c r="AO214" s="233"/>
      <c r="AP214" s="85"/>
      <c r="AQ214" s="43" t="e">
        <f t="shared" si="491"/>
        <v>#DIV/0!</v>
      </c>
      <c r="AR214" s="20"/>
      <c r="AS214" s="150"/>
      <c r="AT214" s="150"/>
    </row>
    <row r="215" spans="1:46" s="16" customFormat="1" ht="45" hidden="1">
      <c r="A215" s="535"/>
      <c r="B215" s="292"/>
      <c r="C215" s="523"/>
      <c r="D215" s="112" t="s">
        <v>32</v>
      </c>
      <c r="E215" s="173">
        <f t="shared" si="492"/>
        <v>0</v>
      </c>
      <c r="F215" s="85">
        <f t="shared" si="492"/>
        <v>0</v>
      </c>
      <c r="G215" s="43" t="e">
        <f t="shared" si="479"/>
        <v>#DIV/0!</v>
      </c>
      <c r="H215" s="233"/>
      <c r="I215" s="85"/>
      <c r="J215" s="43" t="e">
        <f t="shared" si="480"/>
        <v>#DIV/0!</v>
      </c>
      <c r="K215" s="233"/>
      <c r="L215" s="85"/>
      <c r="M215" s="43" t="e">
        <f t="shared" si="481"/>
        <v>#DIV/0!</v>
      </c>
      <c r="N215" s="233"/>
      <c r="O215" s="43"/>
      <c r="P215" s="43" t="e">
        <f t="shared" si="482"/>
        <v>#DIV/0!</v>
      </c>
      <c r="Q215" s="233"/>
      <c r="R215" s="85"/>
      <c r="S215" s="43" t="e">
        <f t="shared" si="483"/>
        <v>#DIV/0!</v>
      </c>
      <c r="T215" s="233"/>
      <c r="U215" s="85"/>
      <c r="V215" s="43" t="e">
        <f t="shared" si="484"/>
        <v>#DIV/0!</v>
      </c>
      <c r="W215" s="233"/>
      <c r="X215" s="85"/>
      <c r="Y215" s="43" t="e">
        <f t="shared" si="485"/>
        <v>#DIV/0!</v>
      </c>
      <c r="Z215" s="233"/>
      <c r="AA215" s="85"/>
      <c r="AB215" s="43" t="e">
        <f t="shared" si="486"/>
        <v>#DIV/0!</v>
      </c>
      <c r="AC215" s="233"/>
      <c r="AD215" s="85"/>
      <c r="AE215" s="43" t="e">
        <f t="shared" si="487"/>
        <v>#DIV/0!</v>
      </c>
      <c r="AF215" s="233"/>
      <c r="AG215" s="85"/>
      <c r="AH215" s="43" t="e">
        <f t="shared" si="488"/>
        <v>#DIV/0!</v>
      </c>
      <c r="AI215" s="233"/>
      <c r="AJ215" s="85"/>
      <c r="AK215" s="43" t="e">
        <f t="shared" si="489"/>
        <v>#DIV/0!</v>
      </c>
      <c r="AL215" s="233"/>
      <c r="AM215" s="85"/>
      <c r="AN215" s="43" t="e">
        <f t="shared" si="490"/>
        <v>#DIV/0!</v>
      </c>
      <c r="AO215" s="233"/>
      <c r="AP215" s="85"/>
      <c r="AQ215" s="43" t="e">
        <f t="shared" si="491"/>
        <v>#DIV/0!</v>
      </c>
      <c r="AR215" s="20"/>
      <c r="AS215" s="150"/>
      <c r="AT215" s="150"/>
    </row>
    <row r="216" spans="1:46" s="208" customFormat="1" ht="24" hidden="1" customHeight="1">
      <c r="A216" s="533" t="s">
        <v>338</v>
      </c>
      <c r="B216" s="290" t="s">
        <v>81</v>
      </c>
      <c r="C216" s="521" t="s">
        <v>106</v>
      </c>
      <c r="D216" s="209" t="s">
        <v>34</v>
      </c>
      <c r="E216" s="210">
        <f>SUM(E217:E222)</f>
        <v>9912.7000000000007</v>
      </c>
      <c r="F216" s="206">
        <f>SUM(F217:F222)</f>
        <v>3570.0922</v>
      </c>
      <c r="G216" s="206">
        <f>(F216/E216)*100</f>
        <v>36.01533588225206</v>
      </c>
      <c r="H216" s="233">
        <f>SUM(H217:H222)</f>
        <v>0</v>
      </c>
      <c r="I216" s="206">
        <f>SUM(I217:I222)</f>
        <v>0</v>
      </c>
      <c r="J216" s="206" t="e">
        <f>(I216/H216)*100</f>
        <v>#DIV/0!</v>
      </c>
      <c r="K216" s="233">
        <f>SUM(K217:K222)</f>
        <v>37.99</v>
      </c>
      <c r="L216" s="206">
        <f>SUM(L217:L222)</f>
        <v>37.992199999999997</v>
      </c>
      <c r="M216" s="206">
        <f>(L216/K216)*100</f>
        <v>100.00579099763094</v>
      </c>
      <c r="N216" s="233">
        <f>SUM(N217:N222)</f>
        <v>74.02</v>
      </c>
      <c r="O216" s="206">
        <f>SUM(O217:O222)</f>
        <v>74.02</v>
      </c>
      <c r="P216" s="206">
        <f>(O216/N216)*100</f>
        <v>100</v>
      </c>
      <c r="Q216" s="233">
        <f>SUM(Q217:Q222)</f>
        <v>1160.99</v>
      </c>
      <c r="R216" s="206">
        <f>SUM(R217:R222)</f>
        <v>1160.99</v>
      </c>
      <c r="S216" s="206">
        <f>(R216/Q216)*100</f>
        <v>100</v>
      </c>
      <c r="T216" s="233">
        <f>SUM(T217:T222)</f>
        <v>1667.5900000000001</v>
      </c>
      <c r="U216" s="206">
        <f>SUM(U217:U222)</f>
        <v>1667.5900000000001</v>
      </c>
      <c r="V216" s="206">
        <f>(U216/T216)*100</f>
        <v>100</v>
      </c>
      <c r="W216" s="233">
        <f>SUM(W217:W222)</f>
        <v>629.5</v>
      </c>
      <c r="X216" s="206">
        <f>SUM(X217:X222)</f>
        <v>629.5</v>
      </c>
      <c r="Y216" s="206">
        <f>(X216/W216)*100</f>
        <v>100</v>
      </c>
      <c r="Z216" s="233">
        <f>SUM(Z217:Z222)</f>
        <v>1530</v>
      </c>
      <c r="AA216" s="206">
        <f>SUM(AA217:AA222)</f>
        <v>0</v>
      </c>
      <c r="AB216" s="206">
        <f>(AA216/Z216)*100</f>
        <v>0</v>
      </c>
      <c r="AC216" s="233">
        <f>SUM(AC217:AC222)</f>
        <v>1530</v>
      </c>
      <c r="AD216" s="206">
        <f>SUM(AD217:AD222)</f>
        <v>0</v>
      </c>
      <c r="AE216" s="206">
        <f>(AD216/AC216)*100</f>
        <v>0</v>
      </c>
      <c r="AF216" s="233">
        <f>SUM(AF217:AF222)</f>
        <v>1383.6</v>
      </c>
      <c r="AG216" s="206">
        <f>SUM(AG217:AG222)</f>
        <v>0</v>
      </c>
      <c r="AH216" s="206">
        <f>(AG216/AF216)*100</f>
        <v>0</v>
      </c>
      <c r="AI216" s="233">
        <f>SUM(AI217:AI222)</f>
        <v>80</v>
      </c>
      <c r="AJ216" s="206">
        <f>SUM(AJ217:AJ222)</f>
        <v>0</v>
      </c>
      <c r="AK216" s="206">
        <f>(AJ216/AI216)*100</f>
        <v>0</v>
      </c>
      <c r="AL216" s="233">
        <f>SUM(AL217:AL222)</f>
        <v>85</v>
      </c>
      <c r="AM216" s="206">
        <f>SUM(AM217:AM222)</f>
        <v>0</v>
      </c>
      <c r="AN216" s="206">
        <f>(AM216/AL216)*100</f>
        <v>0</v>
      </c>
      <c r="AO216" s="233">
        <f>SUM(AO217:AO222)</f>
        <v>1734.01</v>
      </c>
      <c r="AP216" s="206">
        <f>SUM(AP217:AP222)</f>
        <v>0</v>
      </c>
      <c r="AQ216" s="206">
        <f>(AP216/AO216)*100</f>
        <v>0</v>
      </c>
      <c r="AR216" s="207"/>
    </row>
    <row r="217" spans="1:46" customFormat="1" ht="30" hidden="1">
      <c r="A217" s="534"/>
      <c r="B217" s="291"/>
      <c r="C217" s="522"/>
      <c r="D217" s="112" t="s">
        <v>17</v>
      </c>
      <c r="E217" s="173">
        <f>H217+K217+N217+Q217+T217+W217+Z217+AC217+AF217+AI217+AL217+AO217</f>
        <v>0</v>
      </c>
      <c r="F217" s="85">
        <f>I217+L217+O217+R217+U217+X217+AA217+AD217+AG217+AJ217+AM217+AP217</f>
        <v>0</v>
      </c>
      <c r="G217" s="43" t="e">
        <f t="shared" ref="G217:G222" si="493">(F217/E217)*100</f>
        <v>#DIV/0!</v>
      </c>
      <c r="H217" s="233"/>
      <c r="I217" s="85"/>
      <c r="J217" s="43" t="e">
        <f t="shared" ref="J217:J222" si="494">(I217/H217)*100</f>
        <v>#DIV/0!</v>
      </c>
      <c r="K217" s="233"/>
      <c r="L217" s="85"/>
      <c r="M217" s="43" t="e">
        <f t="shared" ref="M217:M222" si="495">(L217/K217)*100</f>
        <v>#DIV/0!</v>
      </c>
      <c r="N217" s="233"/>
      <c r="O217" s="43"/>
      <c r="P217" s="43" t="e">
        <f t="shared" ref="P217:P222" si="496">(O217/N217)*100</f>
        <v>#DIV/0!</v>
      </c>
      <c r="Q217" s="233"/>
      <c r="R217" s="85"/>
      <c r="S217" s="43" t="e">
        <f t="shared" ref="S217:S222" si="497">(R217/Q217)*100</f>
        <v>#DIV/0!</v>
      </c>
      <c r="T217" s="233"/>
      <c r="U217" s="85"/>
      <c r="V217" s="43" t="e">
        <f t="shared" ref="V217:V222" si="498">(U217/T217)*100</f>
        <v>#DIV/0!</v>
      </c>
      <c r="W217" s="233"/>
      <c r="X217" s="85"/>
      <c r="Y217" s="43" t="e">
        <f t="shared" ref="Y217:Y222" si="499">(X217/W217)*100</f>
        <v>#DIV/0!</v>
      </c>
      <c r="Z217" s="233"/>
      <c r="AA217" s="85"/>
      <c r="AB217" s="43" t="e">
        <f t="shared" ref="AB217:AB222" si="500">(AA217/Z217)*100</f>
        <v>#DIV/0!</v>
      </c>
      <c r="AC217" s="233"/>
      <c r="AD217" s="85"/>
      <c r="AE217" s="43" t="e">
        <f t="shared" ref="AE217:AE222" si="501">(AD217/AC217)*100</f>
        <v>#DIV/0!</v>
      </c>
      <c r="AF217" s="233"/>
      <c r="AG217" s="85"/>
      <c r="AH217" s="43" t="e">
        <f t="shared" ref="AH217:AH222" si="502">(AG217/AF217)*100</f>
        <v>#DIV/0!</v>
      </c>
      <c r="AI217" s="233"/>
      <c r="AJ217" s="85"/>
      <c r="AK217" s="43" t="e">
        <f t="shared" ref="AK217:AK222" si="503">(AJ217/AI217)*100</f>
        <v>#DIV/0!</v>
      </c>
      <c r="AL217" s="233"/>
      <c r="AM217" s="85"/>
      <c r="AN217" s="43" t="e">
        <f t="shared" ref="AN217:AN222" si="504">(AM217/AL217)*100</f>
        <v>#DIV/0!</v>
      </c>
      <c r="AO217" s="233"/>
      <c r="AP217" s="85"/>
      <c r="AQ217" s="43" t="e">
        <f t="shared" ref="AQ217:AQ222" si="505">(AP217/AO217)*100</f>
        <v>#DIV/0!</v>
      </c>
      <c r="AR217" s="18"/>
      <c r="AS217" s="37"/>
      <c r="AT217" s="37"/>
    </row>
    <row r="218" spans="1:46" customFormat="1" ht="45" hidden="1">
      <c r="A218" s="534"/>
      <c r="B218" s="291"/>
      <c r="C218" s="522"/>
      <c r="D218" s="112" t="s">
        <v>18</v>
      </c>
      <c r="E218" s="173">
        <f t="shared" ref="E218:F222" si="506">H218+K218+N218+Q218+T218+W218+Z218+AC218+AF218+AI218+AL218+AO218</f>
        <v>8853.6</v>
      </c>
      <c r="F218" s="85">
        <f t="shared" si="506"/>
        <v>3225.44</v>
      </c>
      <c r="G218" s="43">
        <f t="shared" si="493"/>
        <v>36.430830396674793</v>
      </c>
      <c r="H218" s="233">
        <v>0</v>
      </c>
      <c r="I218" s="85"/>
      <c r="J218" s="43" t="e">
        <f t="shared" si="494"/>
        <v>#DIV/0!</v>
      </c>
      <c r="K218" s="233">
        <v>0</v>
      </c>
      <c r="L218" s="85"/>
      <c r="M218" s="43" t="e">
        <f t="shared" si="495"/>
        <v>#DIV/0!</v>
      </c>
      <c r="N218" s="233">
        <v>0</v>
      </c>
      <c r="O218" s="43"/>
      <c r="P218" s="43" t="e">
        <f t="shared" si="496"/>
        <v>#DIV/0!</v>
      </c>
      <c r="Q218" s="233">
        <v>1160.99</v>
      </c>
      <c r="R218" s="85">
        <v>1160.99</v>
      </c>
      <c r="S218" s="43">
        <f t="shared" si="497"/>
        <v>100</v>
      </c>
      <c r="T218" s="233">
        <v>1559.45</v>
      </c>
      <c r="U218" s="43">
        <v>1559.45</v>
      </c>
      <c r="V218" s="43">
        <f t="shared" si="498"/>
        <v>100</v>
      </c>
      <c r="W218" s="233">
        <v>505</v>
      </c>
      <c r="X218" s="85">
        <v>505</v>
      </c>
      <c r="Y218" s="43">
        <f t="shared" si="499"/>
        <v>100</v>
      </c>
      <c r="Z218" s="233">
        <v>1450</v>
      </c>
      <c r="AA218" s="85"/>
      <c r="AB218" s="43">
        <f t="shared" si="500"/>
        <v>0</v>
      </c>
      <c r="AC218" s="233">
        <v>1450</v>
      </c>
      <c r="AD218" s="85"/>
      <c r="AE218" s="43">
        <f t="shared" si="501"/>
        <v>0</v>
      </c>
      <c r="AF218" s="233">
        <f>1450-146.4</f>
        <v>1303.5999999999999</v>
      </c>
      <c r="AG218" s="85"/>
      <c r="AH218" s="43">
        <f t="shared" si="502"/>
        <v>0</v>
      </c>
      <c r="AI218" s="233">
        <v>0</v>
      </c>
      <c r="AJ218" s="85"/>
      <c r="AK218" s="43" t="e">
        <f t="shared" si="503"/>
        <v>#DIV/0!</v>
      </c>
      <c r="AL218" s="233">
        <v>0</v>
      </c>
      <c r="AM218" s="85"/>
      <c r="AN218" s="43" t="e">
        <f t="shared" si="504"/>
        <v>#DIV/0!</v>
      </c>
      <c r="AO218" s="233">
        <f>389.01-9.45+1045</f>
        <v>1424.56</v>
      </c>
      <c r="AP218" s="85"/>
      <c r="AQ218" s="43">
        <f t="shared" si="505"/>
        <v>0</v>
      </c>
      <c r="AR218" s="18"/>
      <c r="AS218" s="37"/>
      <c r="AT218" s="37"/>
    </row>
    <row r="219" spans="1:46" customFormat="1" ht="26.25" hidden="1" customHeight="1">
      <c r="A219" s="534"/>
      <c r="B219" s="291"/>
      <c r="C219" s="522"/>
      <c r="D219" s="112" t="s">
        <v>26</v>
      </c>
      <c r="E219" s="173">
        <f t="shared" si="506"/>
        <v>1034.0999999999999</v>
      </c>
      <c r="F219" s="43">
        <f t="shared" si="506"/>
        <v>329.65219999999999</v>
      </c>
      <c r="G219" s="43">
        <f t="shared" si="493"/>
        <v>31.878174257808723</v>
      </c>
      <c r="H219" s="233">
        <v>0</v>
      </c>
      <c r="I219" s="85"/>
      <c r="J219" s="43" t="e">
        <f t="shared" si="494"/>
        <v>#DIV/0!</v>
      </c>
      <c r="K219" s="233">
        <v>37.99</v>
      </c>
      <c r="L219" s="43">
        <v>37.992199999999997</v>
      </c>
      <c r="M219" s="45">
        <f t="shared" si="495"/>
        <v>100.00579099763094</v>
      </c>
      <c r="N219" s="234">
        <v>74.02</v>
      </c>
      <c r="O219" s="43">
        <v>74.02</v>
      </c>
      <c r="P219" s="45">
        <f t="shared" si="496"/>
        <v>100</v>
      </c>
      <c r="Q219" s="234">
        <v>0</v>
      </c>
      <c r="R219" s="44"/>
      <c r="S219" s="45" t="e">
        <f t="shared" si="497"/>
        <v>#DIV/0!</v>
      </c>
      <c r="T219" s="234">
        <v>108.14</v>
      </c>
      <c r="U219" s="45">
        <v>108.14</v>
      </c>
      <c r="V219" s="45">
        <f t="shared" si="498"/>
        <v>100</v>
      </c>
      <c r="W219" s="234">
        <v>109.5</v>
      </c>
      <c r="X219" s="44">
        <v>109.5</v>
      </c>
      <c r="Y219" s="45">
        <f t="shared" si="499"/>
        <v>100</v>
      </c>
      <c r="Z219" s="234">
        <v>80</v>
      </c>
      <c r="AA219" s="44"/>
      <c r="AB219" s="45">
        <f t="shared" si="500"/>
        <v>0</v>
      </c>
      <c r="AC219" s="234">
        <v>80</v>
      </c>
      <c r="AD219" s="44"/>
      <c r="AE219" s="45">
        <f t="shared" si="501"/>
        <v>0</v>
      </c>
      <c r="AF219" s="234">
        <v>80</v>
      </c>
      <c r="AG219" s="44"/>
      <c r="AH219" s="45">
        <f t="shared" si="502"/>
        <v>0</v>
      </c>
      <c r="AI219" s="233">
        <v>80</v>
      </c>
      <c r="AJ219" s="85"/>
      <c r="AK219" s="43">
        <f t="shared" si="503"/>
        <v>0</v>
      </c>
      <c r="AL219" s="233">
        <v>80</v>
      </c>
      <c r="AM219" s="85"/>
      <c r="AN219" s="45">
        <f t="shared" si="504"/>
        <v>0</v>
      </c>
      <c r="AO219" s="234">
        <f>276.11+5.98+51.86-29.5</f>
        <v>304.45000000000005</v>
      </c>
      <c r="AP219" s="44"/>
      <c r="AQ219" s="45">
        <f t="shared" si="505"/>
        <v>0</v>
      </c>
      <c r="AR219" s="18"/>
      <c r="AS219" s="37"/>
      <c r="AT219" s="37"/>
    </row>
    <row r="220" spans="1:46" customFormat="1" ht="86.25" hidden="1" customHeight="1">
      <c r="A220" s="534"/>
      <c r="B220" s="291"/>
      <c r="C220" s="522"/>
      <c r="D220" s="115" t="s">
        <v>154</v>
      </c>
      <c r="E220" s="173">
        <f t="shared" si="506"/>
        <v>0</v>
      </c>
      <c r="F220" s="85">
        <f t="shared" si="506"/>
        <v>0</v>
      </c>
      <c r="G220" s="43" t="e">
        <f t="shared" si="493"/>
        <v>#DIV/0!</v>
      </c>
      <c r="H220" s="233"/>
      <c r="I220" s="85"/>
      <c r="J220" s="45" t="e">
        <f t="shared" si="494"/>
        <v>#DIV/0!</v>
      </c>
      <c r="K220" s="233"/>
      <c r="L220" s="85"/>
      <c r="M220" s="45" t="e">
        <f t="shared" si="495"/>
        <v>#DIV/0!</v>
      </c>
      <c r="N220" s="234"/>
      <c r="O220" s="43"/>
      <c r="P220" s="45" t="e">
        <f t="shared" si="496"/>
        <v>#DIV/0!</v>
      </c>
      <c r="Q220" s="234"/>
      <c r="R220" s="44"/>
      <c r="S220" s="45" t="e">
        <f t="shared" si="497"/>
        <v>#DIV/0!</v>
      </c>
      <c r="T220" s="234"/>
      <c r="U220" s="44"/>
      <c r="V220" s="45" t="e">
        <f t="shared" si="498"/>
        <v>#DIV/0!</v>
      </c>
      <c r="W220" s="234"/>
      <c r="X220" s="44"/>
      <c r="Y220" s="45" t="e">
        <f t="shared" si="499"/>
        <v>#DIV/0!</v>
      </c>
      <c r="Z220" s="234"/>
      <c r="AA220" s="44"/>
      <c r="AB220" s="45" t="e">
        <f t="shared" si="500"/>
        <v>#DIV/0!</v>
      </c>
      <c r="AC220" s="234"/>
      <c r="AD220" s="44"/>
      <c r="AE220" s="45" t="e">
        <f t="shared" si="501"/>
        <v>#DIV/0!</v>
      </c>
      <c r="AF220" s="234"/>
      <c r="AG220" s="44"/>
      <c r="AH220" s="45" t="e">
        <f t="shared" si="502"/>
        <v>#DIV/0!</v>
      </c>
      <c r="AI220" s="233"/>
      <c r="AJ220" s="85"/>
      <c r="AK220" s="43" t="e">
        <f t="shared" si="503"/>
        <v>#DIV/0!</v>
      </c>
      <c r="AL220" s="234"/>
      <c r="AM220" s="44"/>
      <c r="AN220" s="45" t="e">
        <f t="shared" si="504"/>
        <v>#DIV/0!</v>
      </c>
      <c r="AO220" s="246"/>
      <c r="AP220" s="44"/>
      <c r="AQ220" s="45" t="e">
        <f t="shared" si="505"/>
        <v>#DIV/0!</v>
      </c>
      <c r="AR220" s="18"/>
      <c r="AS220" s="37"/>
      <c r="AT220" s="37"/>
    </row>
    <row r="221" spans="1:46" customFormat="1" ht="30.75" hidden="1" customHeight="1">
      <c r="A221" s="534"/>
      <c r="B221" s="291"/>
      <c r="C221" s="522"/>
      <c r="D221" s="112" t="s">
        <v>37</v>
      </c>
      <c r="E221" s="173">
        <f t="shared" si="506"/>
        <v>0</v>
      </c>
      <c r="F221" s="85">
        <f t="shared" si="506"/>
        <v>0</v>
      </c>
      <c r="G221" s="43" t="e">
        <f t="shared" si="493"/>
        <v>#DIV/0!</v>
      </c>
      <c r="H221" s="233"/>
      <c r="I221" s="85"/>
      <c r="J221" s="45" t="e">
        <f t="shared" si="494"/>
        <v>#DIV/0!</v>
      </c>
      <c r="K221" s="234"/>
      <c r="L221" s="85"/>
      <c r="M221" s="45" t="e">
        <f t="shared" si="495"/>
        <v>#DIV/0!</v>
      </c>
      <c r="N221" s="234"/>
      <c r="O221" s="43"/>
      <c r="P221" s="45" t="e">
        <f t="shared" si="496"/>
        <v>#DIV/0!</v>
      </c>
      <c r="Q221" s="234"/>
      <c r="R221" s="44"/>
      <c r="S221" s="45" t="e">
        <f t="shared" si="497"/>
        <v>#DIV/0!</v>
      </c>
      <c r="T221" s="234"/>
      <c r="U221" s="44"/>
      <c r="V221" s="45" t="e">
        <f t="shared" si="498"/>
        <v>#DIV/0!</v>
      </c>
      <c r="W221" s="234"/>
      <c r="X221" s="44"/>
      <c r="Y221" s="45" t="e">
        <f t="shared" si="499"/>
        <v>#DIV/0!</v>
      </c>
      <c r="Z221" s="234"/>
      <c r="AA221" s="44"/>
      <c r="AB221" s="45" t="e">
        <f t="shared" si="500"/>
        <v>#DIV/0!</v>
      </c>
      <c r="AC221" s="234"/>
      <c r="AD221" s="44"/>
      <c r="AE221" s="45" t="e">
        <f t="shared" si="501"/>
        <v>#DIV/0!</v>
      </c>
      <c r="AF221" s="234"/>
      <c r="AG221" s="44"/>
      <c r="AH221" s="45" t="e">
        <f t="shared" si="502"/>
        <v>#DIV/0!</v>
      </c>
      <c r="AI221" s="234"/>
      <c r="AJ221" s="44"/>
      <c r="AK221" s="45" t="e">
        <f t="shared" si="503"/>
        <v>#DIV/0!</v>
      </c>
      <c r="AL221" s="234"/>
      <c r="AM221" s="44"/>
      <c r="AN221" s="45" t="e">
        <f t="shared" si="504"/>
        <v>#DIV/0!</v>
      </c>
      <c r="AO221" s="234"/>
      <c r="AP221" s="44"/>
      <c r="AQ221" s="45" t="e">
        <f t="shared" si="505"/>
        <v>#DIV/0!</v>
      </c>
      <c r="AR221" s="18"/>
      <c r="AS221" s="37"/>
      <c r="AT221" s="37"/>
    </row>
    <row r="222" spans="1:46" customFormat="1" ht="45" hidden="1">
      <c r="A222" s="535"/>
      <c r="B222" s="292"/>
      <c r="C222" s="523"/>
      <c r="D222" s="112" t="s">
        <v>32</v>
      </c>
      <c r="E222" s="173">
        <f t="shared" si="506"/>
        <v>25</v>
      </c>
      <c r="F222" s="85">
        <f t="shared" si="506"/>
        <v>15</v>
      </c>
      <c r="G222" s="43">
        <f t="shared" si="493"/>
        <v>60</v>
      </c>
      <c r="H222" s="233">
        <v>0</v>
      </c>
      <c r="I222" s="85"/>
      <c r="J222" s="45" t="e">
        <f t="shared" si="494"/>
        <v>#DIV/0!</v>
      </c>
      <c r="K222" s="234">
        <v>0</v>
      </c>
      <c r="L222" s="85">
        <v>0</v>
      </c>
      <c r="M222" s="45" t="e">
        <f t="shared" si="495"/>
        <v>#DIV/0!</v>
      </c>
      <c r="N222" s="234">
        <v>0</v>
      </c>
      <c r="O222" s="43"/>
      <c r="P222" s="45" t="e">
        <f t="shared" si="496"/>
        <v>#DIV/0!</v>
      </c>
      <c r="Q222" s="234">
        <v>0</v>
      </c>
      <c r="R222" s="44"/>
      <c r="S222" s="45" t="e">
        <f t="shared" si="497"/>
        <v>#DIV/0!</v>
      </c>
      <c r="T222" s="234">
        <v>0</v>
      </c>
      <c r="U222" s="44"/>
      <c r="V222" s="45" t="e">
        <f t="shared" si="498"/>
        <v>#DIV/0!</v>
      </c>
      <c r="W222" s="234">
        <v>15</v>
      </c>
      <c r="X222" s="44">
        <v>15</v>
      </c>
      <c r="Y222" s="45">
        <f t="shared" si="499"/>
        <v>100</v>
      </c>
      <c r="Z222" s="234"/>
      <c r="AA222" s="44"/>
      <c r="AB222" s="45" t="e">
        <f t="shared" si="500"/>
        <v>#DIV/0!</v>
      </c>
      <c r="AC222" s="234"/>
      <c r="AD222" s="44"/>
      <c r="AE222" s="45" t="e">
        <f t="shared" si="501"/>
        <v>#DIV/0!</v>
      </c>
      <c r="AF222" s="234"/>
      <c r="AG222" s="44"/>
      <c r="AH222" s="45" t="e">
        <f t="shared" si="502"/>
        <v>#DIV/0!</v>
      </c>
      <c r="AI222" s="234"/>
      <c r="AJ222" s="44"/>
      <c r="AK222" s="45" t="e">
        <f t="shared" si="503"/>
        <v>#DIV/0!</v>
      </c>
      <c r="AL222" s="234">
        <v>5</v>
      </c>
      <c r="AM222" s="44"/>
      <c r="AN222" s="45">
        <f t="shared" si="504"/>
        <v>0</v>
      </c>
      <c r="AO222" s="234">
        <v>5</v>
      </c>
      <c r="AP222" s="44"/>
      <c r="AQ222" s="45">
        <f t="shared" si="505"/>
        <v>0</v>
      </c>
      <c r="AR222" s="18"/>
      <c r="AS222" s="37"/>
      <c r="AT222" s="37"/>
    </row>
    <row r="223" spans="1:46" s="208" customFormat="1" ht="28.5" hidden="1" customHeight="1">
      <c r="A223" s="533" t="s">
        <v>339</v>
      </c>
      <c r="B223" s="290" t="s">
        <v>78</v>
      </c>
      <c r="C223" s="530" t="s">
        <v>106</v>
      </c>
      <c r="D223" s="226" t="s">
        <v>34</v>
      </c>
      <c r="E223" s="204">
        <f>SUM(E224:E229)</f>
        <v>22820</v>
      </c>
      <c r="F223" s="205">
        <f>SUM(F224:F229)</f>
        <v>9583.37284</v>
      </c>
      <c r="G223" s="205">
        <f>(F223/E223)*100</f>
        <v>41.995498860648553</v>
      </c>
      <c r="H223" s="234">
        <f>SUM(H224:H229)</f>
        <v>937.99</v>
      </c>
      <c r="I223" s="205">
        <f>SUM(I224:I229)</f>
        <v>937.99</v>
      </c>
      <c r="J223" s="205">
        <f>(I223/H223)*100</f>
        <v>100</v>
      </c>
      <c r="K223" s="234">
        <f>SUM(K224:K229)</f>
        <v>1633.19</v>
      </c>
      <c r="L223" s="206">
        <f>SUM(L224:L229)</f>
        <v>1633.2028399999999</v>
      </c>
      <c r="M223" s="205">
        <f>(L223/K223)*100</f>
        <v>100.00078619144128</v>
      </c>
      <c r="N223" s="234">
        <f>SUM(N224:N229)</f>
        <v>1953.3400000000001</v>
      </c>
      <c r="O223" s="206">
        <f>SUM(O224:O229)</f>
        <v>1953.3400000000001</v>
      </c>
      <c r="P223" s="205">
        <f>(O223/N223)*100</f>
        <v>100</v>
      </c>
      <c r="Q223" s="234">
        <f>SUM(Q224:Q229)</f>
        <v>1792.6999999999998</v>
      </c>
      <c r="R223" s="205">
        <f>SUM(R224:R229)</f>
        <v>1792.6999999999998</v>
      </c>
      <c r="S223" s="205">
        <f>(R223/Q223)*100</f>
        <v>100</v>
      </c>
      <c r="T223" s="234">
        <f>SUM(T224:T229)</f>
        <v>1693.99</v>
      </c>
      <c r="U223" s="205">
        <f>SUM(U224:U229)</f>
        <v>1693.99</v>
      </c>
      <c r="V223" s="205">
        <f>(U223/T223)*100</f>
        <v>100</v>
      </c>
      <c r="W223" s="234">
        <f>SUM(W224:W229)</f>
        <v>1572.15</v>
      </c>
      <c r="X223" s="205">
        <f>SUM(X224:X229)</f>
        <v>1572.15</v>
      </c>
      <c r="Y223" s="205">
        <f>(X223/W223)*100</f>
        <v>100</v>
      </c>
      <c r="Z223" s="234">
        <f>SUM(Z224:Z229)</f>
        <v>1601.3</v>
      </c>
      <c r="AA223" s="205">
        <f>SUM(AA224:AA229)</f>
        <v>0</v>
      </c>
      <c r="AB223" s="205">
        <f>(AA223/Z223)*100</f>
        <v>0</v>
      </c>
      <c r="AC223" s="234">
        <f>SUM(AC224:AC229)</f>
        <v>1600</v>
      </c>
      <c r="AD223" s="205">
        <f>SUM(AD224:AD229)</f>
        <v>0</v>
      </c>
      <c r="AE223" s="205">
        <f>(AD223/AC223)*100</f>
        <v>0</v>
      </c>
      <c r="AF223" s="234">
        <f>SUM(AF224:AF229)</f>
        <v>1600</v>
      </c>
      <c r="AG223" s="205">
        <f>SUM(AG224:AG229)</f>
        <v>0</v>
      </c>
      <c r="AH223" s="205">
        <f>(AG223/AF223)*100</f>
        <v>0</v>
      </c>
      <c r="AI223" s="234">
        <f>SUM(AI224:AI229)</f>
        <v>1600</v>
      </c>
      <c r="AJ223" s="205">
        <f>SUM(AJ224:AJ229)</f>
        <v>0</v>
      </c>
      <c r="AK223" s="205">
        <f>(AJ223/AI223)*100</f>
        <v>0</v>
      </c>
      <c r="AL223" s="234">
        <f>SUM(AL224:AL229)</f>
        <v>1600</v>
      </c>
      <c r="AM223" s="205">
        <f>SUM(AM224:AM229)</f>
        <v>0</v>
      </c>
      <c r="AN223" s="205">
        <f>(AM223/AL223)*100</f>
        <v>0</v>
      </c>
      <c r="AO223" s="234">
        <f>SUM(AO224:AO229)</f>
        <v>5235.3400000000011</v>
      </c>
      <c r="AP223" s="205">
        <f>SUM(AP224:AP229)</f>
        <v>0</v>
      </c>
      <c r="AQ223" s="205">
        <f>(AP223/AO223)*100</f>
        <v>0</v>
      </c>
      <c r="AR223" s="207"/>
    </row>
    <row r="224" spans="1:46" customFormat="1" ht="30" hidden="1">
      <c r="A224" s="534"/>
      <c r="B224" s="291"/>
      <c r="C224" s="531"/>
      <c r="D224" s="19" t="s">
        <v>17</v>
      </c>
      <c r="E224" s="174">
        <f>H224+K224+N224+Q224+T224+W224+Z224+AC224+AF224+AI224+AL224+AO224</f>
        <v>0</v>
      </c>
      <c r="F224" s="44">
        <f>I224+L224+O224+R224+U224+X224+AA224+AD224+AG224+AJ224+AM224+AP224</f>
        <v>0</v>
      </c>
      <c r="G224" s="45" t="e">
        <f t="shared" ref="G224:G229" si="507">(F224/E224)*100</f>
        <v>#DIV/0!</v>
      </c>
      <c r="H224" s="234"/>
      <c r="I224" s="44"/>
      <c r="J224" s="45" t="e">
        <f t="shared" ref="J224:J229" si="508">(I224/H224)*100</f>
        <v>#DIV/0!</v>
      </c>
      <c r="K224" s="234"/>
      <c r="L224" s="85"/>
      <c r="M224" s="45" t="e">
        <f t="shared" ref="M224:M229" si="509">(L224/K224)*100</f>
        <v>#DIV/0!</v>
      </c>
      <c r="N224" s="234"/>
      <c r="O224" s="43"/>
      <c r="P224" s="45" t="e">
        <f t="shared" ref="P224:P229" si="510">(O224/N224)*100</f>
        <v>#DIV/0!</v>
      </c>
      <c r="Q224" s="234"/>
      <c r="R224" s="44"/>
      <c r="S224" s="45" t="e">
        <f t="shared" ref="S224:S229" si="511">(R224/Q224)*100</f>
        <v>#DIV/0!</v>
      </c>
      <c r="T224" s="234"/>
      <c r="U224" s="44"/>
      <c r="V224" s="45" t="e">
        <f t="shared" ref="V224:V229" si="512">(U224/T224)*100</f>
        <v>#DIV/0!</v>
      </c>
      <c r="W224" s="234"/>
      <c r="X224" s="44"/>
      <c r="Y224" s="45" t="e">
        <f t="shared" ref="Y224:Y229" si="513">(X224/W224)*100</f>
        <v>#DIV/0!</v>
      </c>
      <c r="Z224" s="234"/>
      <c r="AA224" s="44"/>
      <c r="AB224" s="45" t="e">
        <f t="shared" ref="AB224:AB229" si="514">(AA224/Z224)*100</f>
        <v>#DIV/0!</v>
      </c>
      <c r="AC224" s="234"/>
      <c r="AD224" s="44"/>
      <c r="AE224" s="45" t="e">
        <f t="shared" ref="AE224:AE229" si="515">(AD224/AC224)*100</f>
        <v>#DIV/0!</v>
      </c>
      <c r="AF224" s="234"/>
      <c r="AG224" s="44"/>
      <c r="AH224" s="45" t="e">
        <f t="shared" ref="AH224:AH229" si="516">(AG224/AF224)*100</f>
        <v>#DIV/0!</v>
      </c>
      <c r="AI224" s="234"/>
      <c r="AJ224" s="44"/>
      <c r="AK224" s="45" t="e">
        <f t="shared" ref="AK224:AK229" si="517">(AJ224/AI224)*100</f>
        <v>#DIV/0!</v>
      </c>
      <c r="AL224" s="234"/>
      <c r="AM224" s="44"/>
      <c r="AN224" s="45" t="e">
        <f t="shared" ref="AN224:AN229" si="518">(AM224/AL224)*100</f>
        <v>#DIV/0!</v>
      </c>
      <c r="AO224" s="234"/>
      <c r="AP224" s="44"/>
      <c r="AQ224" s="45" t="e">
        <f t="shared" ref="AQ224:AQ229" si="519">(AP224/AO224)*100</f>
        <v>#DIV/0!</v>
      </c>
      <c r="AR224" s="18"/>
      <c r="AS224" s="37"/>
      <c r="AT224" s="37"/>
    </row>
    <row r="225" spans="1:46" customFormat="1" ht="45" hidden="1">
      <c r="A225" s="534"/>
      <c r="B225" s="291"/>
      <c r="C225" s="531"/>
      <c r="D225" s="19" t="s">
        <v>18</v>
      </c>
      <c r="E225" s="174">
        <f t="shared" ref="E225:F229" si="520">H225+K225+N225+Q225+T225+W225+Z225+AC225+AF225+AI225+AL225+AO225</f>
        <v>0</v>
      </c>
      <c r="F225" s="44">
        <f t="shared" si="520"/>
        <v>0</v>
      </c>
      <c r="G225" s="45" t="e">
        <f t="shared" si="507"/>
        <v>#DIV/0!</v>
      </c>
      <c r="H225" s="234"/>
      <c r="I225" s="44"/>
      <c r="J225" s="45" t="e">
        <f t="shared" si="508"/>
        <v>#DIV/0!</v>
      </c>
      <c r="K225" s="234"/>
      <c r="L225" s="85"/>
      <c r="M225" s="45" t="e">
        <f t="shared" si="509"/>
        <v>#DIV/0!</v>
      </c>
      <c r="N225" s="234"/>
      <c r="O225" s="43"/>
      <c r="P225" s="45" t="e">
        <f t="shared" si="510"/>
        <v>#DIV/0!</v>
      </c>
      <c r="Q225" s="234"/>
      <c r="R225" s="44"/>
      <c r="S225" s="45" t="e">
        <f t="shared" si="511"/>
        <v>#DIV/0!</v>
      </c>
      <c r="T225" s="234"/>
      <c r="U225" s="44"/>
      <c r="V225" s="45" t="e">
        <f t="shared" si="512"/>
        <v>#DIV/0!</v>
      </c>
      <c r="W225" s="234"/>
      <c r="X225" s="44"/>
      <c r="Y225" s="45" t="e">
        <f t="shared" si="513"/>
        <v>#DIV/0!</v>
      </c>
      <c r="Z225" s="234"/>
      <c r="AA225" s="44"/>
      <c r="AB225" s="45" t="e">
        <f t="shared" si="514"/>
        <v>#DIV/0!</v>
      </c>
      <c r="AC225" s="234"/>
      <c r="AD225" s="44"/>
      <c r="AE225" s="45" t="e">
        <f t="shared" si="515"/>
        <v>#DIV/0!</v>
      </c>
      <c r="AF225" s="234"/>
      <c r="AG225" s="44"/>
      <c r="AH225" s="45" t="e">
        <f t="shared" si="516"/>
        <v>#DIV/0!</v>
      </c>
      <c r="AI225" s="234"/>
      <c r="AJ225" s="44"/>
      <c r="AK225" s="45" t="e">
        <f t="shared" si="517"/>
        <v>#DIV/0!</v>
      </c>
      <c r="AL225" s="234"/>
      <c r="AM225" s="44"/>
      <c r="AN225" s="45" t="e">
        <f t="shared" si="518"/>
        <v>#DIV/0!</v>
      </c>
      <c r="AO225" s="234"/>
      <c r="AP225" s="44"/>
      <c r="AQ225" s="45" t="e">
        <f t="shared" si="519"/>
        <v>#DIV/0!</v>
      </c>
      <c r="AR225" s="18"/>
      <c r="AS225" s="37"/>
      <c r="AT225" s="37"/>
    </row>
    <row r="226" spans="1:46" customFormat="1" ht="24" hidden="1" customHeight="1">
      <c r="A226" s="534"/>
      <c r="B226" s="291"/>
      <c r="C226" s="531"/>
      <c r="D226" s="19" t="s">
        <v>26</v>
      </c>
      <c r="E226" s="174">
        <f t="shared" si="520"/>
        <v>20</v>
      </c>
      <c r="F226" s="45">
        <f t="shared" si="520"/>
        <v>18.702850000000002</v>
      </c>
      <c r="G226" s="45">
        <f t="shared" si="507"/>
        <v>93.514250000000004</v>
      </c>
      <c r="H226" s="234">
        <v>0</v>
      </c>
      <c r="I226" s="44"/>
      <c r="J226" s="45" t="e">
        <f t="shared" si="508"/>
        <v>#DIV/0!</v>
      </c>
      <c r="K226" s="234">
        <v>8.4</v>
      </c>
      <c r="L226" s="43">
        <v>8.4028500000000008</v>
      </c>
      <c r="M226" s="45">
        <f t="shared" si="509"/>
        <v>100.03392857142859</v>
      </c>
      <c r="N226" s="234">
        <v>5.46</v>
      </c>
      <c r="O226" s="43">
        <v>5.46</v>
      </c>
      <c r="P226" s="45">
        <f t="shared" si="510"/>
        <v>100</v>
      </c>
      <c r="Q226" s="234">
        <v>4.84</v>
      </c>
      <c r="R226" s="44">
        <v>4.84</v>
      </c>
      <c r="S226" s="45">
        <f t="shared" si="511"/>
        <v>100</v>
      </c>
      <c r="T226" s="234">
        <v>0</v>
      </c>
      <c r="U226" s="44"/>
      <c r="V226" s="45" t="e">
        <f t="shared" si="512"/>
        <v>#DIV/0!</v>
      </c>
      <c r="W226" s="234">
        <v>0</v>
      </c>
      <c r="X226" s="44"/>
      <c r="Y226" s="45" t="e">
        <f t="shared" si="513"/>
        <v>#DIV/0!</v>
      </c>
      <c r="Z226" s="234">
        <v>1.3</v>
      </c>
      <c r="AA226" s="44"/>
      <c r="AB226" s="45">
        <f t="shared" si="514"/>
        <v>0</v>
      </c>
      <c r="AC226" s="234">
        <v>0</v>
      </c>
      <c r="AD226" s="44"/>
      <c r="AE226" s="45" t="e">
        <f t="shared" si="515"/>
        <v>#DIV/0!</v>
      </c>
      <c r="AF226" s="234">
        <v>0</v>
      </c>
      <c r="AG226" s="44"/>
      <c r="AH226" s="45" t="e">
        <f t="shared" si="516"/>
        <v>#DIV/0!</v>
      </c>
      <c r="AI226" s="234">
        <v>0</v>
      </c>
      <c r="AJ226" s="44"/>
      <c r="AK226" s="45" t="e">
        <f t="shared" si="517"/>
        <v>#DIV/0!</v>
      </c>
      <c r="AL226" s="234">
        <v>0</v>
      </c>
      <c r="AM226" s="44"/>
      <c r="AN226" s="45" t="e">
        <f t="shared" si="518"/>
        <v>#DIV/0!</v>
      </c>
      <c r="AO226" s="234"/>
      <c r="AP226" s="44"/>
      <c r="AQ226" s="45" t="e">
        <f t="shared" si="519"/>
        <v>#DIV/0!</v>
      </c>
      <c r="AR226" s="18"/>
      <c r="AS226" s="37"/>
      <c r="AT226" s="37"/>
    </row>
    <row r="227" spans="1:46" customFormat="1" ht="78" hidden="1" customHeight="1">
      <c r="A227" s="534"/>
      <c r="B227" s="291"/>
      <c r="C227" s="531"/>
      <c r="D227" s="97" t="s">
        <v>154</v>
      </c>
      <c r="E227" s="174">
        <f t="shared" si="520"/>
        <v>0</v>
      </c>
      <c r="F227" s="44">
        <f t="shared" si="520"/>
        <v>0</v>
      </c>
      <c r="G227" s="45" t="e">
        <f t="shared" si="507"/>
        <v>#DIV/0!</v>
      </c>
      <c r="H227" s="234"/>
      <c r="I227" s="44"/>
      <c r="J227" s="45" t="e">
        <f t="shared" si="508"/>
        <v>#DIV/0!</v>
      </c>
      <c r="K227" s="234"/>
      <c r="L227" s="85"/>
      <c r="M227" s="45" t="e">
        <f t="shared" si="509"/>
        <v>#DIV/0!</v>
      </c>
      <c r="N227" s="234"/>
      <c r="O227" s="43"/>
      <c r="P227" s="45" t="e">
        <f t="shared" si="510"/>
        <v>#DIV/0!</v>
      </c>
      <c r="Q227" s="234"/>
      <c r="R227" s="44"/>
      <c r="S227" s="45" t="e">
        <f t="shared" si="511"/>
        <v>#DIV/0!</v>
      </c>
      <c r="T227" s="234"/>
      <c r="U227" s="44"/>
      <c r="V227" s="45" t="e">
        <f t="shared" si="512"/>
        <v>#DIV/0!</v>
      </c>
      <c r="W227" s="234"/>
      <c r="X227" s="44"/>
      <c r="Y227" s="45" t="e">
        <f t="shared" si="513"/>
        <v>#DIV/0!</v>
      </c>
      <c r="Z227" s="234"/>
      <c r="AA227" s="44"/>
      <c r="AB227" s="45" t="e">
        <f t="shared" si="514"/>
        <v>#DIV/0!</v>
      </c>
      <c r="AC227" s="234"/>
      <c r="AD227" s="44"/>
      <c r="AE227" s="45" t="e">
        <f t="shared" si="515"/>
        <v>#DIV/0!</v>
      </c>
      <c r="AF227" s="234"/>
      <c r="AG227" s="44"/>
      <c r="AH227" s="45" t="e">
        <f t="shared" si="516"/>
        <v>#DIV/0!</v>
      </c>
      <c r="AI227" s="234"/>
      <c r="AJ227" s="44"/>
      <c r="AK227" s="45" t="e">
        <f t="shared" si="517"/>
        <v>#DIV/0!</v>
      </c>
      <c r="AL227" s="234"/>
      <c r="AM227" s="44"/>
      <c r="AN227" s="45" t="e">
        <f t="shared" si="518"/>
        <v>#DIV/0!</v>
      </c>
      <c r="AO227" s="234"/>
      <c r="AP227" s="44"/>
      <c r="AQ227" s="45" t="e">
        <f t="shared" si="519"/>
        <v>#DIV/0!</v>
      </c>
      <c r="AR227" s="18"/>
      <c r="AS227" s="37"/>
      <c r="AT227" s="37"/>
    </row>
    <row r="228" spans="1:46" customFormat="1" ht="34.5" hidden="1" customHeight="1">
      <c r="A228" s="534"/>
      <c r="B228" s="291"/>
      <c r="C228" s="531"/>
      <c r="D228" s="19" t="s">
        <v>37</v>
      </c>
      <c r="E228" s="174">
        <f t="shared" si="520"/>
        <v>0</v>
      </c>
      <c r="F228" s="44">
        <f t="shared" si="520"/>
        <v>0</v>
      </c>
      <c r="G228" s="45" t="e">
        <f t="shared" si="507"/>
        <v>#DIV/0!</v>
      </c>
      <c r="H228" s="234"/>
      <c r="I228" s="44"/>
      <c r="J228" s="45" t="e">
        <f t="shared" si="508"/>
        <v>#DIV/0!</v>
      </c>
      <c r="K228" s="234"/>
      <c r="L228" s="85"/>
      <c r="M228" s="45" t="e">
        <f t="shared" si="509"/>
        <v>#DIV/0!</v>
      </c>
      <c r="N228" s="234"/>
      <c r="O228" s="43"/>
      <c r="P228" s="45" t="e">
        <f t="shared" si="510"/>
        <v>#DIV/0!</v>
      </c>
      <c r="Q228" s="234"/>
      <c r="R228" s="44"/>
      <c r="S228" s="45" t="e">
        <f t="shared" si="511"/>
        <v>#DIV/0!</v>
      </c>
      <c r="T228" s="234"/>
      <c r="U228" s="44"/>
      <c r="V228" s="45" t="e">
        <f t="shared" si="512"/>
        <v>#DIV/0!</v>
      </c>
      <c r="W228" s="234"/>
      <c r="X228" s="44"/>
      <c r="Y228" s="45" t="e">
        <f t="shared" si="513"/>
        <v>#DIV/0!</v>
      </c>
      <c r="Z228" s="234"/>
      <c r="AA228" s="44"/>
      <c r="AB228" s="45" t="e">
        <f t="shared" si="514"/>
        <v>#DIV/0!</v>
      </c>
      <c r="AC228" s="234"/>
      <c r="AD228" s="44"/>
      <c r="AE228" s="45" t="e">
        <f t="shared" si="515"/>
        <v>#DIV/0!</v>
      </c>
      <c r="AF228" s="234"/>
      <c r="AG228" s="44"/>
      <c r="AH228" s="45" t="e">
        <f t="shared" si="516"/>
        <v>#DIV/0!</v>
      </c>
      <c r="AI228" s="234"/>
      <c r="AJ228" s="44"/>
      <c r="AK228" s="45" t="e">
        <f t="shared" si="517"/>
        <v>#DIV/0!</v>
      </c>
      <c r="AL228" s="234"/>
      <c r="AM228" s="44"/>
      <c r="AN228" s="45" t="e">
        <f t="shared" si="518"/>
        <v>#DIV/0!</v>
      </c>
      <c r="AO228" s="234"/>
      <c r="AP228" s="44"/>
      <c r="AQ228" s="45" t="e">
        <f t="shared" si="519"/>
        <v>#DIV/0!</v>
      </c>
      <c r="AR228" s="18"/>
      <c r="AS228" s="37"/>
      <c r="AT228" s="37"/>
    </row>
    <row r="229" spans="1:46" customFormat="1" ht="45" hidden="1">
      <c r="A229" s="535"/>
      <c r="B229" s="292"/>
      <c r="C229" s="532"/>
      <c r="D229" s="19" t="s">
        <v>32</v>
      </c>
      <c r="E229" s="173">
        <f t="shared" si="520"/>
        <v>22800</v>
      </c>
      <c r="F229" s="44">
        <f t="shared" si="520"/>
        <v>9564.6699900000003</v>
      </c>
      <c r="G229" s="45">
        <f t="shared" si="507"/>
        <v>41.950306973684206</v>
      </c>
      <c r="H229" s="234">
        <v>937.99</v>
      </c>
      <c r="I229" s="44">
        <v>937.99</v>
      </c>
      <c r="J229" s="45">
        <f t="shared" si="508"/>
        <v>100</v>
      </c>
      <c r="K229" s="234">
        <v>1624.79</v>
      </c>
      <c r="L229" s="85">
        <v>1624.79999</v>
      </c>
      <c r="M229" s="45">
        <f t="shared" si="509"/>
        <v>100.00061484868814</v>
      </c>
      <c r="N229" s="234">
        <v>1947.88</v>
      </c>
      <c r="O229" s="43">
        <v>1947.88</v>
      </c>
      <c r="P229" s="45">
        <f t="shared" si="510"/>
        <v>100</v>
      </c>
      <c r="Q229" s="234">
        <v>1787.86</v>
      </c>
      <c r="R229" s="44">
        <v>1787.86</v>
      </c>
      <c r="S229" s="45">
        <f t="shared" si="511"/>
        <v>100</v>
      </c>
      <c r="T229" s="234">
        <v>1693.99</v>
      </c>
      <c r="U229" s="44">
        <v>1693.99</v>
      </c>
      <c r="V229" s="45">
        <f t="shared" si="512"/>
        <v>100</v>
      </c>
      <c r="W229" s="234">
        <v>1572.15</v>
      </c>
      <c r="X229" s="44">
        <v>1572.15</v>
      </c>
      <c r="Y229" s="45">
        <f t="shared" si="513"/>
        <v>100</v>
      </c>
      <c r="Z229" s="234">
        <v>1600</v>
      </c>
      <c r="AA229" s="44"/>
      <c r="AB229" s="45">
        <f t="shared" si="514"/>
        <v>0</v>
      </c>
      <c r="AC229" s="234">
        <v>1600</v>
      </c>
      <c r="AD229" s="44"/>
      <c r="AE229" s="45">
        <f t="shared" si="515"/>
        <v>0</v>
      </c>
      <c r="AF229" s="234">
        <v>1600</v>
      </c>
      <c r="AG229" s="44"/>
      <c r="AH229" s="45">
        <f t="shared" si="516"/>
        <v>0</v>
      </c>
      <c r="AI229" s="234">
        <v>1600</v>
      </c>
      <c r="AJ229" s="44"/>
      <c r="AK229" s="45">
        <f t="shared" si="517"/>
        <v>0</v>
      </c>
      <c r="AL229" s="234">
        <v>1600</v>
      </c>
      <c r="AM229" s="44"/>
      <c r="AN229" s="45">
        <f t="shared" si="518"/>
        <v>0</v>
      </c>
      <c r="AO229" s="234">
        <f>5837.22-347.88-187.86-93.99+27.85</f>
        <v>5235.3400000000011</v>
      </c>
      <c r="AP229" s="44"/>
      <c r="AQ229" s="45">
        <f t="shared" si="519"/>
        <v>0</v>
      </c>
      <c r="AR229" s="18"/>
      <c r="AS229" s="37"/>
      <c r="AT229" s="37"/>
    </row>
    <row r="230" spans="1:46" s="208" customFormat="1" ht="27.75" hidden="1" customHeight="1">
      <c r="A230" s="533" t="s">
        <v>340</v>
      </c>
      <c r="B230" s="290" t="s">
        <v>79</v>
      </c>
      <c r="C230" s="530" t="s">
        <v>106</v>
      </c>
      <c r="D230" s="226" t="s">
        <v>34</v>
      </c>
      <c r="E230" s="204">
        <f>SUM(E231:E236)</f>
        <v>21559.050000000003</v>
      </c>
      <c r="F230" s="205">
        <f>SUM(F231:F236)</f>
        <v>12542.34</v>
      </c>
      <c r="G230" s="205">
        <f>(F230/E230)*100</f>
        <v>58.176682182192621</v>
      </c>
      <c r="H230" s="234">
        <f>SUM(H231:H236)</f>
        <v>1393.4</v>
      </c>
      <c r="I230" s="205">
        <f>SUM(I231:I236)</f>
        <v>1393.4</v>
      </c>
      <c r="J230" s="205">
        <f>(I230/H230)*100</f>
        <v>100</v>
      </c>
      <c r="K230" s="234">
        <f>SUM(K231:K236)</f>
        <v>3018.35</v>
      </c>
      <c r="L230" s="206">
        <f>SUM(L231:L236)</f>
        <v>3018.35</v>
      </c>
      <c r="M230" s="205">
        <f>(L230/K230)*100</f>
        <v>100</v>
      </c>
      <c r="N230" s="234">
        <f>SUM(N231:N236)</f>
        <v>2331.2600000000002</v>
      </c>
      <c r="O230" s="206">
        <f>SUM(O231:O236)</f>
        <v>2313.7600000000002</v>
      </c>
      <c r="P230" s="205">
        <f>(O230/N230)*100</f>
        <v>99.249332978732525</v>
      </c>
      <c r="Q230" s="234">
        <f>SUM(Q231:Q236)</f>
        <v>2737.19</v>
      </c>
      <c r="R230" s="205">
        <f>SUM(R231:R236)</f>
        <v>2737.19</v>
      </c>
      <c r="S230" s="205">
        <f>(R230/Q230)*100</f>
        <v>100</v>
      </c>
      <c r="T230" s="234">
        <f>SUM(T231:T236)</f>
        <v>1779.79</v>
      </c>
      <c r="U230" s="205">
        <f>SUM(U231:U236)</f>
        <v>1779.79</v>
      </c>
      <c r="V230" s="205">
        <f>(U230/T230)*100</f>
        <v>100</v>
      </c>
      <c r="W230" s="234">
        <f>SUM(W231:W236)</f>
        <v>1299.8499999999999</v>
      </c>
      <c r="X230" s="205">
        <f>SUM(X231:X236)</f>
        <v>1299.8499999999999</v>
      </c>
      <c r="Y230" s="205">
        <f>(X230/W230)*100</f>
        <v>100</v>
      </c>
      <c r="Z230" s="234">
        <f>SUM(Z231:Z236)</f>
        <v>1417.5</v>
      </c>
      <c r="AA230" s="205">
        <f>SUM(AA231:AA236)</f>
        <v>0</v>
      </c>
      <c r="AB230" s="205">
        <f>(AA230/Z230)*100</f>
        <v>0</v>
      </c>
      <c r="AC230" s="234">
        <f>SUM(AC231:AC236)</f>
        <v>517.5</v>
      </c>
      <c r="AD230" s="205">
        <f>SUM(AD231:AD236)</f>
        <v>0</v>
      </c>
      <c r="AE230" s="205">
        <f>(AD230/AC230)*100</f>
        <v>0</v>
      </c>
      <c r="AF230" s="234">
        <f>SUM(AF231:AF236)</f>
        <v>1201.23</v>
      </c>
      <c r="AG230" s="205">
        <f>SUM(AG231:AG236)</f>
        <v>0</v>
      </c>
      <c r="AH230" s="205">
        <f>(AG230/AF230)*100</f>
        <v>0</v>
      </c>
      <c r="AI230" s="234">
        <f>SUM(AI231:AI236)</f>
        <v>2100</v>
      </c>
      <c r="AJ230" s="205">
        <f>SUM(AJ231:AJ236)</f>
        <v>0</v>
      </c>
      <c r="AK230" s="205">
        <f>(AJ230/AI230)*100</f>
        <v>0</v>
      </c>
      <c r="AL230" s="234">
        <f>SUM(AL231:AL236)</f>
        <v>2100</v>
      </c>
      <c r="AM230" s="205">
        <f>SUM(AM231:AM236)</f>
        <v>0</v>
      </c>
      <c r="AN230" s="205">
        <f>(AM230/AL230)*100</f>
        <v>0</v>
      </c>
      <c r="AO230" s="234">
        <f>SUM(AO231:AO236)</f>
        <v>1662.98</v>
      </c>
      <c r="AP230" s="205">
        <f>SUM(AP231:AP236)</f>
        <v>0</v>
      </c>
      <c r="AQ230" s="205">
        <f>(AP230/AO230)*100</f>
        <v>0</v>
      </c>
      <c r="AR230" s="207"/>
    </row>
    <row r="231" spans="1:46" customFormat="1" ht="30" hidden="1">
      <c r="A231" s="534"/>
      <c r="B231" s="291"/>
      <c r="C231" s="531"/>
      <c r="D231" s="19" t="s">
        <v>17</v>
      </c>
      <c r="E231" s="174">
        <f>H231+K231+N231+Q231+T231+W231+Z231+AC231+AF231+AI231+AL231+AO231</f>
        <v>0</v>
      </c>
      <c r="F231" s="44">
        <f>I231+L231+O231+R231+U231+X231+AA231+AD231+AG231+AJ231+AM231+AP231</f>
        <v>0</v>
      </c>
      <c r="G231" s="45" t="e">
        <f t="shared" ref="G231:G236" si="521">(F231/E231)*100</f>
        <v>#DIV/0!</v>
      </c>
      <c r="H231" s="234"/>
      <c r="I231" s="44"/>
      <c r="J231" s="45" t="e">
        <f t="shared" ref="J231:J236" si="522">(I231/H231)*100</f>
        <v>#DIV/0!</v>
      </c>
      <c r="K231" s="234"/>
      <c r="L231" s="85"/>
      <c r="M231" s="45" t="e">
        <f t="shared" ref="M231:M236" si="523">(L231/K231)*100</f>
        <v>#DIV/0!</v>
      </c>
      <c r="N231" s="234"/>
      <c r="O231" s="43"/>
      <c r="P231" s="45" t="e">
        <f t="shared" ref="P231:P236" si="524">(O231/N231)*100</f>
        <v>#DIV/0!</v>
      </c>
      <c r="Q231" s="234"/>
      <c r="R231" s="44"/>
      <c r="S231" s="45" t="e">
        <f t="shared" ref="S231:S236" si="525">(R231/Q231)*100</f>
        <v>#DIV/0!</v>
      </c>
      <c r="T231" s="234"/>
      <c r="U231" s="44"/>
      <c r="V231" s="45" t="e">
        <f t="shared" ref="V231:V236" si="526">(U231/T231)*100</f>
        <v>#DIV/0!</v>
      </c>
      <c r="W231" s="234"/>
      <c r="X231" s="44"/>
      <c r="Y231" s="45" t="e">
        <f t="shared" ref="Y231:Y236" si="527">(X231/W231)*100</f>
        <v>#DIV/0!</v>
      </c>
      <c r="Z231" s="234"/>
      <c r="AA231" s="44"/>
      <c r="AB231" s="45" t="e">
        <f t="shared" ref="AB231:AB236" si="528">(AA231/Z231)*100</f>
        <v>#DIV/0!</v>
      </c>
      <c r="AC231" s="234"/>
      <c r="AD231" s="44"/>
      <c r="AE231" s="45" t="e">
        <f t="shared" ref="AE231:AE236" si="529">(AD231/AC231)*100</f>
        <v>#DIV/0!</v>
      </c>
      <c r="AF231" s="234"/>
      <c r="AG231" s="44"/>
      <c r="AH231" s="45" t="e">
        <f t="shared" ref="AH231:AH236" si="530">(AG231/AF231)*100</f>
        <v>#DIV/0!</v>
      </c>
      <c r="AI231" s="234"/>
      <c r="AJ231" s="44"/>
      <c r="AK231" s="45" t="e">
        <f t="shared" ref="AK231:AK236" si="531">(AJ231/AI231)*100</f>
        <v>#DIV/0!</v>
      </c>
      <c r="AL231" s="234"/>
      <c r="AM231" s="44"/>
      <c r="AN231" s="45" t="e">
        <f t="shared" ref="AN231:AN236" si="532">(AM231/AL231)*100</f>
        <v>#DIV/0!</v>
      </c>
      <c r="AO231" s="234"/>
      <c r="AP231" s="44"/>
      <c r="AQ231" s="45" t="e">
        <f t="shared" ref="AQ231:AQ236" si="533">(AP231/AO231)*100</f>
        <v>#DIV/0!</v>
      </c>
      <c r="AR231" s="18"/>
      <c r="AS231" s="37"/>
      <c r="AT231" s="37"/>
    </row>
    <row r="232" spans="1:46" customFormat="1" ht="45" hidden="1">
      <c r="A232" s="534"/>
      <c r="B232" s="291"/>
      <c r="C232" s="531"/>
      <c r="D232" s="19" t="s">
        <v>18</v>
      </c>
      <c r="E232" s="174">
        <f t="shared" ref="E232:F236" si="534">H232+K232+N232+Q232+T232+W232+Z232+AC232+AF232+AI232+AL232+AO232</f>
        <v>146.4</v>
      </c>
      <c r="F232" s="44">
        <f t="shared" si="534"/>
        <v>146.4</v>
      </c>
      <c r="G232" s="45">
        <f t="shared" si="521"/>
        <v>100</v>
      </c>
      <c r="H232" s="234"/>
      <c r="I232" s="44"/>
      <c r="J232" s="45" t="e">
        <f t="shared" si="522"/>
        <v>#DIV/0!</v>
      </c>
      <c r="K232" s="234"/>
      <c r="L232" s="85"/>
      <c r="M232" s="45" t="e">
        <f t="shared" si="523"/>
        <v>#DIV/0!</v>
      </c>
      <c r="N232" s="234">
        <v>146.4</v>
      </c>
      <c r="O232" s="43">
        <v>146.4</v>
      </c>
      <c r="P232" s="45">
        <f t="shared" si="524"/>
        <v>100</v>
      </c>
      <c r="Q232" s="234"/>
      <c r="R232" s="44"/>
      <c r="S232" s="45" t="e">
        <f t="shared" si="525"/>
        <v>#DIV/0!</v>
      </c>
      <c r="T232" s="234"/>
      <c r="U232" s="44"/>
      <c r="V232" s="45" t="e">
        <f t="shared" si="526"/>
        <v>#DIV/0!</v>
      </c>
      <c r="W232" s="234"/>
      <c r="X232" s="44"/>
      <c r="Y232" s="45" t="e">
        <f t="shared" si="527"/>
        <v>#DIV/0!</v>
      </c>
      <c r="Z232" s="234"/>
      <c r="AA232" s="44"/>
      <c r="AB232" s="45" t="e">
        <f t="shared" si="528"/>
        <v>#DIV/0!</v>
      </c>
      <c r="AC232" s="234"/>
      <c r="AD232" s="44"/>
      <c r="AE232" s="45" t="e">
        <f t="shared" si="529"/>
        <v>#DIV/0!</v>
      </c>
      <c r="AF232" s="234"/>
      <c r="AG232" s="44"/>
      <c r="AH232" s="45" t="e">
        <f t="shared" si="530"/>
        <v>#DIV/0!</v>
      </c>
      <c r="AI232" s="234"/>
      <c r="AJ232" s="44"/>
      <c r="AK232" s="45" t="e">
        <f t="shared" si="531"/>
        <v>#DIV/0!</v>
      </c>
      <c r="AL232" s="234"/>
      <c r="AM232" s="44"/>
      <c r="AN232" s="45" t="e">
        <f t="shared" si="532"/>
        <v>#DIV/0!</v>
      </c>
      <c r="AO232" s="234">
        <v>0</v>
      </c>
      <c r="AP232" s="44"/>
      <c r="AQ232" s="45" t="e">
        <f t="shared" si="533"/>
        <v>#DIV/0!</v>
      </c>
      <c r="AR232" s="18"/>
      <c r="AS232" s="37"/>
      <c r="AT232" s="37"/>
    </row>
    <row r="233" spans="1:46" customFormat="1" ht="31.5" hidden="1" customHeight="1">
      <c r="A233" s="534"/>
      <c r="B233" s="291"/>
      <c r="C233" s="531"/>
      <c r="D233" s="19" t="s">
        <v>26</v>
      </c>
      <c r="E233" s="174">
        <f t="shared" si="534"/>
        <v>21237.65</v>
      </c>
      <c r="F233" s="45">
        <f t="shared" si="534"/>
        <v>12305.4</v>
      </c>
      <c r="G233" s="45">
        <f t="shared" si="521"/>
        <v>57.941438906847033</v>
      </c>
      <c r="H233" s="234">
        <v>1393.4</v>
      </c>
      <c r="I233" s="44">
        <v>1393.4</v>
      </c>
      <c r="J233" s="45">
        <f t="shared" si="522"/>
        <v>100</v>
      </c>
      <c r="K233" s="234">
        <v>3018.35</v>
      </c>
      <c r="L233" s="85">
        <v>3018.35</v>
      </c>
      <c r="M233" s="45">
        <f t="shared" si="523"/>
        <v>100</v>
      </c>
      <c r="N233" s="234">
        <v>2167.36</v>
      </c>
      <c r="O233" s="43">
        <v>2167.36</v>
      </c>
      <c r="P233" s="45">
        <f t="shared" si="524"/>
        <v>100</v>
      </c>
      <c r="Q233" s="234">
        <v>2650.92</v>
      </c>
      <c r="R233" s="44">
        <v>2650.92</v>
      </c>
      <c r="S233" s="45">
        <f t="shared" si="525"/>
        <v>100</v>
      </c>
      <c r="T233" s="234">
        <v>1779.79</v>
      </c>
      <c r="U233" s="45">
        <v>1779.79</v>
      </c>
      <c r="V233" s="45">
        <f t="shared" si="526"/>
        <v>100</v>
      </c>
      <c r="W233" s="234">
        <v>1295.58</v>
      </c>
      <c r="X233" s="44">
        <v>1295.58</v>
      </c>
      <c r="Y233" s="45">
        <f t="shared" si="527"/>
        <v>100</v>
      </c>
      <c r="Z233" s="234">
        <v>1400</v>
      </c>
      <c r="AA233" s="44"/>
      <c r="AB233" s="45">
        <f t="shared" si="528"/>
        <v>0</v>
      </c>
      <c r="AC233" s="234">
        <v>500</v>
      </c>
      <c r="AD233" s="44"/>
      <c r="AE233" s="45">
        <f t="shared" si="529"/>
        <v>0</v>
      </c>
      <c r="AF233" s="234">
        <v>1200</v>
      </c>
      <c r="AG233" s="44"/>
      <c r="AH233" s="45">
        <f t="shared" si="530"/>
        <v>0</v>
      </c>
      <c r="AI233" s="234">
        <v>2100</v>
      </c>
      <c r="AJ233" s="44"/>
      <c r="AK233" s="45">
        <f t="shared" si="531"/>
        <v>0</v>
      </c>
      <c r="AL233" s="234">
        <v>2100</v>
      </c>
      <c r="AM233" s="44"/>
      <c r="AN233" s="45">
        <f t="shared" si="532"/>
        <v>0</v>
      </c>
      <c r="AO233" s="234">
        <f>1789.5+100-67.36-250.92+336.4-379.79+104.42</f>
        <v>1632.25</v>
      </c>
      <c r="AP233" s="44"/>
      <c r="AQ233" s="45">
        <f t="shared" si="533"/>
        <v>0</v>
      </c>
      <c r="AR233" s="18"/>
      <c r="AS233" s="37"/>
      <c r="AT233" s="37"/>
    </row>
    <row r="234" spans="1:46" customFormat="1" ht="75" hidden="1" customHeight="1">
      <c r="A234" s="534"/>
      <c r="B234" s="291"/>
      <c r="C234" s="531"/>
      <c r="D234" s="97" t="s">
        <v>154</v>
      </c>
      <c r="E234" s="174">
        <f t="shared" si="534"/>
        <v>0</v>
      </c>
      <c r="F234" s="44">
        <f t="shared" si="534"/>
        <v>0</v>
      </c>
      <c r="G234" s="45" t="e">
        <f t="shared" si="521"/>
        <v>#DIV/0!</v>
      </c>
      <c r="H234" s="234"/>
      <c r="I234" s="44"/>
      <c r="J234" s="45" t="e">
        <f t="shared" si="522"/>
        <v>#DIV/0!</v>
      </c>
      <c r="K234" s="234"/>
      <c r="L234" s="85"/>
      <c r="M234" s="45" t="e">
        <f t="shared" si="523"/>
        <v>#DIV/0!</v>
      </c>
      <c r="N234" s="234"/>
      <c r="O234" s="43"/>
      <c r="P234" s="45" t="e">
        <f t="shared" si="524"/>
        <v>#DIV/0!</v>
      </c>
      <c r="Q234" s="234"/>
      <c r="R234" s="44"/>
      <c r="S234" s="45" t="e">
        <f t="shared" si="525"/>
        <v>#DIV/0!</v>
      </c>
      <c r="T234" s="234"/>
      <c r="U234" s="44"/>
      <c r="V234" s="45" t="e">
        <f t="shared" si="526"/>
        <v>#DIV/0!</v>
      </c>
      <c r="W234" s="234"/>
      <c r="X234" s="44"/>
      <c r="Y234" s="45" t="e">
        <f t="shared" si="527"/>
        <v>#DIV/0!</v>
      </c>
      <c r="Z234" s="234"/>
      <c r="AA234" s="44"/>
      <c r="AB234" s="45" t="e">
        <f t="shared" si="528"/>
        <v>#DIV/0!</v>
      </c>
      <c r="AC234" s="234"/>
      <c r="AD234" s="44"/>
      <c r="AE234" s="45" t="e">
        <f t="shared" si="529"/>
        <v>#DIV/0!</v>
      </c>
      <c r="AF234" s="234"/>
      <c r="AG234" s="44"/>
      <c r="AH234" s="45" t="e">
        <f t="shared" si="530"/>
        <v>#DIV/0!</v>
      </c>
      <c r="AI234" s="234"/>
      <c r="AJ234" s="44"/>
      <c r="AK234" s="45" t="e">
        <f t="shared" si="531"/>
        <v>#DIV/0!</v>
      </c>
      <c r="AL234" s="234"/>
      <c r="AM234" s="44"/>
      <c r="AN234" s="45" t="e">
        <f t="shared" si="532"/>
        <v>#DIV/0!</v>
      </c>
      <c r="AO234" s="234"/>
      <c r="AP234" s="44"/>
      <c r="AQ234" s="45" t="e">
        <f t="shared" si="533"/>
        <v>#DIV/0!</v>
      </c>
      <c r="AR234" s="18"/>
      <c r="AS234" s="37"/>
      <c r="AT234" s="37"/>
    </row>
    <row r="235" spans="1:46" customFormat="1" ht="34.5" hidden="1" customHeight="1">
      <c r="A235" s="534"/>
      <c r="B235" s="291"/>
      <c r="C235" s="531"/>
      <c r="D235" s="19" t="s">
        <v>37</v>
      </c>
      <c r="E235" s="174">
        <f t="shared" si="534"/>
        <v>0</v>
      </c>
      <c r="F235" s="44">
        <f t="shared" si="534"/>
        <v>0</v>
      </c>
      <c r="G235" s="45" t="e">
        <f t="shared" si="521"/>
        <v>#DIV/0!</v>
      </c>
      <c r="H235" s="234"/>
      <c r="I235" s="44"/>
      <c r="J235" s="45" t="e">
        <f t="shared" si="522"/>
        <v>#DIV/0!</v>
      </c>
      <c r="K235" s="234"/>
      <c r="L235" s="85"/>
      <c r="M235" s="45" t="e">
        <f t="shared" si="523"/>
        <v>#DIV/0!</v>
      </c>
      <c r="N235" s="234"/>
      <c r="O235" s="43"/>
      <c r="P235" s="45" t="e">
        <f t="shared" si="524"/>
        <v>#DIV/0!</v>
      </c>
      <c r="Q235" s="234"/>
      <c r="R235" s="44"/>
      <c r="S235" s="45" t="e">
        <f t="shared" si="525"/>
        <v>#DIV/0!</v>
      </c>
      <c r="T235" s="234"/>
      <c r="U235" s="44"/>
      <c r="V235" s="45" t="e">
        <f t="shared" si="526"/>
        <v>#DIV/0!</v>
      </c>
      <c r="W235" s="234"/>
      <c r="X235" s="44"/>
      <c r="Y235" s="45" t="e">
        <f t="shared" si="527"/>
        <v>#DIV/0!</v>
      </c>
      <c r="Z235" s="234"/>
      <c r="AA235" s="44"/>
      <c r="AB235" s="45" t="e">
        <f t="shared" si="528"/>
        <v>#DIV/0!</v>
      </c>
      <c r="AC235" s="234"/>
      <c r="AD235" s="44"/>
      <c r="AE235" s="45" t="e">
        <f t="shared" si="529"/>
        <v>#DIV/0!</v>
      </c>
      <c r="AF235" s="234"/>
      <c r="AG235" s="44"/>
      <c r="AH235" s="45" t="e">
        <f t="shared" si="530"/>
        <v>#DIV/0!</v>
      </c>
      <c r="AI235" s="234"/>
      <c r="AJ235" s="44"/>
      <c r="AK235" s="45" t="e">
        <f t="shared" si="531"/>
        <v>#DIV/0!</v>
      </c>
      <c r="AL235" s="234"/>
      <c r="AM235" s="44"/>
      <c r="AN235" s="45" t="e">
        <f t="shared" si="532"/>
        <v>#DIV/0!</v>
      </c>
      <c r="AO235" s="234"/>
      <c r="AP235" s="44"/>
      <c r="AQ235" s="45" t="e">
        <f t="shared" si="533"/>
        <v>#DIV/0!</v>
      </c>
      <c r="AR235" s="18"/>
      <c r="AS235" s="37"/>
      <c r="AT235" s="37"/>
    </row>
    <row r="236" spans="1:46" customFormat="1" ht="45" hidden="1">
      <c r="A236" s="535"/>
      <c r="B236" s="292"/>
      <c r="C236" s="532"/>
      <c r="D236" s="19" t="s">
        <v>32</v>
      </c>
      <c r="E236" s="173">
        <f t="shared" si="534"/>
        <v>174.99999999999997</v>
      </c>
      <c r="F236" s="44">
        <f t="shared" si="534"/>
        <v>90.539999999999992</v>
      </c>
      <c r="G236" s="45">
        <f t="shared" si="521"/>
        <v>51.737142857142857</v>
      </c>
      <c r="H236" s="234"/>
      <c r="I236" s="44"/>
      <c r="J236" s="45" t="e">
        <f t="shared" si="522"/>
        <v>#DIV/0!</v>
      </c>
      <c r="K236" s="234"/>
      <c r="L236" s="85"/>
      <c r="M236" s="45" t="e">
        <f t="shared" si="523"/>
        <v>#DIV/0!</v>
      </c>
      <c r="N236" s="234">
        <v>17.5</v>
      </c>
      <c r="O236" s="43"/>
      <c r="P236" s="45">
        <f t="shared" si="524"/>
        <v>0</v>
      </c>
      <c r="Q236" s="234">
        <v>86.27</v>
      </c>
      <c r="R236" s="44">
        <v>86.27</v>
      </c>
      <c r="S236" s="45">
        <f t="shared" si="525"/>
        <v>100</v>
      </c>
      <c r="T236" s="234">
        <v>0</v>
      </c>
      <c r="U236" s="44"/>
      <c r="V236" s="45" t="e">
        <f t="shared" si="526"/>
        <v>#DIV/0!</v>
      </c>
      <c r="W236" s="234">
        <v>4.2699999999999996</v>
      </c>
      <c r="X236" s="44">
        <v>4.2699999999999996</v>
      </c>
      <c r="Y236" s="45">
        <f t="shared" si="527"/>
        <v>100</v>
      </c>
      <c r="Z236" s="234">
        <v>17.5</v>
      </c>
      <c r="AA236" s="44"/>
      <c r="AB236" s="45">
        <f t="shared" si="528"/>
        <v>0</v>
      </c>
      <c r="AC236" s="234">
        <v>17.5</v>
      </c>
      <c r="AD236" s="44"/>
      <c r="AE236" s="45">
        <f t="shared" si="529"/>
        <v>0</v>
      </c>
      <c r="AF236" s="234">
        <v>1.23</v>
      </c>
      <c r="AG236" s="44"/>
      <c r="AH236" s="45">
        <f t="shared" si="530"/>
        <v>0</v>
      </c>
      <c r="AI236" s="234">
        <v>0</v>
      </c>
      <c r="AJ236" s="44"/>
      <c r="AK236" s="45" t="e">
        <f t="shared" si="531"/>
        <v>#DIV/0!</v>
      </c>
      <c r="AL236" s="234">
        <v>0</v>
      </c>
      <c r="AM236" s="44"/>
      <c r="AN236" s="45" t="e">
        <f t="shared" si="532"/>
        <v>#DIV/0!</v>
      </c>
      <c r="AO236" s="234">
        <v>30.73</v>
      </c>
      <c r="AP236" s="44"/>
      <c r="AQ236" s="45">
        <f t="shared" si="533"/>
        <v>0</v>
      </c>
      <c r="AR236" s="18"/>
      <c r="AS236" s="37"/>
      <c r="AT236" s="37"/>
    </row>
    <row r="237" spans="1:46" s="208" customFormat="1" ht="27.75" hidden="1" customHeight="1">
      <c r="A237" s="287" t="s">
        <v>231</v>
      </c>
      <c r="B237" s="290" t="s">
        <v>80</v>
      </c>
      <c r="C237" s="521" t="s">
        <v>106</v>
      </c>
      <c r="D237" s="209" t="s">
        <v>34</v>
      </c>
      <c r="E237" s="210">
        <f>SUM(E238:E243)</f>
        <v>1129076.0900000001</v>
      </c>
      <c r="F237" s="206">
        <f>SUM(F238:F243)</f>
        <v>635877.11769999994</v>
      </c>
      <c r="G237" s="205">
        <f>(F237/E237)*100</f>
        <v>56.318358287084081</v>
      </c>
      <c r="H237" s="234">
        <f>SUM(H238:H243)</f>
        <v>28334.920000000006</v>
      </c>
      <c r="I237" s="205">
        <f>SUM(I238:I243)</f>
        <v>28334.920000000006</v>
      </c>
      <c r="J237" s="205">
        <f>(I237/H237)*100</f>
        <v>100</v>
      </c>
      <c r="K237" s="234">
        <f>SUM(K238:K243)</f>
        <v>112986.06</v>
      </c>
      <c r="L237" s="206">
        <f>SUM(L238:L243)</f>
        <v>112986.0577</v>
      </c>
      <c r="M237" s="205">
        <f>(L237/K237)*100</f>
        <v>99.999997964350655</v>
      </c>
      <c r="N237" s="234">
        <f>SUM(N238:N243)</f>
        <v>92618.349999999977</v>
      </c>
      <c r="O237" s="206">
        <f>SUM(O238:O243)</f>
        <v>92618.359999999986</v>
      </c>
      <c r="P237" s="205">
        <f>(O237/N237)*100</f>
        <v>100.00001079699649</v>
      </c>
      <c r="Q237" s="234">
        <f>SUM(Q238:Q243)</f>
        <v>106024.50000000001</v>
      </c>
      <c r="R237" s="205">
        <f>SUM(R238:R243)</f>
        <v>106024.50000000001</v>
      </c>
      <c r="S237" s="205">
        <f>(R237/Q237)*100</f>
        <v>100</v>
      </c>
      <c r="T237" s="234">
        <f>SUM(T238:T243)</f>
        <v>114269.95999999999</v>
      </c>
      <c r="U237" s="205">
        <f>SUM(U238:U243)</f>
        <v>114269.95999999999</v>
      </c>
      <c r="V237" s="205">
        <f>(U237/T237)*100</f>
        <v>100</v>
      </c>
      <c r="W237" s="234">
        <f>SUM(W238:W243)</f>
        <v>181643.31999999998</v>
      </c>
      <c r="X237" s="205">
        <f>SUM(X238:X243)</f>
        <v>181643.31999999998</v>
      </c>
      <c r="Y237" s="205">
        <f>(X237/W237)*100</f>
        <v>100</v>
      </c>
      <c r="Z237" s="234">
        <f>SUM(Z238:Z243)</f>
        <v>77218</v>
      </c>
      <c r="AA237" s="205">
        <f>SUM(AA238:AA243)</f>
        <v>0</v>
      </c>
      <c r="AB237" s="205">
        <f>(AA237/Z237)*100</f>
        <v>0</v>
      </c>
      <c r="AC237" s="234">
        <f>SUM(AC238:AC243)</f>
        <v>39218</v>
      </c>
      <c r="AD237" s="205">
        <f>SUM(AD238:AD243)</f>
        <v>0</v>
      </c>
      <c r="AE237" s="205">
        <f>(AD237/AC237)*100</f>
        <v>0</v>
      </c>
      <c r="AF237" s="234">
        <f>SUM(AF238:AF243)</f>
        <v>56532.36</v>
      </c>
      <c r="AG237" s="205">
        <f>SUM(AG238:AG243)</f>
        <v>0</v>
      </c>
      <c r="AH237" s="205">
        <f>(AG237/AF237)*100</f>
        <v>0</v>
      </c>
      <c r="AI237" s="234">
        <f>SUM(AI238:AI243)</f>
        <v>86272.22</v>
      </c>
      <c r="AJ237" s="205">
        <f>SUM(AJ238:AJ243)</f>
        <v>0</v>
      </c>
      <c r="AK237" s="205">
        <f>(AJ237/AI237)*100</f>
        <v>0</v>
      </c>
      <c r="AL237" s="234">
        <f>SUM(AL238:AL243)</f>
        <v>84588.36</v>
      </c>
      <c r="AM237" s="205">
        <f>SUM(AM238:AM243)</f>
        <v>0</v>
      </c>
      <c r="AN237" s="205">
        <f>(AM237/AL237)*100</f>
        <v>0</v>
      </c>
      <c r="AO237" s="234">
        <f>SUM(AO238:AO243)</f>
        <v>149370.04000000004</v>
      </c>
      <c r="AP237" s="205">
        <f>SUM(AP238:AP243)</f>
        <v>0</v>
      </c>
      <c r="AQ237" s="205">
        <f>(AP237/AO237)*100</f>
        <v>0</v>
      </c>
      <c r="AR237" s="207"/>
    </row>
    <row r="238" spans="1:46" customFormat="1" ht="30" hidden="1">
      <c r="A238" s="288"/>
      <c r="B238" s="291"/>
      <c r="C238" s="522"/>
      <c r="D238" s="112" t="s">
        <v>17</v>
      </c>
      <c r="E238" s="173">
        <f>H238+K238+N238+Q238+T238+W238+Z238+AC238+AF238+AI238+AL238+AO238</f>
        <v>0</v>
      </c>
      <c r="F238" s="85">
        <f>I238+L238+O238+R238+U238+X238+AA238+AD238+AG238+AJ238+AM238+AP238</f>
        <v>0</v>
      </c>
      <c r="G238" s="45" t="e">
        <f t="shared" ref="G238:G243" si="535">(F238/E238)*100</f>
        <v>#DIV/0!</v>
      </c>
      <c r="H238" s="234">
        <f>H245+H252+H259+H266</f>
        <v>0</v>
      </c>
      <c r="I238" s="45">
        <f>I245+I252+I259+I266</f>
        <v>0</v>
      </c>
      <c r="J238" s="45" t="e">
        <f t="shared" ref="J238:J243" si="536">(I238/H238)*100</f>
        <v>#DIV/0!</v>
      </c>
      <c r="K238" s="234">
        <f>K245+K252+K259+K266</f>
        <v>0</v>
      </c>
      <c r="L238" s="43">
        <f>L245+L252+L259+L266</f>
        <v>0</v>
      </c>
      <c r="M238" s="45" t="e">
        <f t="shared" ref="M238:M243" si="537">(L238/K238)*100</f>
        <v>#DIV/0!</v>
      </c>
      <c r="N238" s="234">
        <f>N245+N252+N259+N266</f>
        <v>0</v>
      </c>
      <c r="O238" s="43">
        <f>O245+O252+O259+O266</f>
        <v>0</v>
      </c>
      <c r="P238" s="45" t="e">
        <f t="shared" ref="P238:P243" si="538">(O238/N238)*100</f>
        <v>#DIV/0!</v>
      </c>
      <c r="Q238" s="234">
        <f>Q245+Q252+Q259+Q266</f>
        <v>0</v>
      </c>
      <c r="R238" s="45">
        <f>R245+R252+R259+R266</f>
        <v>0</v>
      </c>
      <c r="S238" s="45" t="e">
        <f t="shared" ref="S238:S243" si="539">(R238/Q238)*100</f>
        <v>#DIV/0!</v>
      </c>
      <c r="T238" s="234">
        <f>T245+T252+T259+T266</f>
        <v>0</v>
      </c>
      <c r="U238" s="45">
        <f>U245+U252+U259+U266</f>
        <v>0</v>
      </c>
      <c r="V238" s="45" t="e">
        <f t="shared" ref="V238:V243" si="540">(U238/T238)*100</f>
        <v>#DIV/0!</v>
      </c>
      <c r="W238" s="234">
        <f>W245+W252+W259+W266</f>
        <v>0</v>
      </c>
      <c r="X238" s="45">
        <f>X245+X252+X259+X266</f>
        <v>0</v>
      </c>
      <c r="Y238" s="45" t="e">
        <f t="shared" ref="Y238:Y243" si="541">(X238/W238)*100</f>
        <v>#DIV/0!</v>
      </c>
      <c r="Z238" s="234">
        <f>Z245+Z252+Z259+Z266</f>
        <v>0</v>
      </c>
      <c r="AA238" s="45">
        <f>AA245+AA252+AA259+AA266</f>
        <v>0</v>
      </c>
      <c r="AB238" s="45" t="e">
        <f t="shared" ref="AB238:AB243" si="542">(AA238/Z238)*100</f>
        <v>#DIV/0!</v>
      </c>
      <c r="AC238" s="234">
        <f>AC245+AC252+AC259+AC266</f>
        <v>0</v>
      </c>
      <c r="AD238" s="45">
        <f>AD245+AD252+AD259+AD266</f>
        <v>0</v>
      </c>
      <c r="AE238" s="45" t="e">
        <f t="shared" ref="AE238:AE243" si="543">(AD238/AC238)*100</f>
        <v>#DIV/0!</v>
      </c>
      <c r="AF238" s="234">
        <f>AF245+AF252+AF259+AF266</f>
        <v>0</v>
      </c>
      <c r="AG238" s="45">
        <f>AG245+AG252+AG259+AG266</f>
        <v>0</v>
      </c>
      <c r="AH238" s="45" t="e">
        <f t="shared" ref="AH238:AH243" si="544">(AG238/AF238)*100</f>
        <v>#DIV/0!</v>
      </c>
      <c r="AI238" s="234">
        <f>AI245+AI252+AI259+AI266</f>
        <v>0</v>
      </c>
      <c r="AJ238" s="45">
        <f>AJ245+AJ252+AJ259+AJ266</f>
        <v>0</v>
      </c>
      <c r="AK238" s="45" t="e">
        <f t="shared" ref="AK238:AK243" si="545">(AJ238/AI238)*100</f>
        <v>#DIV/0!</v>
      </c>
      <c r="AL238" s="234">
        <f>AL245+AL252+AL259+AL266</f>
        <v>0</v>
      </c>
      <c r="AM238" s="45">
        <f>AM245+AM252+AM259+AM266</f>
        <v>0</v>
      </c>
      <c r="AN238" s="45" t="e">
        <f t="shared" ref="AN238:AN243" si="546">(AM238/AL238)*100</f>
        <v>#DIV/0!</v>
      </c>
      <c r="AO238" s="234">
        <f>AO245+AO252+AO259+AO266</f>
        <v>0</v>
      </c>
      <c r="AP238" s="45">
        <f>AP245+AP252+AP259+AP266</f>
        <v>0</v>
      </c>
      <c r="AQ238" s="45" t="e">
        <f t="shared" ref="AQ238:AQ243" si="547">(AP238/AO238)*100</f>
        <v>#DIV/0!</v>
      </c>
      <c r="AR238" s="18"/>
      <c r="AS238" s="37"/>
      <c r="AT238" s="37"/>
    </row>
    <row r="239" spans="1:46" customFormat="1" ht="45" hidden="1">
      <c r="A239" s="288"/>
      <c r="B239" s="291"/>
      <c r="C239" s="522"/>
      <c r="D239" s="112" t="s">
        <v>18</v>
      </c>
      <c r="E239" s="173">
        <f t="shared" ref="E239:F243" si="548">H239+K239+N239+Q239+T239+W239+Z239+AC239+AF239+AI239+AL239+AO239</f>
        <v>916773.4</v>
      </c>
      <c r="F239" s="43">
        <f t="shared" si="548"/>
        <v>514467.48</v>
      </c>
      <c r="G239" s="45">
        <f t="shared" si="535"/>
        <v>56.117191009250476</v>
      </c>
      <c r="H239" s="234">
        <f t="shared" ref="H239:I243" si="549">H246+H253+H260+H267</f>
        <v>15430.390000000001</v>
      </c>
      <c r="I239" s="45">
        <f t="shared" si="549"/>
        <v>15430.390000000001</v>
      </c>
      <c r="J239" s="45">
        <f t="shared" si="536"/>
        <v>100</v>
      </c>
      <c r="K239" s="234">
        <f t="shared" ref="K239:L243" si="550">K246+K253+K260+K267</f>
        <v>82873.89</v>
      </c>
      <c r="L239" s="43">
        <f t="shared" si="550"/>
        <v>82873.89</v>
      </c>
      <c r="M239" s="45">
        <f t="shared" si="537"/>
        <v>100</v>
      </c>
      <c r="N239" s="234">
        <f t="shared" ref="N239:O243" si="551">N246+N253+N260+N267</f>
        <v>73076.389999999985</v>
      </c>
      <c r="O239" s="43">
        <f t="shared" si="551"/>
        <v>73076.389999999985</v>
      </c>
      <c r="P239" s="45">
        <f t="shared" si="538"/>
        <v>100</v>
      </c>
      <c r="Q239" s="234">
        <f t="shared" ref="Q239:R243" si="552">Q246+Q253+Q260+Q267</f>
        <v>78269.550000000017</v>
      </c>
      <c r="R239" s="45">
        <f t="shared" si="552"/>
        <v>78269.550000000017</v>
      </c>
      <c r="S239" s="45">
        <f t="shared" si="539"/>
        <v>100</v>
      </c>
      <c r="T239" s="234">
        <f t="shared" ref="T239:U243" si="553">T246+T253+T260+T267</f>
        <v>98847.50999999998</v>
      </c>
      <c r="U239" s="45">
        <f t="shared" si="553"/>
        <v>98847.50999999998</v>
      </c>
      <c r="V239" s="45">
        <f t="shared" si="540"/>
        <v>100</v>
      </c>
      <c r="W239" s="234">
        <f t="shared" ref="W239:X243" si="554">W246+W253+W260+W267</f>
        <v>165969.74999999997</v>
      </c>
      <c r="X239" s="45">
        <f t="shared" si="554"/>
        <v>165969.74999999997</v>
      </c>
      <c r="Y239" s="45">
        <f t="shared" si="541"/>
        <v>100</v>
      </c>
      <c r="Z239" s="234">
        <f t="shared" ref="Z239:AA243" si="555">Z246+Z253+Z260+Z267</f>
        <v>66818</v>
      </c>
      <c r="AA239" s="45">
        <f t="shared" si="555"/>
        <v>0</v>
      </c>
      <c r="AB239" s="45">
        <f t="shared" si="542"/>
        <v>0</v>
      </c>
      <c r="AC239" s="234">
        <f t="shared" ref="AC239:AD243" si="556">AC246+AC253+AC260+AC267</f>
        <v>31818</v>
      </c>
      <c r="AD239" s="45">
        <f t="shared" si="556"/>
        <v>0</v>
      </c>
      <c r="AE239" s="45">
        <f t="shared" si="543"/>
        <v>0</v>
      </c>
      <c r="AF239" s="234">
        <f t="shared" ref="AF239:AG243" si="557">AF246+AF253+AF260+AF267</f>
        <v>47018</v>
      </c>
      <c r="AG239" s="45">
        <f t="shared" si="557"/>
        <v>0</v>
      </c>
      <c r="AH239" s="45">
        <f t="shared" si="544"/>
        <v>0</v>
      </c>
      <c r="AI239" s="234">
        <f t="shared" ref="AI239:AJ243" si="558">AI246+AI253+AI260+AI267</f>
        <v>69618</v>
      </c>
      <c r="AJ239" s="45">
        <f t="shared" si="558"/>
        <v>0</v>
      </c>
      <c r="AK239" s="45">
        <f t="shared" si="545"/>
        <v>0</v>
      </c>
      <c r="AL239" s="234">
        <f t="shared" ref="AL239:AM243" si="559">AL246+AL253+AL260+AL267</f>
        <v>68350.63</v>
      </c>
      <c r="AM239" s="45">
        <f t="shared" si="559"/>
        <v>0</v>
      </c>
      <c r="AN239" s="45">
        <f t="shared" si="546"/>
        <v>0</v>
      </c>
      <c r="AO239" s="234">
        <f t="shared" ref="AO239:AP243" si="560">AO246+AO253+AO260+AO267</f>
        <v>118683.29000000002</v>
      </c>
      <c r="AP239" s="45">
        <f t="shared" si="560"/>
        <v>0</v>
      </c>
      <c r="AQ239" s="45">
        <f t="shared" si="547"/>
        <v>0</v>
      </c>
      <c r="AR239" s="18"/>
      <c r="AS239" s="37"/>
      <c r="AT239" s="37"/>
    </row>
    <row r="240" spans="1:46" customFormat="1" ht="27.75" hidden="1" customHeight="1">
      <c r="A240" s="288"/>
      <c r="B240" s="291"/>
      <c r="C240" s="522"/>
      <c r="D240" s="112" t="s">
        <v>26</v>
      </c>
      <c r="E240" s="173">
        <f t="shared" si="548"/>
        <v>175946.69999999998</v>
      </c>
      <c r="F240" s="43">
        <f t="shared" si="548"/>
        <v>106630.38</v>
      </c>
      <c r="G240" s="45">
        <f t="shared" si="535"/>
        <v>60.603796490641784</v>
      </c>
      <c r="H240" s="234">
        <f t="shared" si="549"/>
        <v>12057.060000000001</v>
      </c>
      <c r="I240" s="45">
        <f t="shared" si="549"/>
        <v>12057.060000000001</v>
      </c>
      <c r="J240" s="45">
        <f t="shared" si="536"/>
        <v>100</v>
      </c>
      <c r="K240" s="234">
        <f t="shared" si="550"/>
        <v>26989.11</v>
      </c>
      <c r="L240" s="43">
        <f t="shared" si="550"/>
        <v>26989.11</v>
      </c>
      <c r="M240" s="45">
        <f t="shared" si="537"/>
        <v>100</v>
      </c>
      <c r="N240" s="234">
        <f t="shared" si="551"/>
        <v>16195.18</v>
      </c>
      <c r="O240" s="43">
        <f t="shared" si="551"/>
        <v>16195.19</v>
      </c>
      <c r="P240" s="45">
        <f t="shared" si="538"/>
        <v>100.00006174676663</v>
      </c>
      <c r="Q240" s="234">
        <f t="shared" si="552"/>
        <v>24941.19</v>
      </c>
      <c r="R240" s="45">
        <f t="shared" si="552"/>
        <v>24941.19</v>
      </c>
      <c r="S240" s="45">
        <f t="shared" si="539"/>
        <v>100</v>
      </c>
      <c r="T240" s="234">
        <f t="shared" si="553"/>
        <v>12675.990000000002</v>
      </c>
      <c r="U240" s="45">
        <f t="shared" si="553"/>
        <v>12675.990000000002</v>
      </c>
      <c r="V240" s="45">
        <f t="shared" si="540"/>
        <v>100</v>
      </c>
      <c r="W240" s="234">
        <f t="shared" si="554"/>
        <v>13771.84</v>
      </c>
      <c r="X240" s="45">
        <f t="shared" si="554"/>
        <v>13771.84</v>
      </c>
      <c r="Y240" s="45">
        <f t="shared" si="541"/>
        <v>100</v>
      </c>
      <c r="Z240" s="234">
        <f t="shared" si="555"/>
        <v>8400</v>
      </c>
      <c r="AA240" s="45">
        <f t="shared" si="555"/>
        <v>0</v>
      </c>
      <c r="AB240" s="45">
        <f t="shared" si="542"/>
        <v>0</v>
      </c>
      <c r="AC240" s="234">
        <f t="shared" si="556"/>
        <v>6900</v>
      </c>
      <c r="AD240" s="45">
        <f t="shared" si="556"/>
        <v>0</v>
      </c>
      <c r="AE240" s="45">
        <f t="shared" si="543"/>
        <v>0</v>
      </c>
      <c r="AF240" s="234">
        <f t="shared" si="557"/>
        <v>6900</v>
      </c>
      <c r="AG240" s="45">
        <f t="shared" si="557"/>
        <v>0</v>
      </c>
      <c r="AH240" s="45">
        <f t="shared" si="544"/>
        <v>0</v>
      </c>
      <c r="AI240" s="234">
        <f t="shared" si="558"/>
        <v>13400</v>
      </c>
      <c r="AJ240" s="45">
        <f t="shared" si="558"/>
        <v>0</v>
      </c>
      <c r="AK240" s="45">
        <f t="shared" si="545"/>
        <v>0</v>
      </c>
      <c r="AL240" s="234">
        <f t="shared" si="559"/>
        <v>13234.93</v>
      </c>
      <c r="AM240" s="45">
        <f t="shared" si="559"/>
        <v>0</v>
      </c>
      <c r="AN240" s="45">
        <f t="shared" si="546"/>
        <v>0</v>
      </c>
      <c r="AO240" s="234">
        <f t="shared" si="560"/>
        <v>20481.400000000001</v>
      </c>
      <c r="AP240" s="45">
        <f t="shared" si="560"/>
        <v>0</v>
      </c>
      <c r="AQ240" s="45">
        <f t="shared" si="547"/>
        <v>0</v>
      </c>
      <c r="AR240" s="18"/>
      <c r="AS240" s="37"/>
      <c r="AT240" s="37"/>
    </row>
    <row r="241" spans="1:46" customFormat="1" ht="80.25" hidden="1" customHeight="1">
      <c r="A241" s="288"/>
      <c r="B241" s="291"/>
      <c r="C241" s="522"/>
      <c r="D241" s="115" t="s">
        <v>154</v>
      </c>
      <c r="E241" s="173">
        <f t="shared" si="548"/>
        <v>0</v>
      </c>
      <c r="F241" s="85">
        <f t="shared" si="548"/>
        <v>0</v>
      </c>
      <c r="G241" s="45" t="e">
        <f t="shared" si="535"/>
        <v>#DIV/0!</v>
      </c>
      <c r="H241" s="234">
        <f t="shared" si="549"/>
        <v>0</v>
      </c>
      <c r="I241" s="45">
        <f t="shared" si="549"/>
        <v>0</v>
      </c>
      <c r="J241" s="45" t="e">
        <f t="shared" si="536"/>
        <v>#DIV/0!</v>
      </c>
      <c r="K241" s="234">
        <f t="shared" si="550"/>
        <v>0</v>
      </c>
      <c r="L241" s="43">
        <f t="shared" si="550"/>
        <v>0</v>
      </c>
      <c r="M241" s="45" t="e">
        <f t="shared" si="537"/>
        <v>#DIV/0!</v>
      </c>
      <c r="N241" s="234">
        <f t="shared" si="551"/>
        <v>0</v>
      </c>
      <c r="O241" s="43">
        <f t="shared" si="551"/>
        <v>0</v>
      </c>
      <c r="P241" s="45" t="e">
        <f t="shared" si="538"/>
        <v>#DIV/0!</v>
      </c>
      <c r="Q241" s="234">
        <f t="shared" si="552"/>
        <v>0</v>
      </c>
      <c r="R241" s="45">
        <f t="shared" si="552"/>
        <v>0</v>
      </c>
      <c r="S241" s="45" t="e">
        <f t="shared" si="539"/>
        <v>#DIV/0!</v>
      </c>
      <c r="T241" s="234">
        <f t="shared" si="553"/>
        <v>0</v>
      </c>
      <c r="U241" s="45">
        <f t="shared" si="553"/>
        <v>0</v>
      </c>
      <c r="V241" s="45" t="e">
        <f t="shared" si="540"/>
        <v>#DIV/0!</v>
      </c>
      <c r="W241" s="234">
        <f t="shared" si="554"/>
        <v>0</v>
      </c>
      <c r="X241" s="45">
        <f t="shared" si="554"/>
        <v>0</v>
      </c>
      <c r="Y241" s="45" t="e">
        <f t="shared" si="541"/>
        <v>#DIV/0!</v>
      </c>
      <c r="Z241" s="234">
        <f t="shared" si="555"/>
        <v>0</v>
      </c>
      <c r="AA241" s="45">
        <f t="shared" si="555"/>
        <v>0</v>
      </c>
      <c r="AB241" s="45" t="e">
        <f t="shared" si="542"/>
        <v>#DIV/0!</v>
      </c>
      <c r="AC241" s="234">
        <f t="shared" si="556"/>
        <v>0</v>
      </c>
      <c r="AD241" s="45">
        <f t="shared" si="556"/>
        <v>0</v>
      </c>
      <c r="AE241" s="45" t="e">
        <f t="shared" si="543"/>
        <v>#DIV/0!</v>
      </c>
      <c r="AF241" s="234">
        <f t="shared" si="557"/>
        <v>0</v>
      </c>
      <c r="AG241" s="45">
        <f t="shared" si="557"/>
        <v>0</v>
      </c>
      <c r="AH241" s="45" t="e">
        <f t="shared" si="544"/>
        <v>#DIV/0!</v>
      </c>
      <c r="AI241" s="234">
        <f t="shared" si="558"/>
        <v>0</v>
      </c>
      <c r="AJ241" s="45">
        <f t="shared" si="558"/>
        <v>0</v>
      </c>
      <c r="AK241" s="45" t="e">
        <f t="shared" si="545"/>
        <v>#DIV/0!</v>
      </c>
      <c r="AL241" s="234">
        <f t="shared" si="559"/>
        <v>0</v>
      </c>
      <c r="AM241" s="45">
        <f t="shared" si="559"/>
        <v>0</v>
      </c>
      <c r="AN241" s="45" t="e">
        <f t="shared" si="546"/>
        <v>#DIV/0!</v>
      </c>
      <c r="AO241" s="234">
        <f t="shared" si="560"/>
        <v>0</v>
      </c>
      <c r="AP241" s="45">
        <f t="shared" si="560"/>
        <v>0</v>
      </c>
      <c r="AQ241" s="45" t="e">
        <f t="shared" si="547"/>
        <v>#DIV/0!</v>
      </c>
      <c r="AR241" s="18"/>
      <c r="AS241" s="37"/>
      <c r="AT241" s="37"/>
    </row>
    <row r="242" spans="1:46" customFormat="1" ht="36.75" hidden="1" customHeight="1">
      <c r="A242" s="288"/>
      <c r="B242" s="291"/>
      <c r="C242" s="522"/>
      <c r="D242" s="112" t="s">
        <v>37</v>
      </c>
      <c r="E242" s="173">
        <f t="shared" si="548"/>
        <v>0</v>
      </c>
      <c r="F242" s="85">
        <f t="shared" si="548"/>
        <v>0</v>
      </c>
      <c r="G242" s="45" t="e">
        <f t="shared" si="535"/>
        <v>#DIV/0!</v>
      </c>
      <c r="H242" s="234">
        <f t="shared" si="549"/>
        <v>0</v>
      </c>
      <c r="I242" s="45">
        <f t="shared" si="549"/>
        <v>0</v>
      </c>
      <c r="J242" s="45" t="e">
        <f t="shared" si="536"/>
        <v>#DIV/0!</v>
      </c>
      <c r="K242" s="234">
        <f t="shared" si="550"/>
        <v>0</v>
      </c>
      <c r="L242" s="43">
        <f t="shared" si="550"/>
        <v>0</v>
      </c>
      <c r="M242" s="45" t="e">
        <f t="shared" si="537"/>
        <v>#DIV/0!</v>
      </c>
      <c r="N242" s="234">
        <f t="shared" si="551"/>
        <v>0</v>
      </c>
      <c r="O242" s="43">
        <f t="shared" si="551"/>
        <v>0</v>
      </c>
      <c r="P242" s="45" t="e">
        <f t="shared" si="538"/>
        <v>#DIV/0!</v>
      </c>
      <c r="Q242" s="234">
        <f t="shared" si="552"/>
        <v>0</v>
      </c>
      <c r="R242" s="45">
        <f t="shared" si="552"/>
        <v>0</v>
      </c>
      <c r="S242" s="45" t="e">
        <f t="shared" si="539"/>
        <v>#DIV/0!</v>
      </c>
      <c r="T242" s="234">
        <f t="shared" si="553"/>
        <v>0</v>
      </c>
      <c r="U242" s="45">
        <f t="shared" si="553"/>
        <v>0</v>
      </c>
      <c r="V242" s="45" t="e">
        <f t="shared" si="540"/>
        <v>#DIV/0!</v>
      </c>
      <c r="W242" s="234">
        <f t="shared" si="554"/>
        <v>0</v>
      </c>
      <c r="X242" s="45">
        <f t="shared" si="554"/>
        <v>0</v>
      </c>
      <c r="Y242" s="45" t="e">
        <f t="shared" si="541"/>
        <v>#DIV/0!</v>
      </c>
      <c r="Z242" s="234">
        <f t="shared" si="555"/>
        <v>0</v>
      </c>
      <c r="AA242" s="45">
        <f t="shared" si="555"/>
        <v>0</v>
      </c>
      <c r="AB242" s="45" t="e">
        <f t="shared" si="542"/>
        <v>#DIV/0!</v>
      </c>
      <c r="AC242" s="234">
        <f t="shared" si="556"/>
        <v>0</v>
      </c>
      <c r="AD242" s="45">
        <f t="shared" si="556"/>
        <v>0</v>
      </c>
      <c r="AE242" s="45" t="e">
        <f t="shared" si="543"/>
        <v>#DIV/0!</v>
      </c>
      <c r="AF242" s="234">
        <f t="shared" si="557"/>
        <v>0</v>
      </c>
      <c r="AG242" s="45">
        <f t="shared" si="557"/>
        <v>0</v>
      </c>
      <c r="AH242" s="45" t="e">
        <f t="shared" si="544"/>
        <v>#DIV/0!</v>
      </c>
      <c r="AI242" s="234">
        <f t="shared" si="558"/>
        <v>0</v>
      </c>
      <c r="AJ242" s="45">
        <f t="shared" si="558"/>
        <v>0</v>
      </c>
      <c r="AK242" s="45" t="e">
        <f t="shared" si="545"/>
        <v>#DIV/0!</v>
      </c>
      <c r="AL242" s="234">
        <f t="shared" si="559"/>
        <v>0</v>
      </c>
      <c r="AM242" s="45">
        <f t="shared" si="559"/>
        <v>0</v>
      </c>
      <c r="AN242" s="45" t="e">
        <f t="shared" si="546"/>
        <v>#DIV/0!</v>
      </c>
      <c r="AO242" s="234">
        <f t="shared" si="560"/>
        <v>0</v>
      </c>
      <c r="AP242" s="45">
        <f t="shared" si="560"/>
        <v>0</v>
      </c>
      <c r="AQ242" s="45" t="e">
        <f t="shared" si="547"/>
        <v>#DIV/0!</v>
      </c>
      <c r="AR242" s="18"/>
      <c r="AS242" s="37"/>
      <c r="AT242" s="37"/>
    </row>
    <row r="243" spans="1:46" customFormat="1" ht="45" hidden="1">
      <c r="A243" s="289"/>
      <c r="B243" s="292"/>
      <c r="C243" s="523"/>
      <c r="D243" s="112" t="s">
        <v>32</v>
      </c>
      <c r="E243" s="173">
        <f t="shared" si="548"/>
        <v>36355.99</v>
      </c>
      <c r="F243" s="85">
        <f>I243+L243+O243+R243+U243+X243+AA243+AD243+AG243+AJ243+AM243+AP243</f>
        <v>14779.257699999998</v>
      </c>
      <c r="G243" s="45">
        <f t="shared" si="535"/>
        <v>40.651506670565155</v>
      </c>
      <c r="H243" s="234">
        <f t="shared" si="549"/>
        <v>847.47</v>
      </c>
      <c r="I243" s="45">
        <f t="shared" si="549"/>
        <v>847.47</v>
      </c>
      <c r="J243" s="45">
        <f t="shared" si="536"/>
        <v>100</v>
      </c>
      <c r="K243" s="234">
        <f t="shared" si="550"/>
        <v>3123.06</v>
      </c>
      <c r="L243" s="43">
        <f t="shared" si="550"/>
        <v>3123.0576999999998</v>
      </c>
      <c r="M243" s="45">
        <f t="shared" si="537"/>
        <v>99.999926354280731</v>
      </c>
      <c r="N243" s="234">
        <f t="shared" si="551"/>
        <v>3346.78</v>
      </c>
      <c r="O243" s="43">
        <f t="shared" si="551"/>
        <v>3346.78</v>
      </c>
      <c r="P243" s="45">
        <f t="shared" si="538"/>
        <v>100</v>
      </c>
      <c r="Q243" s="234">
        <f t="shared" si="552"/>
        <v>2813.7599999999998</v>
      </c>
      <c r="R243" s="45">
        <f t="shared" si="552"/>
        <v>2813.7599999999998</v>
      </c>
      <c r="S243" s="45">
        <f t="shared" si="539"/>
        <v>100</v>
      </c>
      <c r="T243" s="234">
        <f t="shared" si="553"/>
        <v>2746.46</v>
      </c>
      <c r="U243" s="45">
        <f t="shared" si="553"/>
        <v>2746.46</v>
      </c>
      <c r="V243" s="45">
        <f t="shared" si="540"/>
        <v>100</v>
      </c>
      <c r="W243" s="234">
        <f t="shared" si="554"/>
        <v>1901.73</v>
      </c>
      <c r="X243" s="45">
        <f t="shared" si="554"/>
        <v>1901.73</v>
      </c>
      <c r="Y243" s="45">
        <f t="shared" si="541"/>
        <v>100</v>
      </c>
      <c r="Z243" s="234">
        <f t="shared" si="555"/>
        <v>2000</v>
      </c>
      <c r="AA243" s="45">
        <f t="shared" si="555"/>
        <v>0</v>
      </c>
      <c r="AB243" s="45">
        <f t="shared" si="542"/>
        <v>0</v>
      </c>
      <c r="AC243" s="234">
        <f t="shared" si="556"/>
        <v>500</v>
      </c>
      <c r="AD243" s="45">
        <f t="shared" si="556"/>
        <v>0</v>
      </c>
      <c r="AE243" s="45">
        <f t="shared" si="543"/>
        <v>0</v>
      </c>
      <c r="AF243" s="234">
        <f t="shared" si="557"/>
        <v>2614.36</v>
      </c>
      <c r="AG243" s="45">
        <f t="shared" si="557"/>
        <v>0</v>
      </c>
      <c r="AH243" s="45">
        <f t="shared" si="544"/>
        <v>0</v>
      </c>
      <c r="AI243" s="234">
        <f t="shared" si="558"/>
        <v>3254.22</v>
      </c>
      <c r="AJ243" s="45">
        <f t="shared" si="558"/>
        <v>0</v>
      </c>
      <c r="AK243" s="45">
        <f t="shared" si="545"/>
        <v>0</v>
      </c>
      <c r="AL243" s="234">
        <f t="shared" si="559"/>
        <v>3002.8</v>
      </c>
      <c r="AM243" s="45">
        <f t="shared" si="559"/>
        <v>0</v>
      </c>
      <c r="AN243" s="45">
        <f t="shared" si="546"/>
        <v>0</v>
      </c>
      <c r="AO243" s="234">
        <f t="shared" si="560"/>
        <v>10205.349999999999</v>
      </c>
      <c r="AP243" s="45">
        <f t="shared" si="560"/>
        <v>0</v>
      </c>
      <c r="AQ243" s="45">
        <f t="shared" si="547"/>
        <v>0</v>
      </c>
      <c r="AR243" s="18"/>
      <c r="AS243" s="37"/>
      <c r="AT243" s="37"/>
    </row>
    <row r="244" spans="1:46" s="208" customFormat="1" ht="28.5" hidden="1" customHeight="1">
      <c r="A244" s="527" t="s">
        <v>232</v>
      </c>
      <c r="B244" s="290" t="s">
        <v>77</v>
      </c>
      <c r="C244" s="521" t="s">
        <v>106</v>
      </c>
      <c r="D244" s="209" t="s">
        <v>34</v>
      </c>
      <c r="E244" s="210">
        <f>SUM(E245:E250)</f>
        <v>849464</v>
      </c>
      <c r="F244" s="206">
        <f>SUM(F245:F250)</f>
        <v>489890.62999999995</v>
      </c>
      <c r="G244" s="206">
        <f>(F244/E244)*100</f>
        <v>57.670558140191929</v>
      </c>
      <c r="H244" s="234">
        <f>SUM(H245:H250)</f>
        <v>15711.890000000001</v>
      </c>
      <c r="I244" s="205">
        <f>SUM(I245:I250)</f>
        <v>15711.890000000001</v>
      </c>
      <c r="J244" s="205">
        <f>(I244/H244)*100</f>
        <v>100</v>
      </c>
      <c r="K244" s="234">
        <f>SUM(K245:K250)</f>
        <v>76718.080000000002</v>
      </c>
      <c r="L244" s="206">
        <f>SUM(L245:L250)</f>
        <v>76718.080000000002</v>
      </c>
      <c r="M244" s="205">
        <f>(L244/K244)*100</f>
        <v>100</v>
      </c>
      <c r="N244" s="234">
        <f>SUM(N245:N250)</f>
        <v>68143.37999999999</v>
      </c>
      <c r="O244" s="206">
        <f>SUM(O245:O250)</f>
        <v>68143.37999999999</v>
      </c>
      <c r="P244" s="205">
        <f>(O244/N244)*100</f>
        <v>100</v>
      </c>
      <c r="Q244" s="234">
        <f>SUM(Q245:Q250)</f>
        <v>70122.89</v>
      </c>
      <c r="R244" s="205">
        <f>SUM(R245:R250)</f>
        <v>70122.89</v>
      </c>
      <c r="S244" s="205">
        <f>(R244/Q244)*100</f>
        <v>100</v>
      </c>
      <c r="T244" s="234">
        <f>SUM(T245:T250)</f>
        <v>93241.659999999989</v>
      </c>
      <c r="U244" s="205">
        <f>SUM(U245:U250)</f>
        <v>93241.659999999989</v>
      </c>
      <c r="V244" s="205">
        <f>(U244/T244)*100</f>
        <v>100</v>
      </c>
      <c r="W244" s="234">
        <f>SUM(W245:W250)</f>
        <v>165952.72999999998</v>
      </c>
      <c r="X244" s="205">
        <f>SUM(X245:X250)</f>
        <v>165952.72999999998</v>
      </c>
      <c r="Y244" s="205">
        <f>(X244/W244)*100</f>
        <v>100</v>
      </c>
      <c r="Z244" s="234">
        <f>SUM(Z245:Z250)</f>
        <v>65500</v>
      </c>
      <c r="AA244" s="205">
        <f>SUM(AA245:AA250)</f>
        <v>0</v>
      </c>
      <c r="AB244" s="205">
        <f>(AA244/Z244)*100</f>
        <v>0</v>
      </c>
      <c r="AC244" s="234">
        <f>SUM(AC245:AC250)</f>
        <v>29000</v>
      </c>
      <c r="AD244" s="205">
        <f>SUM(AD245:AD250)</f>
        <v>0</v>
      </c>
      <c r="AE244" s="205">
        <f>(AD244/AC244)*100</f>
        <v>0</v>
      </c>
      <c r="AF244" s="234">
        <f>SUM(AF245:AF250)</f>
        <v>44000</v>
      </c>
      <c r="AG244" s="205">
        <f>SUM(AG245:AG250)</f>
        <v>0</v>
      </c>
      <c r="AH244" s="205">
        <f>(AG244/AF244)*100</f>
        <v>0</v>
      </c>
      <c r="AI244" s="234">
        <f>SUM(AI245:AI250)</f>
        <v>63500</v>
      </c>
      <c r="AJ244" s="205">
        <f>SUM(AJ245:AJ250)</f>
        <v>0</v>
      </c>
      <c r="AK244" s="205">
        <f>(AJ244/AI244)*100</f>
        <v>0</v>
      </c>
      <c r="AL244" s="234">
        <f>SUM(AL245:AL250)</f>
        <v>63334.93</v>
      </c>
      <c r="AM244" s="205">
        <f>SUM(AM245:AM250)</f>
        <v>0</v>
      </c>
      <c r="AN244" s="205">
        <f>(AM244/AL244)*100</f>
        <v>0</v>
      </c>
      <c r="AO244" s="234">
        <f>SUM(AO245:AO250)</f>
        <v>94238.44</v>
      </c>
      <c r="AP244" s="205">
        <f>SUM(AP245:AP250)</f>
        <v>0</v>
      </c>
      <c r="AQ244" s="205">
        <f>(AP244/AO244)*100</f>
        <v>0</v>
      </c>
      <c r="AR244" s="207"/>
    </row>
    <row r="245" spans="1:46" customFormat="1" ht="30" hidden="1">
      <c r="A245" s="528"/>
      <c r="B245" s="291"/>
      <c r="C245" s="522"/>
      <c r="D245" s="112" t="s">
        <v>17</v>
      </c>
      <c r="E245" s="173">
        <f>H245+K245+N245+Q245+T245+W245+Z245+AC245+AF245+AI245+AL245+AO245</f>
        <v>0</v>
      </c>
      <c r="F245" s="85">
        <f>I245+L245+O245+R245+U245+X245+AA245+AD245+AG245+AJ245+AM245+AP245</f>
        <v>0</v>
      </c>
      <c r="G245" s="43" t="e">
        <f t="shared" ref="G245:G250" si="561">(F245/E245)*100</f>
        <v>#DIV/0!</v>
      </c>
      <c r="H245" s="234"/>
      <c r="I245" s="44"/>
      <c r="J245" s="45" t="e">
        <f t="shared" ref="J245:J250" si="562">(I245/H245)*100</f>
        <v>#DIV/0!</v>
      </c>
      <c r="K245" s="234"/>
      <c r="L245" s="85"/>
      <c r="M245" s="45" t="e">
        <f t="shared" ref="M245:M250" si="563">(L245/K245)*100</f>
        <v>#DIV/0!</v>
      </c>
      <c r="N245" s="234"/>
      <c r="O245" s="43"/>
      <c r="P245" s="45" t="e">
        <f t="shared" ref="P245:P250" si="564">(O245/N245)*100</f>
        <v>#DIV/0!</v>
      </c>
      <c r="Q245" s="234"/>
      <c r="R245" s="44"/>
      <c r="S245" s="45" t="e">
        <f t="shared" ref="S245:S250" si="565">(R245/Q245)*100</f>
        <v>#DIV/0!</v>
      </c>
      <c r="T245" s="234"/>
      <c r="U245" s="44"/>
      <c r="V245" s="45" t="e">
        <f t="shared" ref="V245:V250" si="566">(U245/T245)*100</f>
        <v>#DIV/0!</v>
      </c>
      <c r="W245" s="234"/>
      <c r="X245" s="44"/>
      <c r="Y245" s="45" t="e">
        <f t="shared" ref="Y245:Y250" si="567">(X245/W245)*100</f>
        <v>#DIV/0!</v>
      </c>
      <c r="Z245" s="234"/>
      <c r="AA245" s="44"/>
      <c r="AB245" s="45" t="e">
        <f t="shared" ref="AB245:AB250" si="568">(AA245/Z245)*100</f>
        <v>#DIV/0!</v>
      </c>
      <c r="AC245" s="234"/>
      <c r="AD245" s="44"/>
      <c r="AE245" s="45" t="e">
        <f t="shared" ref="AE245:AE250" si="569">(AD245/AC245)*100</f>
        <v>#DIV/0!</v>
      </c>
      <c r="AF245" s="234"/>
      <c r="AG245" s="44"/>
      <c r="AH245" s="45" t="e">
        <f t="shared" ref="AH245:AH250" si="570">(AG245/AF245)*100</f>
        <v>#DIV/0!</v>
      </c>
      <c r="AI245" s="234"/>
      <c r="AJ245" s="44"/>
      <c r="AK245" s="45" t="e">
        <f t="shared" ref="AK245:AK250" si="571">(AJ245/AI245)*100</f>
        <v>#DIV/0!</v>
      </c>
      <c r="AL245" s="234"/>
      <c r="AM245" s="44"/>
      <c r="AN245" s="45" t="e">
        <f t="shared" ref="AN245:AN250" si="572">(AM245/AL245)*100</f>
        <v>#DIV/0!</v>
      </c>
      <c r="AO245" s="234"/>
      <c r="AP245" s="44"/>
      <c r="AQ245" s="45" t="e">
        <f t="shared" ref="AQ245:AQ250" si="573">(AP245/AO245)*100</f>
        <v>#DIV/0!</v>
      </c>
      <c r="AR245" s="18"/>
      <c r="AS245" s="37"/>
      <c r="AT245" s="37"/>
    </row>
    <row r="246" spans="1:46" customFormat="1" ht="45" hidden="1">
      <c r="A246" s="528"/>
      <c r="B246" s="291"/>
      <c r="C246" s="522"/>
      <c r="D246" s="112" t="s">
        <v>18</v>
      </c>
      <c r="E246" s="173">
        <f t="shared" ref="E246:F250" si="574">H246+K246+N246+Q246+T246+W246+Z246+AC246+AF246+AI246+AL246+AO246</f>
        <v>833379.2</v>
      </c>
      <c r="F246" s="43">
        <f>I246+L246+O246+R246+U246+X246+AA246+AD246+AG246+AJ246+AM246+AP246</f>
        <v>481708.54999999993</v>
      </c>
      <c r="G246" s="43">
        <f t="shared" si="561"/>
        <v>57.801844586473962</v>
      </c>
      <c r="H246" s="234">
        <v>15428.45</v>
      </c>
      <c r="I246" s="44">
        <v>15428.45</v>
      </c>
      <c r="J246" s="45">
        <f t="shared" si="562"/>
        <v>100</v>
      </c>
      <c r="K246" s="234">
        <v>76131.509999999995</v>
      </c>
      <c r="L246" s="85">
        <v>76131.509999999995</v>
      </c>
      <c r="M246" s="45">
        <f t="shared" si="563"/>
        <v>100</v>
      </c>
      <c r="N246" s="234">
        <v>67598.45</v>
      </c>
      <c r="O246" s="43">
        <v>67598.45</v>
      </c>
      <c r="P246" s="45">
        <f t="shared" si="564"/>
        <v>100</v>
      </c>
      <c r="Q246" s="234">
        <v>69395.740000000005</v>
      </c>
      <c r="R246" s="44">
        <v>69395.740000000005</v>
      </c>
      <c r="S246" s="45">
        <f t="shared" si="565"/>
        <v>100</v>
      </c>
      <c r="T246" s="234">
        <v>91590.29</v>
      </c>
      <c r="U246" s="45">
        <v>91590.29</v>
      </c>
      <c r="V246" s="45">
        <f t="shared" si="566"/>
        <v>100</v>
      </c>
      <c r="W246" s="234">
        <v>161564.10999999999</v>
      </c>
      <c r="X246" s="44">
        <v>161564.10999999999</v>
      </c>
      <c r="Y246" s="45">
        <f t="shared" si="567"/>
        <v>100</v>
      </c>
      <c r="Z246" s="234">
        <f>60000+2500</f>
        <v>62500</v>
      </c>
      <c r="AA246" s="44"/>
      <c r="AB246" s="45">
        <f t="shared" si="568"/>
        <v>0</v>
      </c>
      <c r="AC246" s="234">
        <f>25000+2500</f>
        <v>27500</v>
      </c>
      <c r="AD246" s="44"/>
      <c r="AE246" s="45">
        <f t="shared" si="569"/>
        <v>0</v>
      </c>
      <c r="AF246" s="234">
        <f>40000+2500</f>
        <v>42500</v>
      </c>
      <c r="AG246" s="44"/>
      <c r="AH246" s="45">
        <f t="shared" si="570"/>
        <v>0</v>
      </c>
      <c r="AI246" s="234">
        <f>60000+2500</f>
        <v>62500</v>
      </c>
      <c r="AJ246" s="44"/>
      <c r="AK246" s="45">
        <f t="shared" si="571"/>
        <v>0</v>
      </c>
      <c r="AL246" s="234">
        <f>60000+2500</f>
        <v>62500</v>
      </c>
      <c r="AM246" s="44"/>
      <c r="AN246" s="45">
        <f t="shared" si="572"/>
        <v>0</v>
      </c>
      <c r="AO246" s="234">
        <f>133440.04+3379.2-7598.45-6895.74-9090.29-19064.11</f>
        <v>94170.650000000009</v>
      </c>
      <c r="AP246" s="44"/>
      <c r="AQ246" s="45">
        <f t="shared" si="573"/>
        <v>0</v>
      </c>
      <c r="AR246" s="18"/>
      <c r="AS246" s="37"/>
      <c r="AT246" s="37"/>
    </row>
    <row r="247" spans="1:46" customFormat="1" ht="32.25" hidden="1" customHeight="1">
      <c r="A247" s="528"/>
      <c r="B247" s="291"/>
      <c r="C247" s="522"/>
      <c r="D247" s="112" t="s">
        <v>26</v>
      </c>
      <c r="E247" s="173">
        <f t="shared" si="574"/>
        <v>16084.8</v>
      </c>
      <c r="F247" s="43">
        <f t="shared" si="574"/>
        <v>8182.08</v>
      </c>
      <c r="G247" s="43">
        <f t="shared" si="561"/>
        <v>50.868397493285592</v>
      </c>
      <c r="H247" s="234">
        <v>283.44</v>
      </c>
      <c r="I247" s="44">
        <v>283.44</v>
      </c>
      <c r="J247" s="45">
        <f t="shared" si="562"/>
        <v>100</v>
      </c>
      <c r="K247" s="234">
        <v>586.57000000000005</v>
      </c>
      <c r="L247" s="85">
        <v>586.57000000000005</v>
      </c>
      <c r="M247" s="45">
        <f t="shared" si="563"/>
        <v>100</v>
      </c>
      <c r="N247" s="234">
        <v>544.92999999999995</v>
      </c>
      <c r="O247" s="43">
        <v>544.92999999999995</v>
      </c>
      <c r="P247" s="45">
        <f t="shared" si="564"/>
        <v>100</v>
      </c>
      <c r="Q247" s="234">
        <v>727.15</v>
      </c>
      <c r="R247" s="44">
        <v>727.15</v>
      </c>
      <c r="S247" s="45">
        <f t="shared" si="565"/>
        <v>100</v>
      </c>
      <c r="T247" s="234">
        <v>1651.37</v>
      </c>
      <c r="U247" s="45">
        <v>1651.37</v>
      </c>
      <c r="V247" s="45">
        <f t="shared" si="566"/>
        <v>100</v>
      </c>
      <c r="W247" s="234">
        <v>4388.62</v>
      </c>
      <c r="X247" s="44">
        <v>4388.62</v>
      </c>
      <c r="Y247" s="45">
        <f t="shared" si="567"/>
        <v>100</v>
      </c>
      <c r="Z247" s="234">
        <v>3000</v>
      </c>
      <c r="AA247" s="44"/>
      <c r="AB247" s="45">
        <f t="shared" si="568"/>
        <v>0</v>
      </c>
      <c r="AC247" s="234">
        <v>1500</v>
      </c>
      <c r="AD247" s="44"/>
      <c r="AE247" s="45">
        <f t="shared" si="569"/>
        <v>0</v>
      </c>
      <c r="AF247" s="234">
        <v>1500</v>
      </c>
      <c r="AG247" s="44"/>
      <c r="AH247" s="45">
        <f t="shared" si="570"/>
        <v>0</v>
      </c>
      <c r="AI247" s="234">
        <v>1000</v>
      </c>
      <c r="AJ247" s="44"/>
      <c r="AK247" s="45">
        <f t="shared" si="571"/>
        <v>0</v>
      </c>
      <c r="AL247" s="234">
        <v>834.93</v>
      </c>
      <c r="AM247" s="44"/>
      <c r="AN247" s="45">
        <f t="shared" si="572"/>
        <v>0</v>
      </c>
      <c r="AO247" s="234">
        <f>834.93+772.85-151.37-1388.62</f>
        <v>67.789999999999964</v>
      </c>
      <c r="AP247" s="44"/>
      <c r="AQ247" s="45">
        <f t="shared" si="573"/>
        <v>0</v>
      </c>
      <c r="AR247" s="18"/>
      <c r="AS247" s="37"/>
      <c r="AT247" s="37"/>
    </row>
    <row r="248" spans="1:46" customFormat="1" ht="82.5" hidden="1" customHeight="1">
      <c r="A248" s="528"/>
      <c r="B248" s="291"/>
      <c r="C248" s="522"/>
      <c r="D248" s="115" t="s">
        <v>154</v>
      </c>
      <c r="E248" s="173">
        <f t="shared" si="574"/>
        <v>0</v>
      </c>
      <c r="F248" s="85">
        <f t="shared" si="574"/>
        <v>0</v>
      </c>
      <c r="G248" s="43" t="e">
        <f t="shared" si="561"/>
        <v>#DIV/0!</v>
      </c>
      <c r="H248" s="234"/>
      <c r="I248" s="44"/>
      <c r="J248" s="45" t="e">
        <f t="shared" si="562"/>
        <v>#DIV/0!</v>
      </c>
      <c r="K248" s="234"/>
      <c r="L248" s="85"/>
      <c r="M248" s="45" t="e">
        <f t="shared" si="563"/>
        <v>#DIV/0!</v>
      </c>
      <c r="N248" s="234"/>
      <c r="O248" s="43"/>
      <c r="P248" s="45" t="e">
        <f t="shared" si="564"/>
        <v>#DIV/0!</v>
      </c>
      <c r="Q248" s="234"/>
      <c r="R248" s="44"/>
      <c r="S248" s="45" t="e">
        <f t="shared" si="565"/>
        <v>#DIV/0!</v>
      </c>
      <c r="T248" s="234"/>
      <c r="U248" s="44"/>
      <c r="V248" s="45" t="e">
        <f t="shared" si="566"/>
        <v>#DIV/0!</v>
      </c>
      <c r="W248" s="234"/>
      <c r="X248" s="44"/>
      <c r="Y248" s="45" t="e">
        <f t="shared" si="567"/>
        <v>#DIV/0!</v>
      </c>
      <c r="Z248" s="234"/>
      <c r="AA248" s="44"/>
      <c r="AB248" s="45" t="e">
        <f t="shared" si="568"/>
        <v>#DIV/0!</v>
      </c>
      <c r="AC248" s="234"/>
      <c r="AD248" s="44"/>
      <c r="AE248" s="45" t="e">
        <f t="shared" si="569"/>
        <v>#DIV/0!</v>
      </c>
      <c r="AF248" s="234"/>
      <c r="AG248" s="44"/>
      <c r="AH248" s="45" t="e">
        <f t="shared" si="570"/>
        <v>#DIV/0!</v>
      </c>
      <c r="AI248" s="234"/>
      <c r="AJ248" s="44"/>
      <c r="AK248" s="45" t="e">
        <f t="shared" si="571"/>
        <v>#DIV/0!</v>
      </c>
      <c r="AL248" s="234"/>
      <c r="AM248" s="44"/>
      <c r="AN248" s="45" t="e">
        <f t="shared" si="572"/>
        <v>#DIV/0!</v>
      </c>
      <c r="AO248" s="234"/>
      <c r="AP248" s="44"/>
      <c r="AQ248" s="45" t="e">
        <f t="shared" si="573"/>
        <v>#DIV/0!</v>
      </c>
      <c r="AR248" s="18"/>
      <c r="AS248" s="37"/>
      <c r="AT248" s="37"/>
    </row>
    <row r="249" spans="1:46" customFormat="1" ht="30.75" hidden="1" customHeight="1">
      <c r="A249" s="528"/>
      <c r="B249" s="291"/>
      <c r="C249" s="522"/>
      <c r="D249" s="112" t="s">
        <v>37</v>
      </c>
      <c r="E249" s="173">
        <f t="shared" si="574"/>
        <v>0</v>
      </c>
      <c r="F249" s="85">
        <f t="shared" si="574"/>
        <v>0</v>
      </c>
      <c r="G249" s="43" t="e">
        <f t="shared" si="561"/>
        <v>#DIV/0!</v>
      </c>
      <c r="H249" s="234"/>
      <c r="I249" s="44"/>
      <c r="J249" s="45" t="e">
        <f t="shared" si="562"/>
        <v>#DIV/0!</v>
      </c>
      <c r="K249" s="234"/>
      <c r="L249" s="85"/>
      <c r="M249" s="45" t="e">
        <f t="shared" si="563"/>
        <v>#DIV/0!</v>
      </c>
      <c r="N249" s="234"/>
      <c r="O249" s="43"/>
      <c r="P249" s="45" t="e">
        <f t="shared" si="564"/>
        <v>#DIV/0!</v>
      </c>
      <c r="Q249" s="234"/>
      <c r="R249" s="44"/>
      <c r="S249" s="45" t="e">
        <f t="shared" si="565"/>
        <v>#DIV/0!</v>
      </c>
      <c r="T249" s="234"/>
      <c r="U249" s="44"/>
      <c r="V249" s="45" t="e">
        <f t="shared" si="566"/>
        <v>#DIV/0!</v>
      </c>
      <c r="W249" s="234"/>
      <c r="X249" s="44"/>
      <c r="Y249" s="45" t="e">
        <f t="shared" si="567"/>
        <v>#DIV/0!</v>
      </c>
      <c r="Z249" s="234"/>
      <c r="AA249" s="44"/>
      <c r="AB249" s="45" t="e">
        <f t="shared" si="568"/>
        <v>#DIV/0!</v>
      </c>
      <c r="AC249" s="234"/>
      <c r="AD249" s="44"/>
      <c r="AE249" s="45" t="e">
        <f t="shared" si="569"/>
        <v>#DIV/0!</v>
      </c>
      <c r="AF249" s="234"/>
      <c r="AG249" s="44"/>
      <c r="AH249" s="45" t="e">
        <f t="shared" si="570"/>
        <v>#DIV/0!</v>
      </c>
      <c r="AI249" s="234"/>
      <c r="AJ249" s="44"/>
      <c r="AK249" s="45" t="e">
        <f t="shared" si="571"/>
        <v>#DIV/0!</v>
      </c>
      <c r="AL249" s="234"/>
      <c r="AM249" s="44"/>
      <c r="AN249" s="45" t="e">
        <f t="shared" si="572"/>
        <v>#DIV/0!</v>
      </c>
      <c r="AO249" s="234"/>
      <c r="AP249" s="44"/>
      <c r="AQ249" s="45" t="e">
        <f t="shared" si="573"/>
        <v>#DIV/0!</v>
      </c>
      <c r="AR249" s="18"/>
      <c r="AS249" s="37"/>
      <c r="AT249" s="37"/>
    </row>
    <row r="250" spans="1:46" customFormat="1" ht="45" hidden="1">
      <c r="A250" s="529"/>
      <c r="B250" s="292"/>
      <c r="C250" s="523"/>
      <c r="D250" s="112" t="s">
        <v>32</v>
      </c>
      <c r="E250" s="173">
        <f t="shared" si="574"/>
        <v>0</v>
      </c>
      <c r="F250" s="85">
        <f t="shared" si="574"/>
        <v>0</v>
      </c>
      <c r="G250" s="43" t="e">
        <f t="shared" si="561"/>
        <v>#DIV/0!</v>
      </c>
      <c r="H250" s="234"/>
      <c r="I250" s="44"/>
      <c r="J250" s="45" t="e">
        <f t="shared" si="562"/>
        <v>#DIV/0!</v>
      </c>
      <c r="K250" s="234"/>
      <c r="L250" s="85"/>
      <c r="M250" s="45" t="e">
        <f t="shared" si="563"/>
        <v>#DIV/0!</v>
      </c>
      <c r="N250" s="234"/>
      <c r="O250" s="43"/>
      <c r="P250" s="45" t="e">
        <f t="shared" si="564"/>
        <v>#DIV/0!</v>
      </c>
      <c r="Q250" s="234"/>
      <c r="R250" s="44"/>
      <c r="S250" s="45" t="e">
        <f t="shared" si="565"/>
        <v>#DIV/0!</v>
      </c>
      <c r="T250" s="234"/>
      <c r="U250" s="44"/>
      <c r="V250" s="45" t="e">
        <f t="shared" si="566"/>
        <v>#DIV/0!</v>
      </c>
      <c r="W250" s="234"/>
      <c r="X250" s="44"/>
      <c r="Y250" s="45" t="e">
        <f t="shared" si="567"/>
        <v>#DIV/0!</v>
      </c>
      <c r="Z250" s="234"/>
      <c r="AA250" s="44"/>
      <c r="AB250" s="45" t="e">
        <f t="shared" si="568"/>
        <v>#DIV/0!</v>
      </c>
      <c r="AC250" s="234"/>
      <c r="AD250" s="44"/>
      <c r="AE250" s="45" t="e">
        <f t="shared" si="569"/>
        <v>#DIV/0!</v>
      </c>
      <c r="AF250" s="234"/>
      <c r="AG250" s="44"/>
      <c r="AH250" s="45" t="e">
        <f t="shared" si="570"/>
        <v>#DIV/0!</v>
      </c>
      <c r="AI250" s="234"/>
      <c r="AJ250" s="44"/>
      <c r="AK250" s="45" t="e">
        <f t="shared" si="571"/>
        <v>#DIV/0!</v>
      </c>
      <c r="AL250" s="234"/>
      <c r="AM250" s="44"/>
      <c r="AN250" s="45" t="e">
        <f t="shared" si="572"/>
        <v>#DIV/0!</v>
      </c>
      <c r="AO250" s="234"/>
      <c r="AP250" s="44"/>
      <c r="AQ250" s="45" t="e">
        <f t="shared" si="573"/>
        <v>#DIV/0!</v>
      </c>
      <c r="AR250" s="18"/>
      <c r="AS250" s="37"/>
      <c r="AT250" s="37"/>
    </row>
    <row r="251" spans="1:46" s="208" customFormat="1" ht="24.75" hidden="1" customHeight="1">
      <c r="A251" s="527" t="s">
        <v>233</v>
      </c>
      <c r="B251" s="290" t="s">
        <v>81</v>
      </c>
      <c r="C251" s="521" t="s">
        <v>106</v>
      </c>
      <c r="D251" s="209" t="s">
        <v>34</v>
      </c>
      <c r="E251" s="210">
        <f>SUM(E252:E257)</f>
        <v>48863.009999999995</v>
      </c>
      <c r="F251" s="206">
        <f>SUM(F252:F257)</f>
        <v>12862.839999999998</v>
      </c>
      <c r="G251" s="206">
        <f>(F251/E251)*100</f>
        <v>26.324289068561267</v>
      </c>
      <c r="H251" s="234">
        <f>SUM(H252:H257)</f>
        <v>61.83</v>
      </c>
      <c r="I251" s="205">
        <f>SUM(I252:I257)</f>
        <v>61.83</v>
      </c>
      <c r="J251" s="205">
        <f>(I251/H251)*100</f>
        <v>100</v>
      </c>
      <c r="K251" s="234">
        <f>SUM(K252:K257)</f>
        <v>966.95</v>
      </c>
      <c r="L251" s="206">
        <f>SUM(L252:L257)</f>
        <v>966.95</v>
      </c>
      <c r="M251" s="205">
        <f>(L251/K251)*100</f>
        <v>100</v>
      </c>
      <c r="N251" s="234">
        <f>SUM(N252:N257)</f>
        <v>1494.29</v>
      </c>
      <c r="O251" s="206">
        <f>SUM(O252:O257)</f>
        <v>1494.29</v>
      </c>
      <c r="P251" s="205">
        <f>(O251/N251)*100</f>
        <v>100</v>
      </c>
      <c r="Q251" s="234">
        <f>SUM(Q252:Q257)</f>
        <v>4628.66</v>
      </c>
      <c r="R251" s="205">
        <f>SUM(R252:R257)</f>
        <v>4628.66</v>
      </c>
      <c r="S251" s="205">
        <f>(R251/Q251)*100</f>
        <v>100</v>
      </c>
      <c r="T251" s="234">
        <f>SUM(T252:T257)</f>
        <v>3454.8500000000004</v>
      </c>
      <c r="U251" s="205">
        <f>SUM(U252:U257)</f>
        <v>3454.8500000000004</v>
      </c>
      <c r="V251" s="205">
        <f>(U251/T251)*100</f>
        <v>100</v>
      </c>
      <c r="W251" s="234">
        <f>SUM(W252:W257)</f>
        <v>2256.2600000000002</v>
      </c>
      <c r="X251" s="205">
        <f>SUM(X252:X257)</f>
        <v>2256.2600000000002</v>
      </c>
      <c r="Y251" s="205">
        <f>(X251/W251)*100</f>
        <v>100</v>
      </c>
      <c r="Z251" s="234">
        <f>SUM(Z252:Z257)</f>
        <v>4400</v>
      </c>
      <c r="AA251" s="205">
        <f>SUM(AA252:AA257)</f>
        <v>0</v>
      </c>
      <c r="AB251" s="205">
        <f>(AA251/Z251)*100</f>
        <v>0</v>
      </c>
      <c r="AC251" s="234">
        <f>SUM(AC252:AC257)</f>
        <v>4400</v>
      </c>
      <c r="AD251" s="205">
        <f>SUM(AD252:AD257)</f>
        <v>0</v>
      </c>
      <c r="AE251" s="205">
        <f>(AD251/AC251)*100</f>
        <v>0</v>
      </c>
      <c r="AF251" s="234">
        <f>SUM(AF252:AF257)</f>
        <v>5648.27</v>
      </c>
      <c r="AG251" s="205">
        <f>SUM(AG252:AG257)</f>
        <v>0</v>
      </c>
      <c r="AH251" s="205">
        <f>(AG251/AF251)*100</f>
        <v>0</v>
      </c>
      <c r="AI251" s="234">
        <f>SUM(AI252:AI257)</f>
        <v>1800</v>
      </c>
      <c r="AJ251" s="205">
        <f>SUM(AJ252:AJ257)</f>
        <v>0</v>
      </c>
      <c r="AK251" s="205">
        <f>(AJ251/AI251)*100</f>
        <v>0</v>
      </c>
      <c r="AL251" s="234">
        <f>SUM(AL252:AL257)</f>
        <v>532.62999999999988</v>
      </c>
      <c r="AM251" s="205">
        <f>SUM(AM252:AM257)</f>
        <v>0</v>
      </c>
      <c r="AN251" s="205">
        <f>(AM251/AL251)*100</f>
        <v>0</v>
      </c>
      <c r="AO251" s="234">
        <f>SUM(AO252:AO257)</f>
        <v>19219.27</v>
      </c>
      <c r="AP251" s="205">
        <f>SUM(AP252:AP257)</f>
        <v>0</v>
      </c>
      <c r="AQ251" s="205">
        <f>(AP251/AO251)*100</f>
        <v>0</v>
      </c>
      <c r="AR251" s="207"/>
    </row>
    <row r="252" spans="1:46" customFormat="1" ht="30" hidden="1">
      <c r="A252" s="528"/>
      <c r="B252" s="291"/>
      <c r="C252" s="522"/>
      <c r="D252" s="112" t="s">
        <v>17</v>
      </c>
      <c r="E252" s="173">
        <f>H252+K252+N252+Q252+T252+W252+Z252+AC252+AF252+AI252+AL252+AO252</f>
        <v>0</v>
      </c>
      <c r="F252" s="85">
        <f>I252+L252+O252+R252+U252+X252+AA252+AD252+AG252+AJ252+AM252+AP252</f>
        <v>0</v>
      </c>
      <c r="G252" s="43" t="e">
        <f t="shared" ref="G252:G257" si="575">(F252/E252)*100</f>
        <v>#DIV/0!</v>
      </c>
      <c r="H252" s="234"/>
      <c r="I252" s="44"/>
      <c r="J252" s="45" t="e">
        <f t="shared" ref="J252:J256" si="576">(I252/H252)*100</f>
        <v>#DIV/0!</v>
      </c>
      <c r="K252" s="234"/>
      <c r="L252" s="85"/>
      <c r="M252" s="45" t="e">
        <f t="shared" ref="M252:M257" si="577">(L252/K252)*100</f>
        <v>#DIV/0!</v>
      </c>
      <c r="N252" s="234"/>
      <c r="O252" s="43"/>
      <c r="P252" s="45" t="e">
        <f t="shared" ref="P252:P257" si="578">(O252/N252)*100</f>
        <v>#DIV/0!</v>
      </c>
      <c r="Q252" s="234"/>
      <c r="R252" s="44"/>
      <c r="S252" s="45" t="e">
        <f t="shared" ref="S252:S257" si="579">(R252/Q252)*100</f>
        <v>#DIV/0!</v>
      </c>
      <c r="T252" s="234"/>
      <c r="U252" s="44"/>
      <c r="V252" s="45" t="e">
        <f t="shared" ref="V252:V257" si="580">(U252/T252)*100</f>
        <v>#DIV/0!</v>
      </c>
      <c r="W252" s="234"/>
      <c r="X252" s="44"/>
      <c r="Y252" s="45" t="e">
        <f t="shared" ref="Y252:Y257" si="581">(X252/W252)*100</f>
        <v>#DIV/0!</v>
      </c>
      <c r="Z252" s="234"/>
      <c r="AA252" s="44"/>
      <c r="AB252" s="45" t="e">
        <f t="shared" ref="AB252:AB257" si="582">(AA252/Z252)*100</f>
        <v>#DIV/0!</v>
      </c>
      <c r="AC252" s="234"/>
      <c r="AD252" s="44"/>
      <c r="AE252" s="45" t="e">
        <f t="shared" ref="AE252:AE257" si="583">(AD252/AC252)*100</f>
        <v>#DIV/0!</v>
      </c>
      <c r="AF252" s="234"/>
      <c r="AG252" s="44"/>
      <c r="AH252" s="45" t="e">
        <f t="shared" ref="AH252:AH257" si="584">(AG252/AF252)*100</f>
        <v>#DIV/0!</v>
      </c>
      <c r="AI252" s="234"/>
      <c r="AJ252" s="44"/>
      <c r="AK252" s="45" t="e">
        <f t="shared" ref="AK252:AK257" si="585">(AJ252/AI252)*100</f>
        <v>#DIV/0!</v>
      </c>
      <c r="AL252" s="234"/>
      <c r="AM252" s="44"/>
      <c r="AN252" s="45" t="e">
        <f t="shared" ref="AN252:AN257" si="586">(AM252/AL252)*100</f>
        <v>#DIV/0!</v>
      </c>
      <c r="AO252" s="234"/>
      <c r="AP252" s="44"/>
      <c r="AQ252" s="45" t="e">
        <f t="shared" ref="AQ252:AQ257" si="587">(AP252/AO252)*100</f>
        <v>#DIV/0!</v>
      </c>
      <c r="AR252" s="18"/>
      <c r="AS252" s="37"/>
      <c r="AT252" s="37"/>
    </row>
    <row r="253" spans="1:46" customFormat="1" ht="45" hidden="1">
      <c r="A253" s="528"/>
      <c r="B253" s="291"/>
      <c r="C253" s="522"/>
      <c r="D253" s="112" t="s">
        <v>18</v>
      </c>
      <c r="E253" s="173">
        <f t="shared" ref="E253:F257" si="588">H253+K253+N253+Q253+T253+W253+Z253+AC253+AF253+AI253+AL253+AO253</f>
        <v>35874.559999999998</v>
      </c>
      <c r="F253" s="43">
        <f t="shared" si="588"/>
        <v>11172.3</v>
      </c>
      <c r="G253" s="43">
        <f t="shared" si="575"/>
        <v>31.14268161058979</v>
      </c>
      <c r="H253" s="234">
        <v>0</v>
      </c>
      <c r="I253" s="44"/>
      <c r="J253" s="45" t="e">
        <f t="shared" si="576"/>
        <v>#DIV/0!</v>
      </c>
      <c r="K253" s="234">
        <v>769.5</v>
      </c>
      <c r="L253" s="85">
        <v>769.5</v>
      </c>
      <c r="M253" s="45">
        <f t="shared" si="577"/>
        <v>100</v>
      </c>
      <c r="N253" s="234">
        <v>1199.73</v>
      </c>
      <c r="O253" s="43">
        <v>1199.73</v>
      </c>
      <c r="P253" s="45">
        <f t="shared" si="578"/>
        <v>100</v>
      </c>
      <c r="Q253" s="234">
        <v>4308.91</v>
      </c>
      <c r="R253" s="44">
        <v>4308.91</v>
      </c>
      <c r="S253" s="45">
        <f t="shared" si="579"/>
        <v>100</v>
      </c>
      <c r="T253" s="234">
        <v>2874.28</v>
      </c>
      <c r="U253" s="45">
        <v>2874.28</v>
      </c>
      <c r="V253" s="45">
        <f t="shared" si="580"/>
        <v>100</v>
      </c>
      <c r="W253" s="234">
        <v>2019.88</v>
      </c>
      <c r="X253" s="44">
        <v>2019.88</v>
      </c>
      <c r="Y253" s="45">
        <f t="shared" si="581"/>
        <v>100</v>
      </c>
      <c r="Z253" s="234">
        <v>4000</v>
      </c>
      <c r="AA253" s="44"/>
      <c r="AB253" s="45">
        <f t="shared" si="582"/>
        <v>0</v>
      </c>
      <c r="AC253" s="234">
        <v>4000</v>
      </c>
      <c r="AD253" s="44"/>
      <c r="AE253" s="45">
        <f t="shared" si="583"/>
        <v>0</v>
      </c>
      <c r="AF253" s="234">
        <v>4200</v>
      </c>
      <c r="AG253" s="44"/>
      <c r="AH253" s="45">
        <f t="shared" si="584"/>
        <v>0</v>
      </c>
      <c r="AI253" s="234">
        <v>1400</v>
      </c>
      <c r="AJ253" s="44"/>
      <c r="AK253" s="45">
        <f t="shared" si="585"/>
        <v>0</v>
      </c>
      <c r="AL253" s="234">
        <f>1258.5-699.73-308.91-117.23</f>
        <v>132.62999999999994</v>
      </c>
      <c r="AM253" s="44"/>
      <c r="AN253" s="45">
        <f t="shared" si="586"/>
        <v>0</v>
      </c>
      <c r="AO253" s="234">
        <f>4125.72-136.21+6980.12</f>
        <v>10969.630000000001</v>
      </c>
      <c r="AP253" s="44"/>
      <c r="AQ253" s="45">
        <f t="shared" si="587"/>
        <v>0</v>
      </c>
      <c r="AR253" s="18"/>
      <c r="AS253" s="37"/>
      <c r="AT253" s="37"/>
    </row>
    <row r="254" spans="1:46" customFormat="1" ht="35.25" hidden="1" customHeight="1">
      <c r="A254" s="528"/>
      <c r="B254" s="291"/>
      <c r="C254" s="522"/>
      <c r="D254" s="112" t="s">
        <v>26</v>
      </c>
      <c r="E254" s="173">
        <f>H254+K254+N254+Q254+T254+W254+Z254+AC254+AF254+AI254+AL254+AO254</f>
        <v>11898.96</v>
      </c>
      <c r="F254" s="43">
        <f t="shared" si="588"/>
        <v>1649.3200000000002</v>
      </c>
      <c r="G254" s="43">
        <f t="shared" si="575"/>
        <v>13.861043318071498</v>
      </c>
      <c r="H254" s="234">
        <v>61.83</v>
      </c>
      <c r="I254" s="44">
        <v>61.83</v>
      </c>
      <c r="J254" s="45">
        <f t="shared" si="576"/>
        <v>100</v>
      </c>
      <c r="K254" s="234">
        <v>193.76</v>
      </c>
      <c r="L254" s="85">
        <v>193.76</v>
      </c>
      <c r="M254" s="45">
        <f t="shared" si="577"/>
        <v>100</v>
      </c>
      <c r="N254" s="234">
        <v>267.25</v>
      </c>
      <c r="O254" s="43">
        <v>267.25</v>
      </c>
      <c r="P254" s="45">
        <f t="shared" si="578"/>
        <v>100</v>
      </c>
      <c r="Q254" s="234">
        <v>309.52999999999997</v>
      </c>
      <c r="R254" s="44">
        <v>309.52999999999997</v>
      </c>
      <c r="S254" s="45">
        <f t="shared" si="579"/>
        <v>100</v>
      </c>
      <c r="T254" s="234">
        <v>580.57000000000005</v>
      </c>
      <c r="U254" s="44">
        <v>580.57000000000005</v>
      </c>
      <c r="V254" s="45">
        <f t="shared" si="580"/>
        <v>100</v>
      </c>
      <c r="W254" s="234">
        <v>236.38</v>
      </c>
      <c r="X254" s="44">
        <v>236.38</v>
      </c>
      <c r="Y254" s="45">
        <f t="shared" si="581"/>
        <v>100</v>
      </c>
      <c r="Z254" s="234">
        <v>400</v>
      </c>
      <c r="AA254" s="44"/>
      <c r="AB254" s="45">
        <f t="shared" si="582"/>
        <v>0</v>
      </c>
      <c r="AC254" s="234">
        <v>400</v>
      </c>
      <c r="AD254" s="44"/>
      <c r="AE254" s="45">
        <f t="shared" si="583"/>
        <v>0</v>
      </c>
      <c r="AF254" s="234">
        <v>400</v>
      </c>
      <c r="AG254" s="44"/>
      <c r="AH254" s="45">
        <f t="shared" si="584"/>
        <v>0</v>
      </c>
      <c r="AI254" s="234">
        <v>400</v>
      </c>
      <c r="AJ254" s="44"/>
      <c r="AK254" s="45">
        <f t="shared" si="585"/>
        <v>0</v>
      </c>
      <c r="AL254" s="234">
        <v>400</v>
      </c>
      <c r="AM254" s="44"/>
      <c r="AN254" s="45">
        <f t="shared" si="586"/>
        <v>0</v>
      </c>
      <c r="AO254" s="234">
        <f>836.18-38.1+132.75+90.47+8060-180.57-814.71+163.62</f>
        <v>8249.64</v>
      </c>
      <c r="AP254" s="44"/>
      <c r="AQ254" s="45">
        <f t="shared" si="587"/>
        <v>0</v>
      </c>
      <c r="AR254" s="18"/>
      <c r="AS254" s="37"/>
      <c r="AT254" s="37"/>
    </row>
    <row r="255" spans="1:46" customFormat="1" ht="83.25" hidden="1" customHeight="1">
      <c r="A255" s="528"/>
      <c r="B255" s="291"/>
      <c r="C255" s="522"/>
      <c r="D255" s="115" t="s">
        <v>154</v>
      </c>
      <c r="E255" s="173">
        <f t="shared" si="588"/>
        <v>0</v>
      </c>
      <c r="F255" s="85">
        <f t="shared" si="588"/>
        <v>0</v>
      </c>
      <c r="G255" s="43" t="e">
        <f t="shared" si="575"/>
        <v>#DIV/0!</v>
      </c>
      <c r="H255" s="234"/>
      <c r="I255" s="44"/>
      <c r="J255" s="45" t="e">
        <f t="shared" si="576"/>
        <v>#DIV/0!</v>
      </c>
      <c r="K255" s="234"/>
      <c r="L255" s="85"/>
      <c r="M255" s="45" t="e">
        <f t="shared" si="577"/>
        <v>#DIV/0!</v>
      </c>
      <c r="N255" s="234"/>
      <c r="O255" s="43"/>
      <c r="P255" s="45" t="e">
        <f t="shared" si="578"/>
        <v>#DIV/0!</v>
      </c>
      <c r="Q255" s="234"/>
      <c r="R255" s="44"/>
      <c r="S255" s="45" t="e">
        <f t="shared" si="579"/>
        <v>#DIV/0!</v>
      </c>
      <c r="T255" s="234"/>
      <c r="U255" s="44"/>
      <c r="V255" s="45" t="e">
        <f t="shared" si="580"/>
        <v>#DIV/0!</v>
      </c>
      <c r="W255" s="234"/>
      <c r="X255" s="44"/>
      <c r="Y255" s="45" t="e">
        <f t="shared" si="581"/>
        <v>#DIV/0!</v>
      </c>
      <c r="Z255" s="234"/>
      <c r="AA255" s="44"/>
      <c r="AB255" s="45" t="e">
        <f t="shared" si="582"/>
        <v>#DIV/0!</v>
      </c>
      <c r="AC255" s="234"/>
      <c r="AD255" s="44"/>
      <c r="AE255" s="45" t="e">
        <f t="shared" si="583"/>
        <v>#DIV/0!</v>
      </c>
      <c r="AF255" s="234"/>
      <c r="AG255" s="44"/>
      <c r="AH255" s="45" t="e">
        <f t="shared" si="584"/>
        <v>#DIV/0!</v>
      </c>
      <c r="AI255" s="234"/>
      <c r="AJ255" s="44"/>
      <c r="AK255" s="45" t="e">
        <f t="shared" si="585"/>
        <v>#DIV/0!</v>
      </c>
      <c r="AL255" s="234"/>
      <c r="AM255" s="44"/>
      <c r="AN255" s="45" t="e">
        <f t="shared" si="586"/>
        <v>#DIV/0!</v>
      </c>
      <c r="AO255" s="234"/>
      <c r="AP255" s="44"/>
      <c r="AQ255" s="45" t="e">
        <f t="shared" si="587"/>
        <v>#DIV/0!</v>
      </c>
      <c r="AR255" s="18"/>
      <c r="AS255" s="37"/>
      <c r="AT255" s="37"/>
    </row>
    <row r="256" spans="1:46" customFormat="1" ht="32.25" hidden="1" customHeight="1">
      <c r="A256" s="528"/>
      <c r="B256" s="291"/>
      <c r="C256" s="522"/>
      <c r="D256" s="112" t="s">
        <v>37</v>
      </c>
      <c r="E256" s="173">
        <f t="shared" si="588"/>
        <v>0</v>
      </c>
      <c r="F256" s="85">
        <f t="shared" si="588"/>
        <v>0</v>
      </c>
      <c r="G256" s="43" t="e">
        <f t="shared" si="575"/>
        <v>#DIV/0!</v>
      </c>
      <c r="H256" s="234"/>
      <c r="I256" s="44"/>
      <c r="J256" s="45" t="e">
        <f t="shared" si="576"/>
        <v>#DIV/0!</v>
      </c>
      <c r="K256" s="234"/>
      <c r="L256" s="85"/>
      <c r="M256" s="45" t="e">
        <f t="shared" si="577"/>
        <v>#DIV/0!</v>
      </c>
      <c r="N256" s="234"/>
      <c r="O256" s="43"/>
      <c r="P256" s="45" t="e">
        <f t="shared" si="578"/>
        <v>#DIV/0!</v>
      </c>
      <c r="Q256" s="234"/>
      <c r="R256" s="44"/>
      <c r="S256" s="45" t="e">
        <f t="shared" si="579"/>
        <v>#DIV/0!</v>
      </c>
      <c r="T256" s="234"/>
      <c r="U256" s="44"/>
      <c r="V256" s="45" t="e">
        <f t="shared" si="580"/>
        <v>#DIV/0!</v>
      </c>
      <c r="W256" s="234"/>
      <c r="X256" s="44"/>
      <c r="Y256" s="45" t="e">
        <f t="shared" si="581"/>
        <v>#DIV/0!</v>
      </c>
      <c r="Z256" s="234"/>
      <c r="AA256" s="44"/>
      <c r="AB256" s="45" t="e">
        <f t="shared" si="582"/>
        <v>#DIV/0!</v>
      </c>
      <c r="AC256" s="234"/>
      <c r="AD256" s="44"/>
      <c r="AE256" s="45" t="e">
        <f t="shared" si="583"/>
        <v>#DIV/0!</v>
      </c>
      <c r="AF256" s="234"/>
      <c r="AG256" s="44"/>
      <c r="AH256" s="45" t="e">
        <f t="shared" si="584"/>
        <v>#DIV/0!</v>
      </c>
      <c r="AI256" s="234"/>
      <c r="AJ256" s="44"/>
      <c r="AK256" s="45" t="e">
        <f t="shared" si="585"/>
        <v>#DIV/0!</v>
      </c>
      <c r="AL256" s="234"/>
      <c r="AM256" s="44"/>
      <c r="AN256" s="45" t="e">
        <f t="shared" si="586"/>
        <v>#DIV/0!</v>
      </c>
      <c r="AO256" s="234"/>
      <c r="AP256" s="44"/>
      <c r="AQ256" s="45" t="e">
        <f t="shared" si="587"/>
        <v>#DIV/0!</v>
      </c>
      <c r="AR256" s="18"/>
      <c r="AS256" s="37"/>
      <c r="AT256" s="37"/>
    </row>
    <row r="257" spans="1:46" customFormat="1" ht="45" hidden="1">
      <c r="A257" s="529"/>
      <c r="B257" s="292"/>
      <c r="C257" s="523"/>
      <c r="D257" s="112" t="s">
        <v>32</v>
      </c>
      <c r="E257" s="173">
        <f t="shared" si="588"/>
        <v>1089.49</v>
      </c>
      <c r="F257" s="85">
        <f t="shared" si="588"/>
        <v>41.22</v>
      </c>
      <c r="G257" s="43">
        <f t="shared" si="575"/>
        <v>3.7834216009325461</v>
      </c>
      <c r="H257" s="234">
        <v>0</v>
      </c>
      <c r="I257" s="44"/>
      <c r="J257" s="45">
        <v>3.69</v>
      </c>
      <c r="K257" s="234">
        <v>3.69</v>
      </c>
      <c r="L257" s="85">
        <v>3.69</v>
      </c>
      <c r="M257" s="45">
        <f t="shared" si="577"/>
        <v>100</v>
      </c>
      <c r="N257" s="234">
        <v>27.31</v>
      </c>
      <c r="O257" s="43">
        <v>27.31</v>
      </c>
      <c r="P257" s="45">
        <f t="shared" si="578"/>
        <v>100</v>
      </c>
      <c r="Q257" s="234">
        <v>10.220000000000001</v>
      </c>
      <c r="R257" s="44">
        <v>10.220000000000001</v>
      </c>
      <c r="S257" s="45">
        <f t="shared" si="579"/>
        <v>100</v>
      </c>
      <c r="T257" s="234">
        <v>0</v>
      </c>
      <c r="U257" s="44"/>
      <c r="V257" s="45" t="e">
        <f t="shared" si="580"/>
        <v>#DIV/0!</v>
      </c>
      <c r="W257" s="234">
        <v>0</v>
      </c>
      <c r="X257" s="44"/>
      <c r="Y257" s="45" t="e">
        <f t="shared" si="581"/>
        <v>#DIV/0!</v>
      </c>
      <c r="Z257" s="234">
        <v>0</v>
      </c>
      <c r="AA257" s="44"/>
      <c r="AB257" s="45" t="e">
        <f t="shared" si="582"/>
        <v>#DIV/0!</v>
      </c>
      <c r="AC257" s="234">
        <v>0</v>
      </c>
      <c r="AD257" s="44"/>
      <c r="AE257" s="45" t="e">
        <f t="shared" si="583"/>
        <v>#DIV/0!</v>
      </c>
      <c r="AF257" s="234">
        <f>1085.8-27.31-10.22</f>
        <v>1048.27</v>
      </c>
      <c r="AG257" s="44"/>
      <c r="AH257" s="45">
        <f t="shared" si="584"/>
        <v>0</v>
      </c>
      <c r="AI257" s="234">
        <v>0</v>
      </c>
      <c r="AJ257" s="44"/>
      <c r="AK257" s="45" t="e">
        <f t="shared" si="585"/>
        <v>#DIV/0!</v>
      </c>
      <c r="AL257" s="234">
        <v>0</v>
      </c>
      <c r="AM257" s="44"/>
      <c r="AN257" s="45" t="e">
        <f t="shared" si="586"/>
        <v>#DIV/0!</v>
      </c>
      <c r="AO257" s="234">
        <v>0</v>
      </c>
      <c r="AP257" s="44"/>
      <c r="AQ257" s="45" t="e">
        <f t="shared" si="587"/>
        <v>#DIV/0!</v>
      </c>
      <c r="AR257" s="18"/>
      <c r="AS257" s="37"/>
      <c r="AT257" s="37"/>
    </row>
    <row r="258" spans="1:46" s="208" customFormat="1" ht="28.5" hidden="1" customHeight="1">
      <c r="A258" s="527" t="s">
        <v>234</v>
      </c>
      <c r="B258" s="290" t="s">
        <v>78</v>
      </c>
      <c r="C258" s="521" t="s">
        <v>106</v>
      </c>
      <c r="D258" s="209" t="s">
        <v>34</v>
      </c>
      <c r="E258" s="210">
        <f>SUM(E259:E264)</f>
        <v>78973.69</v>
      </c>
      <c r="F258" s="206">
        <f>SUM(F259:F264)</f>
        <v>35161.06</v>
      </c>
      <c r="G258" s="206">
        <f>(F258/E258)*100</f>
        <v>44.52249856882716</v>
      </c>
      <c r="H258" s="233">
        <f>SUM(H259:H264)</f>
        <v>847.37</v>
      </c>
      <c r="I258" s="206">
        <f>SUM(I259:I264)</f>
        <v>847.37</v>
      </c>
      <c r="J258" s="206">
        <f>(I258/H258)*100</f>
        <v>100</v>
      </c>
      <c r="K258" s="234">
        <f>SUM(K259:K264)</f>
        <v>8956.84</v>
      </c>
      <c r="L258" s="206">
        <f>SUM(L259:L264)</f>
        <v>8956.84</v>
      </c>
      <c r="M258" s="205">
        <f>(L258/K258)*100</f>
        <v>100</v>
      </c>
      <c r="N258" s="234">
        <f>SUM(N259:N264)</f>
        <v>7140.8600000000006</v>
      </c>
      <c r="O258" s="206">
        <f>SUM(O259:O264)</f>
        <v>7140.8600000000006</v>
      </c>
      <c r="P258" s="205">
        <f>(O258/N258)*100</f>
        <v>100</v>
      </c>
      <c r="Q258" s="234">
        <f>SUM(Q259:Q264)</f>
        <v>7200.3099999999995</v>
      </c>
      <c r="R258" s="205">
        <f>SUM(R259:R264)</f>
        <v>7200.3099999999995</v>
      </c>
      <c r="S258" s="205">
        <f>(R258/Q258)*100</f>
        <v>100</v>
      </c>
      <c r="T258" s="234">
        <f>SUM(T259:T264)</f>
        <v>6916.58</v>
      </c>
      <c r="U258" s="205">
        <f>SUM(U259:U264)</f>
        <v>6916.58</v>
      </c>
      <c r="V258" s="205">
        <f>(U258/T258)*100</f>
        <v>100</v>
      </c>
      <c r="W258" s="234">
        <f>SUM(W259:W264)</f>
        <v>4099.1000000000004</v>
      </c>
      <c r="X258" s="205">
        <f>SUM(X259:X264)</f>
        <v>4099.1000000000004</v>
      </c>
      <c r="Y258" s="205">
        <f>(X258/W258)*100</f>
        <v>100</v>
      </c>
      <c r="Z258" s="234">
        <f>SUM(Z259:Z264)</f>
        <v>2000</v>
      </c>
      <c r="AA258" s="205">
        <f>SUM(AA259:AA264)</f>
        <v>0</v>
      </c>
      <c r="AB258" s="205">
        <f>(AA258/Z258)*100</f>
        <v>0</v>
      </c>
      <c r="AC258" s="234">
        <f>SUM(AC259:AC264)</f>
        <v>500</v>
      </c>
      <c r="AD258" s="205">
        <f>SUM(AD259:AD264)</f>
        <v>0</v>
      </c>
      <c r="AE258" s="205">
        <f>(AD258/AC258)*100</f>
        <v>0</v>
      </c>
      <c r="AF258" s="234">
        <f>SUM(AF259:AF264)</f>
        <v>1000</v>
      </c>
      <c r="AG258" s="205">
        <f>SUM(AG259:AG264)</f>
        <v>0</v>
      </c>
      <c r="AH258" s="205">
        <f>(AG258/AF258)*100</f>
        <v>0</v>
      </c>
      <c r="AI258" s="234">
        <f>SUM(AI259:AI264)</f>
        <v>8400</v>
      </c>
      <c r="AJ258" s="205">
        <f>SUM(AJ259:AJ264)</f>
        <v>0</v>
      </c>
      <c r="AK258" s="205">
        <f>(AJ258/AI258)*100</f>
        <v>0</v>
      </c>
      <c r="AL258" s="234">
        <f>SUM(AL259:AL264)</f>
        <v>8400</v>
      </c>
      <c r="AM258" s="205">
        <f>SUM(AM259:AM264)</f>
        <v>0</v>
      </c>
      <c r="AN258" s="205">
        <f>(AM258/AL258)*100</f>
        <v>0</v>
      </c>
      <c r="AO258" s="234">
        <f>SUM(AO259:AO264)</f>
        <v>23512.629999999997</v>
      </c>
      <c r="AP258" s="205">
        <f>SUM(AP259:AP264)</f>
        <v>0</v>
      </c>
      <c r="AQ258" s="205">
        <f>(AP258/AO258)*100</f>
        <v>0</v>
      </c>
      <c r="AR258" s="207"/>
    </row>
    <row r="259" spans="1:46" customFormat="1" ht="30" hidden="1">
      <c r="A259" s="528"/>
      <c r="B259" s="291"/>
      <c r="C259" s="522"/>
      <c r="D259" s="112" t="s">
        <v>17</v>
      </c>
      <c r="E259" s="173">
        <f>H259+K259+N259+Q259+T259+W259+Z259+AC259+AF259+AI259+AL259+AO259</f>
        <v>0</v>
      </c>
      <c r="F259" s="85">
        <f>I259+L259+O259+R259+U259+X259+AA259+AD259+AG259+AJ259+AM259+AP259</f>
        <v>0</v>
      </c>
      <c r="G259" s="43" t="e">
        <f t="shared" ref="G259:G264" si="589">(F259/E259)*100</f>
        <v>#DIV/0!</v>
      </c>
      <c r="H259" s="233"/>
      <c r="I259" s="85"/>
      <c r="J259" s="43" t="e">
        <f t="shared" ref="J259:J264" si="590">(I259/H259)*100</f>
        <v>#DIV/0!</v>
      </c>
      <c r="K259" s="234"/>
      <c r="L259" s="85"/>
      <c r="M259" s="45" t="e">
        <f t="shared" ref="M259:M264" si="591">(L259/K259)*100</f>
        <v>#DIV/0!</v>
      </c>
      <c r="N259" s="234"/>
      <c r="O259" s="43"/>
      <c r="P259" s="45" t="e">
        <f t="shared" ref="P259:P264" si="592">(O259/N259)*100</f>
        <v>#DIV/0!</v>
      </c>
      <c r="Q259" s="234"/>
      <c r="R259" s="44"/>
      <c r="S259" s="45" t="e">
        <f t="shared" ref="S259:S264" si="593">(R259/Q259)*100</f>
        <v>#DIV/0!</v>
      </c>
      <c r="T259" s="234"/>
      <c r="U259" s="44"/>
      <c r="V259" s="45" t="e">
        <f t="shared" ref="V259:V264" si="594">(U259/T259)*100</f>
        <v>#DIV/0!</v>
      </c>
      <c r="W259" s="234"/>
      <c r="X259" s="44"/>
      <c r="Y259" s="45" t="e">
        <f t="shared" ref="Y259:Y264" si="595">(X259/W259)*100</f>
        <v>#DIV/0!</v>
      </c>
      <c r="Z259" s="234"/>
      <c r="AA259" s="44"/>
      <c r="AB259" s="45" t="e">
        <f t="shared" ref="AB259:AB264" si="596">(AA259/Z259)*100</f>
        <v>#DIV/0!</v>
      </c>
      <c r="AC259" s="234"/>
      <c r="AD259" s="44"/>
      <c r="AE259" s="45" t="e">
        <f t="shared" ref="AE259:AE264" si="597">(AD259/AC259)*100</f>
        <v>#DIV/0!</v>
      </c>
      <c r="AF259" s="234"/>
      <c r="AG259" s="44"/>
      <c r="AH259" s="45" t="e">
        <f t="shared" ref="AH259:AH264" si="598">(AG259/AF259)*100</f>
        <v>#DIV/0!</v>
      </c>
      <c r="AI259" s="234"/>
      <c r="AJ259" s="44"/>
      <c r="AK259" s="45" t="e">
        <f t="shared" ref="AK259:AK264" si="599">(AJ259/AI259)*100</f>
        <v>#DIV/0!</v>
      </c>
      <c r="AL259" s="234"/>
      <c r="AM259" s="44"/>
      <c r="AN259" s="45" t="e">
        <f t="shared" ref="AN259:AN264" si="600">(AM259/AL259)*100</f>
        <v>#DIV/0!</v>
      </c>
      <c r="AO259" s="234"/>
      <c r="AP259" s="44"/>
      <c r="AQ259" s="45" t="e">
        <f t="shared" ref="AQ259:AQ264" si="601">(AP259/AO259)*100</f>
        <v>#DIV/0!</v>
      </c>
      <c r="AR259" s="18"/>
      <c r="AS259" s="37"/>
      <c r="AT259" s="37"/>
    </row>
    <row r="260" spans="1:46" customFormat="1" ht="45" hidden="1">
      <c r="A260" s="528"/>
      <c r="B260" s="291"/>
      <c r="C260" s="522"/>
      <c r="D260" s="112" t="s">
        <v>18</v>
      </c>
      <c r="E260" s="173">
        <f t="shared" ref="E260:F264" si="602">H260+K260+N260+Q260+T260+W260+Z260+AC260+AF260+AI260+AL260+AO260</f>
        <v>43766.2</v>
      </c>
      <c r="F260" s="43">
        <f t="shared" si="602"/>
        <v>20369.46</v>
      </c>
      <c r="G260" s="43">
        <f t="shared" si="589"/>
        <v>46.541532049846687</v>
      </c>
      <c r="H260" s="233">
        <v>0</v>
      </c>
      <c r="I260" s="85"/>
      <c r="J260" s="43" t="e">
        <f t="shared" si="590"/>
        <v>#DIV/0!</v>
      </c>
      <c r="K260" s="234">
        <v>5695.99</v>
      </c>
      <c r="L260" s="85">
        <v>5695.99</v>
      </c>
      <c r="M260" s="45">
        <f t="shared" si="591"/>
        <v>100</v>
      </c>
      <c r="N260" s="234">
        <v>4036.43</v>
      </c>
      <c r="O260" s="43">
        <v>4036.43</v>
      </c>
      <c r="P260" s="45">
        <f t="shared" si="592"/>
        <v>100</v>
      </c>
      <c r="Q260" s="234">
        <v>4325.99</v>
      </c>
      <c r="R260" s="44">
        <v>4325.99</v>
      </c>
      <c r="S260" s="45">
        <f t="shared" si="593"/>
        <v>100</v>
      </c>
      <c r="T260" s="234">
        <v>4098.8999999999996</v>
      </c>
      <c r="U260" s="45">
        <v>4098.8999999999996</v>
      </c>
      <c r="V260" s="45">
        <f t="shared" si="594"/>
        <v>100</v>
      </c>
      <c r="W260" s="234">
        <v>2212.15</v>
      </c>
      <c r="X260" s="44">
        <v>2212.15</v>
      </c>
      <c r="Y260" s="45">
        <f t="shared" si="595"/>
        <v>100</v>
      </c>
      <c r="Z260" s="234">
        <v>0</v>
      </c>
      <c r="AA260" s="44"/>
      <c r="AB260" s="45" t="e">
        <f t="shared" si="596"/>
        <v>#DIV/0!</v>
      </c>
      <c r="AC260" s="234">
        <v>0</v>
      </c>
      <c r="AD260" s="44"/>
      <c r="AE260" s="45" t="e">
        <f t="shared" si="597"/>
        <v>#DIV/0!</v>
      </c>
      <c r="AF260" s="234">
        <v>0</v>
      </c>
      <c r="AG260" s="44"/>
      <c r="AH260" s="45" t="e">
        <f t="shared" si="598"/>
        <v>#DIV/0!</v>
      </c>
      <c r="AI260" s="234">
        <v>5400</v>
      </c>
      <c r="AJ260" s="44"/>
      <c r="AK260" s="45">
        <f t="shared" si="599"/>
        <v>0</v>
      </c>
      <c r="AL260" s="234">
        <v>5400</v>
      </c>
      <c r="AM260" s="44"/>
      <c r="AN260" s="45">
        <f t="shared" si="600"/>
        <v>0</v>
      </c>
      <c r="AO260" s="234">
        <f>5670.21+1363.57+1074.01+1301.1+3187.85</f>
        <v>12596.74</v>
      </c>
      <c r="AP260" s="44"/>
      <c r="AQ260" s="45">
        <f t="shared" si="601"/>
        <v>0</v>
      </c>
      <c r="AR260" s="18"/>
      <c r="AS260" s="37"/>
      <c r="AT260" s="37"/>
    </row>
    <row r="261" spans="1:46" customFormat="1" ht="26.25" hidden="1" customHeight="1">
      <c r="A261" s="528"/>
      <c r="B261" s="291"/>
      <c r="C261" s="522"/>
      <c r="D261" s="112" t="s">
        <v>26</v>
      </c>
      <c r="E261" s="173">
        <f t="shared" si="602"/>
        <v>1540</v>
      </c>
      <c r="F261" s="43">
        <f t="shared" si="602"/>
        <v>829.46</v>
      </c>
      <c r="G261" s="43">
        <f t="shared" si="589"/>
        <v>53.861038961038965</v>
      </c>
      <c r="H261" s="233">
        <v>0</v>
      </c>
      <c r="I261" s="85"/>
      <c r="J261" s="43" t="e">
        <f t="shared" si="590"/>
        <v>#DIV/0!</v>
      </c>
      <c r="K261" s="234">
        <v>251</v>
      </c>
      <c r="L261" s="85">
        <v>251</v>
      </c>
      <c r="M261" s="45">
        <f t="shared" si="591"/>
        <v>100</v>
      </c>
      <c r="N261" s="234">
        <v>168.4</v>
      </c>
      <c r="O261" s="43">
        <v>168.4</v>
      </c>
      <c r="P261" s="45">
        <f t="shared" si="592"/>
        <v>100</v>
      </c>
      <c r="Q261" s="234">
        <v>154.87</v>
      </c>
      <c r="R261" s="44">
        <v>154.87</v>
      </c>
      <c r="S261" s="45">
        <f t="shared" si="593"/>
        <v>100</v>
      </c>
      <c r="T261" s="234">
        <v>97.51</v>
      </c>
      <c r="U261" s="45">
        <v>97.51</v>
      </c>
      <c r="V261" s="45">
        <f t="shared" si="594"/>
        <v>100</v>
      </c>
      <c r="W261" s="234">
        <v>157.68</v>
      </c>
      <c r="X261" s="44">
        <v>157.68</v>
      </c>
      <c r="Y261" s="45">
        <f t="shared" si="595"/>
        <v>100</v>
      </c>
      <c r="Z261" s="234">
        <v>0</v>
      </c>
      <c r="AA261" s="44"/>
      <c r="AB261" s="45" t="e">
        <f t="shared" si="596"/>
        <v>#DIV/0!</v>
      </c>
      <c r="AC261" s="234">
        <v>0</v>
      </c>
      <c r="AD261" s="44"/>
      <c r="AE261" s="45" t="e">
        <f t="shared" si="597"/>
        <v>#DIV/0!</v>
      </c>
      <c r="AF261" s="234">
        <v>0</v>
      </c>
      <c r="AG261" s="44"/>
      <c r="AH261" s="45" t="e">
        <f t="shared" si="598"/>
        <v>#DIV/0!</v>
      </c>
      <c r="AI261" s="234">
        <v>0</v>
      </c>
      <c r="AJ261" s="44"/>
      <c r="AK261" s="45" t="e">
        <f t="shared" si="599"/>
        <v>#DIV/0!</v>
      </c>
      <c r="AL261" s="234">
        <v>0</v>
      </c>
      <c r="AM261" s="44"/>
      <c r="AN261" s="45" t="e">
        <f t="shared" si="600"/>
        <v>#DIV/0!</v>
      </c>
      <c r="AO261" s="234">
        <f>232.63+289.99+187.92</f>
        <v>710.54</v>
      </c>
      <c r="AP261" s="44"/>
      <c r="AQ261" s="45">
        <f t="shared" si="601"/>
        <v>0</v>
      </c>
      <c r="AR261" s="18"/>
      <c r="AS261" s="37"/>
      <c r="AT261" s="37"/>
    </row>
    <row r="262" spans="1:46" customFormat="1" ht="81" hidden="1" customHeight="1">
      <c r="A262" s="528"/>
      <c r="B262" s="291"/>
      <c r="C262" s="522"/>
      <c r="D262" s="115" t="s">
        <v>154</v>
      </c>
      <c r="E262" s="173">
        <f t="shared" si="602"/>
        <v>0</v>
      </c>
      <c r="F262" s="85">
        <f t="shared" si="602"/>
        <v>0</v>
      </c>
      <c r="G262" s="43" t="e">
        <f t="shared" si="589"/>
        <v>#DIV/0!</v>
      </c>
      <c r="H262" s="233"/>
      <c r="I262" s="85"/>
      <c r="J262" s="43" t="e">
        <f t="shared" si="590"/>
        <v>#DIV/0!</v>
      </c>
      <c r="K262" s="234"/>
      <c r="L262" s="85"/>
      <c r="M262" s="45" t="e">
        <f t="shared" si="591"/>
        <v>#DIV/0!</v>
      </c>
      <c r="N262" s="234"/>
      <c r="O262" s="43"/>
      <c r="P262" s="45" t="e">
        <f t="shared" si="592"/>
        <v>#DIV/0!</v>
      </c>
      <c r="Q262" s="234"/>
      <c r="R262" s="44"/>
      <c r="S262" s="45" t="e">
        <f t="shared" si="593"/>
        <v>#DIV/0!</v>
      </c>
      <c r="T262" s="234"/>
      <c r="U262" s="44"/>
      <c r="V262" s="45" t="e">
        <f t="shared" si="594"/>
        <v>#DIV/0!</v>
      </c>
      <c r="W262" s="234"/>
      <c r="X262" s="44"/>
      <c r="Y262" s="45" t="e">
        <f t="shared" si="595"/>
        <v>#DIV/0!</v>
      </c>
      <c r="Z262" s="234"/>
      <c r="AA262" s="44"/>
      <c r="AB262" s="45" t="e">
        <f t="shared" si="596"/>
        <v>#DIV/0!</v>
      </c>
      <c r="AC262" s="234"/>
      <c r="AD262" s="44"/>
      <c r="AE262" s="45" t="e">
        <f t="shared" si="597"/>
        <v>#DIV/0!</v>
      </c>
      <c r="AF262" s="234"/>
      <c r="AG262" s="44"/>
      <c r="AH262" s="45" t="e">
        <f t="shared" si="598"/>
        <v>#DIV/0!</v>
      </c>
      <c r="AI262" s="234"/>
      <c r="AJ262" s="44"/>
      <c r="AK262" s="45" t="e">
        <f t="shared" si="599"/>
        <v>#DIV/0!</v>
      </c>
      <c r="AL262" s="234"/>
      <c r="AM262" s="44"/>
      <c r="AN262" s="45" t="e">
        <f t="shared" si="600"/>
        <v>#DIV/0!</v>
      </c>
      <c r="AO262" s="234"/>
      <c r="AP262" s="44"/>
      <c r="AQ262" s="45" t="e">
        <f t="shared" si="601"/>
        <v>#DIV/0!</v>
      </c>
      <c r="AR262" s="18"/>
      <c r="AS262" s="37"/>
      <c r="AT262" s="37"/>
    </row>
    <row r="263" spans="1:46" customFormat="1" ht="30.75" hidden="1" customHeight="1">
      <c r="A263" s="528"/>
      <c r="B263" s="291"/>
      <c r="C263" s="522"/>
      <c r="D263" s="112" t="s">
        <v>37</v>
      </c>
      <c r="E263" s="173">
        <f t="shared" si="602"/>
        <v>0</v>
      </c>
      <c r="F263" s="85">
        <f t="shared" si="602"/>
        <v>0</v>
      </c>
      <c r="G263" s="43" t="e">
        <f t="shared" si="589"/>
        <v>#DIV/0!</v>
      </c>
      <c r="H263" s="233"/>
      <c r="I263" s="85"/>
      <c r="J263" s="43" t="e">
        <f t="shared" si="590"/>
        <v>#DIV/0!</v>
      </c>
      <c r="K263" s="234"/>
      <c r="L263" s="85"/>
      <c r="M263" s="45" t="e">
        <f t="shared" si="591"/>
        <v>#DIV/0!</v>
      </c>
      <c r="N263" s="234"/>
      <c r="O263" s="43"/>
      <c r="P263" s="45" t="e">
        <f t="shared" si="592"/>
        <v>#DIV/0!</v>
      </c>
      <c r="Q263" s="234"/>
      <c r="R263" s="44"/>
      <c r="S263" s="45" t="e">
        <f t="shared" si="593"/>
        <v>#DIV/0!</v>
      </c>
      <c r="T263" s="234"/>
      <c r="U263" s="44"/>
      <c r="V263" s="45" t="e">
        <f t="shared" si="594"/>
        <v>#DIV/0!</v>
      </c>
      <c r="W263" s="234"/>
      <c r="X263" s="44"/>
      <c r="Y263" s="45" t="e">
        <f t="shared" si="595"/>
        <v>#DIV/0!</v>
      </c>
      <c r="Z263" s="234"/>
      <c r="AA263" s="44"/>
      <c r="AB263" s="45" t="e">
        <f t="shared" si="596"/>
        <v>#DIV/0!</v>
      </c>
      <c r="AC263" s="234"/>
      <c r="AD263" s="44"/>
      <c r="AE263" s="45" t="e">
        <f t="shared" si="597"/>
        <v>#DIV/0!</v>
      </c>
      <c r="AF263" s="234"/>
      <c r="AG263" s="44"/>
      <c r="AH263" s="45" t="e">
        <f t="shared" si="598"/>
        <v>#DIV/0!</v>
      </c>
      <c r="AI263" s="234"/>
      <c r="AJ263" s="44"/>
      <c r="AK263" s="45" t="e">
        <f t="shared" si="599"/>
        <v>#DIV/0!</v>
      </c>
      <c r="AL263" s="234"/>
      <c r="AM263" s="44"/>
      <c r="AN263" s="45" t="e">
        <f t="shared" si="600"/>
        <v>#DIV/0!</v>
      </c>
      <c r="AO263" s="234"/>
      <c r="AP263" s="44"/>
      <c r="AQ263" s="45" t="e">
        <f t="shared" si="601"/>
        <v>#DIV/0!</v>
      </c>
      <c r="AR263" s="18"/>
      <c r="AS263" s="37"/>
      <c r="AT263" s="37"/>
    </row>
    <row r="264" spans="1:46" customFormat="1" ht="45" hidden="1">
      <c r="A264" s="529"/>
      <c r="B264" s="292"/>
      <c r="C264" s="523"/>
      <c r="D264" s="112" t="s">
        <v>32</v>
      </c>
      <c r="E264" s="173">
        <f t="shared" si="602"/>
        <v>33667.49</v>
      </c>
      <c r="F264" s="43">
        <f>I264+L264+O264+R264+U264+X264+AA264+AD264+AG264+AJ264+AM264+AP264</f>
        <v>13962.140000000001</v>
      </c>
      <c r="G264" s="43">
        <f t="shared" si="589"/>
        <v>41.470688786125734</v>
      </c>
      <c r="H264" s="233">
        <v>847.37</v>
      </c>
      <c r="I264" s="85">
        <v>847.37</v>
      </c>
      <c r="J264" s="43">
        <f t="shared" si="590"/>
        <v>100</v>
      </c>
      <c r="K264" s="234">
        <v>3009.85</v>
      </c>
      <c r="L264" s="85">
        <v>3009.85</v>
      </c>
      <c r="M264" s="45">
        <f t="shared" si="591"/>
        <v>100</v>
      </c>
      <c r="N264" s="234">
        <v>2936.03</v>
      </c>
      <c r="O264" s="43">
        <v>2936.03</v>
      </c>
      <c r="P264" s="45">
        <f t="shared" si="592"/>
        <v>100</v>
      </c>
      <c r="Q264" s="234">
        <v>2719.45</v>
      </c>
      <c r="R264" s="44">
        <v>2719.45</v>
      </c>
      <c r="S264" s="45">
        <f t="shared" si="593"/>
        <v>100</v>
      </c>
      <c r="T264" s="234">
        <v>2720.17</v>
      </c>
      <c r="U264" s="45">
        <v>2720.17</v>
      </c>
      <c r="V264" s="45">
        <f t="shared" si="594"/>
        <v>100</v>
      </c>
      <c r="W264" s="234">
        <v>1729.27</v>
      </c>
      <c r="X264" s="44">
        <v>1729.27</v>
      </c>
      <c r="Y264" s="45">
        <f t="shared" si="595"/>
        <v>100</v>
      </c>
      <c r="Z264" s="234">
        <v>2000</v>
      </c>
      <c r="AA264" s="44"/>
      <c r="AB264" s="45">
        <f t="shared" si="596"/>
        <v>0</v>
      </c>
      <c r="AC264" s="234">
        <v>500</v>
      </c>
      <c r="AD264" s="44"/>
      <c r="AE264" s="45">
        <f t="shared" si="597"/>
        <v>0</v>
      </c>
      <c r="AF264" s="234">
        <v>1000</v>
      </c>
      <c r="AG264" s="44"/>
      <c r="AH264" s="45">
        <f t="shared" si="598"/>
        <v>0</v>
      </c>
      <c r="AI264" s="234">
        <v>3000</v>
      </c>
      <c r="AJ264" s="44"/>
      <c r="AK264" s="45">
        <f t="shared" si="599"/>
        <v>0</v>
      </c>
      <c r="AL264" s="234">
        <v>3000</v>
      </c>
      <c r="AM264" s="44"/>
      <c r="AN264" s="45">
        <f t="shared" si="600"/>
        <v>0</v>
      </c>
      <c r="AO264" s="234">
        <f>8305.49+4.77+63.98+280.55+279.83+1270.73</f>
        <v>10205.349999999999</v>
      </c>
      <c r="AP264" s="44"/>
      <c r="AQ264" s="45">
        <f t="shared" si="601"/>
        <v>0</v>
      </c>
      <c r="AR264" s="18"/>
      <c r="AS264" s="37"/>
      <c r="AT264" s="37"/>
    </row>
    <row r="265" spans="1:46" s="208" customFormat="1" ht="27.75" hidden="1" customHeight="1">
      <c r="A265" s="527" t="s">
        <v>235</v>
      </c>
      <c r="B265" s="290" t="s">
        <v>79</v>
      </c>
      <c r="C265" s="521" t="s">
        <v>106</v>
      </c>
      <c r="D265" s="209" t="s">
        <v>34</v>
      </c>
      <c r="E265" s="210">
        <f>SUM(E266:E271)</f>
        <v>151775.39000000001</v>
      </c>
      <c r="F265" s="206">
        <f>SUM(F266:F271)</f>
        <v>97962.587700000018</v>
      </c>
      <c r="G265" s="206">
        <f>(F265/E265)*100</f>
        <v>64.544448016242953</v>
      </c>
      <c r="H265" s="233">
        <f>SUM(H266:H271)</f>
        <v>11713.830000000002</v>
      </c>
      <c r="I265" s="206">
        <f>SUM(I266:I271)</f>
        <v>11713.830000000002</v>
      </c>
      <c r="J265" s="205">
        <f>(I265/H265)*100</f>
        <v>100</v>
      </c>
      <c r="K265" s="234">
        <f>SUM(K266:K271)</f>
        <v>26344.19</v>
      </c>
      <c r="L265" s="206">
        <f>SUM(L266:L271)</f>
        <v>26344.187699999999</v>
      </c>
      <c r="M265" s="205">
        <f>(L265/K265)*100</f>
        <v>99.99999126942221</v>
      </c>
      <c r="N265" s="234">
        <f>SUM(N266:N271)</f>
        <v>15839.820000000002</v>
      </c>
      <c r="O265" s="206">
        <f>SUM(O266:O271)</f>
        <v>15839.830000000002</v>
      </c>
      <c r="P265" s="205">
        <f>(O265/N265)*100</f>
        <v>100.00006313203053</v>
      </c>
      <c r="Q265" s="234">
        <f>SUM(Q266:Q271)</f>
        <v>24072.639999999999</v>
      </c>
      <c r="R265" s="205">
        <f>SUM(R266:R271)</f>
        <v>24072.639999999999</v>
      </c>
      <c r="S265" s="205">
        <f>(R265/Q265)*100</f>
        <v>100</v>
      </c>
      <c r="T265" s="234">
        <f>SUM(T266:T271)</f>
        <v>10656.870000000003</v>
      </c>
      <c r="U265" s="205">
        <f>SUM(U266:U271)</f>
        <v>10656.870000000003</v>
      </c>
      <c r="V265" s="205">
        <f>(U265/T265)*100</f>
        <v>100</v>
      </c>
      <c r="W265" s="234">
        <f>SUM(W266:W271)</f>
        <v>9335.23</v>
      </c>
      <c r="X265" s="205">
        <f>SUM(X266:X271)</f>
        <v>9335.23</v>
      </c>
      <c r="Y265" s="205">
        <f>(X265/W265)*100</f>
        <v>100</v>
      </c>
      <c r="Z265" s="234">
        <f>SUM(Z266:Z271)</f>
        <v>5318</v>
      </c>
      <c r="AA265" s="205">
        <f>SUM(AA266:AA271)</f>
        <v>0</v>
      </c>
      <c r="AB265" s="205">
        <f>(AA265/Z265)*100</f>
        <v>0</v>
      </c>
      <c r="AC265" s="234">
        <f>SUM(AC266:AC271)</f>
        <v>5318</v>
      </c>
      <c r="AD265" s="205">
        <f>SUM(AD266:AD271)</f>
        <v>0</v>
      </c>
      <c r="AE265" s="205">
        <f>(AD265/AC265)*100</f>
        <v>0</v>
      </c>
      <c r="AF265" s="234">
        <f>SUM(AF266:AF271)</f>
        <v>5884.09</v>
      </c>
      <c r="AG265" s="205">
        <f>SUM(AG266:AG271)</f>
        <v>0</v>
      </c>
      <c r="AH265" s="205">
        <f>(AG265/AF265)*100</f>
        <v>0</v>
      </c>
      <c r="AI265" s="234">
        <f>SUM(AI266:AI271)</f>
        <v>12572.22</v>
      </c>
      <c r="AJ265" s="205">
        <f>SUM(AJ266:AJ271)</f>
        <v>0</v>
      </c>
      <c r="AK265" s="205">
        <f>(AJ265/AI265)*100</f>
        <v>0</v>
      </c>
      <c r="AL265" s="234">
        <f>SUM(AL266:AL271)</f>
        <v>12320.8</v>
      </c>
      <c r="AM265" s="205">
        <f>SUM(AM266:AM271)</f>
        <v>0</v>
      </c>
      <c r="AN265" s="205">
        <f>(AM265/AL265)*100</f>
        <v>0</v>
      </c>
      <c r="AO265" s="234">
        <f>SUM(AO266:AO271)</f>
        <v>12399.7</v>
      </c>
      <c r="AP265" s="205">
        <f>SUM(AP266:AP271)</f>
        <v>0</v>
      </c>
      <c r="AQ265" s="205">
        <f>(AP265/AO265)*100</f>
        <v>0</v>
      </c>
      <c r="AR265" s="207"/>
    </row>
    <row r="266" spans="1:46" customFormat="1" ht="30" hidden="1">
      <c r="A266" s="528"/>
      <c r="B266" s="291"/>
      <c r="C266" s="522"/>
      <c r="D266" s="112" t="s">
        <v>17</v>
      </c>
      <c r="E266" s="173">
        <f>H266+K266+N266+Q266+T266+W266+Z266+AC266+AF266+AI266+AL266+AO266</f>
        <v>0</v>
      </c>
      <c r="F266" s="85">
        <f>I266+L266+O266+R266+U266+X266+AA266+AD266+AG266+AJ266+AM266+AP266</f>
        <v>0</v>
      </c>
      <c r="G266" s="43" t="e">
        <f t="shared" ref="G266:G271" si="603">(F266/E266)*100</f>
        <v>#DIV/0!</v>
      </c>
      <c r="H266" s="233"/>
      <c r="I266" s="85"/>
      <c r="J266" s="45" t="e">
        <f t="shared" ref="J266:J271" si="604">(I266/H266)*100</f>
        <v>#DIV/0!</v>
      </c>
      <c r="K266" s="234"/>
      <c r="L266" s="85"/>
      <c r="M266" s="45" t="e">
        <f t="shared" ref="M266:M271" si="605">(L266/K266)*100</f>
        <v>#DIV/0!</v>
      </c>
      <c r="N266" s="234"/>
      <c r="O266" s="43"/>
      <c r="P266" s="45" t="e">
        <f t="shared" ref="P266:P271" si="606">(O266/N266)*100</f>
        <v>#DIV/0!</v>
      </c>
      <c r="Q266" s="234"/>
      <c r="R266" s="44"/>
      <c r="S266" s="45" t="e">
        <f t="shared" ref="S266:S271" si="607">(R266/Q266)*100</f>
        <v>#DIV/0!</v>
      </c>
      <c r="T266" s="234"/>
      <c r="U266" s="44"/>
      <c r="V266" s="45" t="e">
        <f t="shared" ref="V266:V271" si="608">(U266/T266)*100</f>
        <v>#DIV/0!</v>
      </c>
      <c r="W266" s="234"/>
      <c r="X266" s="44"/>
      <c r="Y266" s="45" t="e">
        <f t="shared" ref="Y266:Y271" si="609">(X266/W266)*100</f>
        <v>#DIV/0!</v>
      </c>
      <c r="Z266" s="234"/>
      <c r="AA266" s="44"/>
      <c r="AB266" s="45" t="e">
        <f t="shared" ref="AB266:AB271" si="610">(AA266/Z266)*100</f>
        <v>#DIV/0!</v>
      </c>
      <c r="AC266" s="234"/>
      <c r="AD266" s="44"/>
      <c r="AE266" s="45" t="e">
        <f t="shared" ref="AE266:AE271" si="611">(AD266/AC266)*100</f>
        <v>#DIV/0!</v>
      </c>
      <c r="AF266" s="234"/>
      <c r="AG266" s="44"/>
      <c r="AH266" s="45" t="e">
        <f t="shared" ref="AH266:AH271" si="612">(AG266/AF266)*100</f>
        <v>#DIV/0!</v>
      </c>
      <c r="AI266" s="234"/>
      <c r="AJ266" s="44"/>
      <c r="AK266" s="45" t="e">
        <f t="shared" ref="AK266:AK271" si="613">(AJ266/AI266)*100</f>
        <v>#DIV/0!</v>
      </c>
      <c r="AL266" s="234"/>
      <c r="AM266" s="44"/>
      <c r="AN266" s="45" t="e">
        <f t="shared" ref="AN266:AN271" si="614">(AM266/AL266)*100</f>
        <v>#DIV/0!</v>
      </c>
      <c r="AO266" s="234"/>
      <c r="AP266" s="44"/>
      <c r="AQ266" s="45" t="e">
        <f t="shared" ref="AQ266:AQ271" si="615">(AP266/AO266)*100</f>
        <v>#DIV/0!</v>
      </c>
      <c r="AR266" s="18"/>
      <c r="AS266" s="37"/>
      <c r="AT266" s="37"/>
    </row>
    <row r="267" spans="1:46" customFormat="1" ht="45" hidden="1">
      <c r="A267" s="528"/>
      <c r="B267" s="291"/>
      <c r="C267" s="522"/>
      <c r="D267" s="112" t="s">
        <v>18</v>
      </c>
      <c r="E267" s="173">
        <f t="shared" ref="E267:F271" si="616">H267+K267+N267+Q267+T267+W267+Z267+AC267+AF267+AI267+AL267+AO267</f>
        <v>3753.44</v>
      </c>
      <c r="F267" s="43">
        <f t="shared" si="616"/>
        <v>1217.17</v>
      </c>
      <c r="G267" s="43">
        <f t="shared" si="603"/>
        <v>32.428119271921226</v>
      </c>
      <c r="H267" s="233">
        <v>1.94</v>
      </c>
      <c r="I267" s="85">
        <v>1.94</v>
      </c>
      <c r="J267" s="45">
        <f t="shared" si="604"/>
        <v>100</v>
      </c>
      <c r="K267" s="234">
        <v>276.89</v>
      </c>
      <c r="L267" s="85">
        <v>276.89</v>
      </c>
      <c r="M267" s="45">
        <f t="shared" si="605"/>
        <v>100</v>
      </c>
      <c r="N267" s="234">
        <v>241.78</v>
      </c>
      <c r="O267" s="43">
        <v>241.78</v>
      </c>
      <c r="P267" s="45">
        <f t="shared" si="606"/>
        <v>100</v>
      </c>
      <c r="Q267" s="234">
        <v>238.91</v>
      </c>
      <c r="R267" s="44">
        <v>238.91</v>
      </c>
      <c r="S267" s="45">
        <f t="shared" si="607"/>
        <v>100</v>
      </c>
      <c r="T267" s="234">
        <v>284.04000000000002</v>
      </c>
      <c r="U267" s="44">
        <v>284.04000000000002</v>
      </c>
      <c r="V267" s="45">
        <f t="shared" si="608"/>
        <v>100</v>
      </c>
      <c r="W267" s="234">
        <v>173.61</v>
      </c>
      <c r="X267" s="44">
        <v>173.61</v>
      </c>
      <c r="Y267" s="45">
        <f t="shared" si="609"/>
        <v>100</v>
      </c>
      <c r="Z267" s="234">
        <v>318</v>
      </c>
      <c r="AA267" s="44"/>
      <c r="AB267" s="45">
        <f t="shared" si="610"/>
        <v>0</v>
      </c>
      <c r="AC267" s="234">
        <v>318</v>
      </c>
      <c r="AD267" s="44"/>
      <c r="AE267" s="45">
        <f t="shared" si="611"/>
        <v>0</v>
      </c>
      <c r="AF267" s="234">
        <v>318</v>
      </c>
      <c r="AG267" s="44"/>
      <c r="AH267" s="45">
        <f t="shared" si="612"/>
        <v>0</v>
      </c>
      <c r="AI267" s="234">
        <v>318</v>
      </c>
      <c r="AJ267" s="44"/>
      <c r="AK267" s="45">
        <f t="shared" si="613"/>
        <v>0</v>
      </c>
      <c r="AL267" s="234">
        <v>318</v>
      </c>
      <c r="AM267" s="44"/>
      <c r="AN267" s="45">
        <f t="shared" si="614"/>
        <v>0</v>
      </c>
      <c r="AO267" s="234">
        <f>359.17+76.22+79.09+117.23+33.96+136.21+144.39</f>
        <v>946.2700000000001</v>
      </c>
      <c r="AP267" s="44"/>
      <c r="AQ267" s="45">
        <f t="shared" si="615"/>
        <v>0</v>
      </c>
      <c r="AR267" s="18"/>
      <c r="AS267" s="37"/>
      <c r="AT267" s="37"/>
    </row>
    <row r="268" spans="1:46" customFormat="1" ht="36" hidden="1" customHeight="1">
      <c r="A268" s="528"/>
      <c r="B268" s="291"/>
      <c r="C268" s="522"/>
      <c r="D268" s="112" t="s">
        <v>26</v>
      </c>
      <c r="E268" s="173">
        <f t="shared" si="616"/>
        <v>146422.94</v>
      </c>
      <c r="F268" s="43">
        <f t="shared" si="616"/>
        <v>95969.520000000019</v>
      </c>
      <c r="G268" s="43">
        <f t="shared" si="603"/>
        <v>65.542680675582673</v>
      </c>
      <c r="H268" s="233">
        <v>11711.79</v>
      </c>
      <c r="I268" s="85">
        <v>11711.79</v>
      </c>
      <c r="J268" s="45">
        <f t="shared" si="604"/>
        <v>100</v>
      </c>
      <c r="K268" s="234">
        <v>25957.78</v>
      </c>
      <c r="L268" s="85">
        <v>25957.78</v>
      </c>
      <c r="M268" s="45">
        <f t="shared" si="605"/>
        <v>100</v>
      </c>
      <c r="N268" s="234">
        <v>15214.6</v>
      </c>
      <c r="O268" s="43">
        <f>15214.6+0.01</f>
        <v>15214.61</v>
      </c>
      <c r="P268" s="45">
        <f t="shared" si="606"/>
        <v>100.00006572634182</v>
      </c>
      <c r="Q268" s="234">
        <v>23749.64</v>
      </c>
      <c r="R268" s="44">
        <v>23749.64</v>
      </c>
      <c r="S268" s="45">
        <f t="shared" si="607"/>
        <v>100</v>
      </c>
      <c r="T268" s="234">
        <v>10346.540000000001</v>
      </c>
      <c r="U268" s="45">
        <v>10346.540000000001</v>
      </c>
      <c r="V268" s="45">
        <f t="shared" si="608"/>
        <v>100</v>
      </c>
      <c r="W268" s="234">
        <v>8989.16</v>
      </c>
      <c r="X268" s="44">
        <v>8989.16</v>
      </c>
      <c r="Y268" s="45">
        <f t="shared" si="609"/>
        <v>100</v>
      </c>
      <c r="Z268" s="234">
        <v>5000</v>
      </c>
      <c r="AA268" s="44"/>
      <c r="AB268" s="45">
        <f t="shared" si="610"/>
        <v>0</v>
      </c>
      <c r="AC268" s="234">
        <v>5000</v>
      </c>
      <c r="AD268" s="44"/>
      <c r="AE268" s="45">
        <f t="shared" si="611"/>
        <v>0</v>
      </c>
      <c r="AF268" s="234">
        <v>5000</v>
      </c>
      <c r="AG268" s="44"/>
      <c r="AH268" s="45">
        <f t="shared" si="612"/>
        <v>0</v>
      </c>
      <c r="AI268" s="234">
        <v>12000</v>
      </c>
      <c r="AJ268" s="44"/>
      <c r="AK268" s="45">
        <f t="shared" si="613"/>
        <v>0</v>
      </c>
      <c r="AL268" s="234">
        <v>12000</v>
      </c>
      <c r="AM268" s="44"/>
      <c r="AN268" s="45">
        <f t="shared" si="614"/>
        <v>0</v>
      </c>
      <c r="AO268" s="234">
        <f>12000-546.57</f>
        <v>11453.43</v>
      </c>
      <c r="AP268" s="44"/>
      <c r="AQ268" s="45">
        <f t="shared" si="615"/>
        <v>0</v>
      </c>
      <c r="AR268" s="18"/>
      <c r="AS268" s="37"/>
      <c r="AT268" s="37"/>
    </row>
    <row r="269" spans="1:46" customFormat="1" ht="86.25" hidden="1" customHeight="1">
      <c r="A269" s="528"/>
      <c r="B269" s="291"/>
      <c r="C269" s="522"/>
      <c r="D269" s="115" t="s">
        <v>154</v>
      </c>
      <c r="E269" s="173">
        <f t="shared" si="616"/>
        <v>0</v>
      </c>
      <c r="F269" s="85">
        <f t="shared" si="616"/>
        <v>0</v>
      </c>
      <c r="G269" s="43" t="e">
        <f t="shared" si="603"/>
        <v>#DIV/0!</v>
      </c>
      <c r="H269" s="233"/>
      <c r="I269" s="85"/>
      <c r="J269" s="45" t="e">
        <f t="shared" si="604"/>
        <v>#DIV/0!</v>
      </c>
      <c r="K269" s="234"/>
      <c r="L269" s="85"/>
      <c r="M269" s="45" t="e">
        <f t="shared" si="605"/>
        <v>#DIV/0!</v>
      </c>
      <c r="N269" s="234"/>
      <c r="O269" s="43"/>
      <c r="P269" s="45" t="e">
        <f t="shared" si="606"/>
        <v>#DIV/0!</v>
      </c>
      <c r="Q269" s="234"/>
      <c r="R269" s="44"/>
      <c r="S269" s="45" t="e">
        <f t="shared" si="607"/>
        <v>#DIV/0!</v>
      </c>
      <c r="T269" s="234"/>
      <c r="U269" s="44"/>
      <c r="V269" s="45" t="e">
        <f t="shared" si="608"/>
        <v>#DIV/0!</v>
      </c>
      <c r="W269" s="234"/>
      <c r="X269" s="44"/>
      <c r="Y269" s="45" t="e">
        <f t="shared" si="609"/>
        <v>#DIV/0!</v>
      </c>
      <c r="Z269" s="234"/>
      <c r="AA269" s="44"/>
      <c r="AB269" s="45" t="e">
        <f t="shared" si="610"/>
        <v>#DIV/0!</v>
      </c>
      <c r="AC269" s="234"/>
      <c r="AD269" s="44"/>
      <c r="AE269" s="45" t="e">
        <f t="shared" si="611"/>
        <v>#DIV/0!</v>
      </c>
      <c r="AF269" s="234"/>
      <c r="AG269" s="44"/>
      <c r="AH269" s="45" t="e">
        <f t="shared" si="612"/>
        <v>#DIV/0!</v>
      </c>
      <c r="AI269" s="234"/>
      <c r="AJ269" s="44"/>
      <c r="AK269" s="45" t="e">
        <f t="shared" si="613"/>
        <v>#DIV/0!</v>
      </c>
      <c r="AL269" s="234"/>
      <c r="AM269" s="44"/>
      <c r="AN269" s="45" t="e">
        <f t="shared" si="614"/>
        <v>#DIV/0!</v>
      </c>
      <c r="AO269" s="234"/>
      <c r="AP269" s="44"/>
      <c r="AQ269" s="45" t="e">
        <f t="shared" si="615"/>
        <v>#DIV/0!</v>
      </c>
      <c r="AR269" s="18"/>
      <c r="AS269" s="37"/>
      <c r="AT269" s="37"/>
    </row>
    <row r="270" spans="1:46" customFormat="1" ht="39.75" hidden="1" customHeight="1">
      <c r="A270" s="528"/>
      <c r="B270" s="291"/>
      <c r="C270" s="522"/>
      <c r="D270" s="112" t="s">
        <v>37</v>
      </c>
      <c r="E270" s="173">
        <f t="shared" si="616"/>
        <v>0</v>
      </c>
      <c r="F270" s="85">
        <f t="shared" si="616"/>
        <v>0</v>
      </c>
      <c r="G270" s="43" t="e">
        <f t="shared" si="603"/>
        <v>#DIV/0!</v>
      </c>
      <c r="H270" s="233"/>
      <c r="I270" s="85"/>
      <c r="J270" s="45" t="e">
        <f t="shared" si="604"/>
        <v>#DIV/0!</v>
      </c>
      <c r="K270" s="234"/>
      <c r="L270" s="85"/>
      <c r="M270" s="45" t="e">
        <f t="shared" si="605"/>
        <v>#DIV/0!</v>
      </c>
      <c r="N270" s="234"/>
      <c r="O270" s="43"/>
      <c r="P270" s="45" t="e">
        <f t="shared" si="606"/>
        <v>#DIV/0!</v>
      </c>
      <c r="Q270" s="234"/>
      <c r="R270" s="44"/>
      <c r="S270" s="45" t="e">
        <f t="shared" si="607"/>
        <v>#DIV/0!</v>
      </c>
      <c r="T270" s="234"/>
      <c r="U270" s="44"/>
      <c r="V270" s="45" t="e">
        <f t="shared" si="608"/>
        <v>#DIV/0!</v>
      </c>
      <c r="W270" s="234"/>
      <c r="X270" s="44"/>
      <c r="Y270" s="45" t="e">
        <f t="shared" si="609"/>
        <v>#DIV/0!</v>
      </c>
      <c r="Z270" s="234"/>
      <c r="AA270" s="44"/>
      <c r="AB270" s="45" t="e">
        <f t="shared" si="610"/>
        <v>#DIV/0!</v>
      </c>
      <c r="AC270" s="234"/>
      <c r="AD270" s="44"/>
      <c r="AE270" s="45" t="e">
        <f t="shared" si="611"/>
        <v>#DIV/0!</v>
      </c>
      <c r="AF270" s="234"/>
      <c r="AG270" s="44"/>
      <c r="AH270" s="45" t="e">
        <f t="shared" si="612"/>
        <v>#DIV/0!</v>
      </c>
      <c r="AI270" s="234"/>
      <c r="AJ270" s="44"/>
      <c r="AK270" s="45" t="e">
        <f t="shared" si="613"/>
        <v>#DIV/0!</v>
      </c>
      <c r="AL270" s="234"/>
      <c r="AM270" s="44"/>
      <c r="AN270" s="45" t="e">
        <f t="shared" si="614"/>
        <v>#DIV/0!</v>
      </c>
      <c r="AO270" s="234"/>
      <c r="AP270" s="44"/>
      <c r="AQ270" s="45" t="e">
        <f t="shared" si="615"/>
        <v>#DIV/0!</v>
      </c>
      <c r="AR270" s="18"/>
      <c r="AS270" s="37"/>
      <c r="AT270" s="37"/>
    </row>
    <row r="271" spans="1:46" customFormat="1" ht="45" hidden="1">
      <c r="A271" s="529"/>
      <c r="B271" s="292"/>
      <c r="C271" s="523"/>
      <c r="D271" s="112" t="s">
        <v>32</v>
      </c>
      <c r="E271" s="173">
        <f t="shared" si="616"/>
        <v>1599.01</v>
      </c>
      <c r="F271" s="85">
        <f t="shared" si="616"/>
        <v>775.89769999999999</v>
      </c>
      <c r="G271" s="43">
        <f t="shared" si="603"/>
        <v>48.523630246214843</v>
      </c>
      <c r="H271" s="233">
        <v>0.1</v>
      </c>
      <c r="I271" s="85">
        <v>0.1</v>
      </c>
      <c r="J271" s="45">
        <f t="shared" si="604"/>
        <v>100</v>
      </c>
      <c r="K271" s="234">
        <v>109.52</v>
      </c>
      <c r="L271" s="85">
        <v>109.5177</v>
      </c>
      <c r="M271" s="45">
        <f t="shared" si="605"/>
        <v>99.997899926953991</v>
      </c>
      <c r="N271" s="234">
        <v>383.44</v>
      </c>
      <c r="O271" s="43">
        <v>383.44</v>
      </c>
      <c r="P271" s="45">
        <f t="shared" si="606"/>
        <v>100</v>
      </c>
      <c r="Q271" s="234">
        <v>84.09</v>
      </c>
      <c r="R271" s="44">
        <v>84.09</v>
      </c>
      <c r="S271" s="45">
        <f t="shared" si="607"/>
        <v>100</v>
      </c>
      <c r="T271" s="234">
        <v>26.29</v>
      </c>
      <c r="U271" s="44">
        <v>26.29</v>
      </c>
      <c r="V271" s="45">
        <f t="shared" si="608"/>
        <v>100</v>
      </c>
      <c r="W271" s="234">
        <v>172.46</v>
      </c>
      <c r="X271" s="44">
        <v>172.46</v>
      </c>
      <c r="Y271" s="45">
        <f t="shared" si="609"/>
        <v>100</v>
      </c>
      <c r="Z271" s="234">
        <v>0</v>
      </c>
      <c r="AA271" s="44"/>
      <c r="AB271" s="45" t="e">
        <f t="shared" si="610"/>
        <v>#DIV/0!</v>
      </c>
      <c r="AC271" s="234">
        <v>0</v>
      </c>
      <c r="AD271" s="44"/>
      <c r="AE271" s="45" t="e">
        <f t="shared" si="611"/>
        <v>#DIV/0!</v>
      </c>
      <c r="AF271" s="234">
        <f>592.38-26.29</f>
        <v>566.09</v>
      </c>
      <c r="AG271" s="44"/>
      <c r="AH271" s="45">
        <f t="shared" si="612"/>
        <v>0</v>
      </c>
      <c r="AI271" s="234">
        <f>510.77-84.09-172.46</f>
        <v>254.21999999999994</v>
      </c>
      <c r="AJ271" s="44"/>
      <c r="AK271" s="45">
        <f t="shared" si="613"/>
        <v>0</v>
      </c>
      <c r="AL271" s="234">
        <f>35.03-32.23</f>
        <v>2.8000000000000043</v>
      </c>
      <c r="AM271" s="44"/>
      <c r="AN271" s="45">
        <f t="shared" si="614"/>
        <v>0</v>
      </c>
      <c r="AO271" s="234">
        <v>0</v>
      </c>
      <c r="AP271" s="44"/>
      <c r="AQ271" s="45" t="e">
        <f t="shared" si="615"/>
        <v>#DIV/0!</v>
      </c>
      <c r="AR271" s="18"/>
      <c r="AS271" s="37"/>
      <c r="AT271" s="37"/>
    </row>
    <row r="272" spans="1:46" s="208" customFormat="1" ht="26.25" hidden="1" customHeight="1">
      <c r="A272" s="287" t="s">
        <v>236</v>
      </c>
      <c r="B272" s="290" t="s">
        <v>82</v>
      </c>
      <c r="C272" s="521" t="s">
        <v>106</v>
      </c>
      <c r="D272" s="209" t="s">
        <v>34</v>
      </c>
      <c r="E272" s="210">
        <f>SUM(E273:E278)</f>
        <v>58152.1</v>
      </c>
      <c r="F272" s="205">
        <f>SUM(F273:F278)</f>
        <v>38499.030000000006</v>
      </c>
      <c r="G272" s="205">
        <f>(F272/E272)*100</f>
        <v>66.204023586422508</v>
      </c>
      <c r="H272" s="234">
        <f>SUM(H273:H278)</f>
        <v>1443.78</v>
      </c>
      <c r="I272" s="205">
        <f>SUM(I273:I278)</f>
        <v>1443.78</v>
      </c>
      <c r="J272" s="205">
        <f>(I272/H272)*100</f>
        <v>100</v>
      </c>
      <c r="K272" s="234">
        <f>SUM(K273:K278)</f>
        <v>6913.45</v>
      </c>
      <c r="L272" s="206">
        <f>SUM(L273:L278)</f>
        <v>6913.45</v>
      </c>
      <c r="M272" s="205">
        <f>(L272/K272)*100</f>
        <v>100</v>
      </c>
      <c r="N272" s="234">
        <f>SUM(N273:N278)</f>
        <v>5842.57</v>
      </c>
      <c r="O272" s="206">
        <f>SUM(O273:O278)</f>
        <v>5842.57</v>
      </c>
      <c r="P272" s="205">
        <f>(O272/N272)*100</f>
        <v>100</v>
      </c>
      <c r="Q272" s="234">
        <f>SUM(Q273:Q278)</f>
        <v>6294.47</v>
      </c>
      <c r="R272" s="205">
        <f>SUM(R273:R278)</f>
        <v>6294.47</v>
      </c>
      <c r="S272" s="205">
        <f>(R272/Q272)*100</f>
        <v>100</v>
      </c>
      <c r="T272" s="234">
        <f>SUM(T273:T278)</f>
        <v>7781.0199999999995</v>
      </c>
      <c r="U272" s="205">
        <f>SUM(U273:U278)</f>
        <v>7781.0199999999995</v>
      </c>
      <c r="V272" s="205">
        <f>(U272/T272)*100</f>
        <v>100</v>
      </c>
      <c r="W272" s="234">
        <f>SUM(W273:W278)</f>
        <v>10221.300000000001</v>
      </c>
      <c r="X272" s="205">
        <f>SUM(X273:X278)</f>
        <v>10223.74</v>
      </c>
      <c r="Y272" s="205">
        <f>(X272/W272)*100</f>
        <v>100.02387171886159</v>
      </c>
      <c r="Z272" s="234">
        <f>SUM(Z273:Z278)</f>
        <v>5853.61</v>
      </c>
      <c r="AA272" s="205">
        <f>SUM(AA273:AA278)</f>
        <v>0</v>
      </c>
      <c r="AB272" s="205">
        <f>(AA272/Z272)*100</f>
        <v>0</v>
      </c>
      <c r="AC272" s="234">
        <f>SUM(AC273:AC278)</f>
        <v>2781.32</v>
      </c>
      <c r="AD272" s="205">
        <f>SUM(AD273:AD278)</f>
        <v>0</v>
      </c>
      <c r="AE272" s="205">
        <f>(AD272/AC272)*100</f>
        <v>0</v>
      </c>
      <c r="AF272" s="234">
        <f>SUM(AF273:AF278)</f>
        <v>3816</v>
      </c>
      <c r="AG272" s="205">
        <f>SUM(AG273:AG278)</f>
        <v>0</v>
      </c>
      <c r="AH272" s="205">
        <f>(AG272/AF272)*100</f>
        <v>0</v>
      </c>
      <c r="AI272" s="234">
        <f>SUM(AI273:AI278)</f>
        <v>4144.1100000000006</v>
      </c>
      <c r="AJ272" s="205">
        <f>SUM(AJ273:AJ278)</f>
        <v>0</v>
      </c>
      <c r="AK272" s="205">
        <f>(AJ272/AI272)*100</f>
        <v>0</v>
      </c>
      <c r="AL272" s="234">
        <f>SUM(AL273:AL278)</f>
        <v>916.06</v>
      </c>
      <c r="AM272" s="205">
        <f>SUM(AM273:AM278)</f>
        <v>0</v>
      </c>
      <c r="AN272" s="205">
        <f>(AM272/AL272)*100</f>
        <v>0</v>
      </c>
      <c r="AO272" s="234">
        <f>SUM(AO273:AO278)</f>
        <v>2144.41</v>
      </c>
      <c r="AP272" s="205">
        <f>SUM(AP273:AP278)</f>
        <v>0</v>
      </c>
      <c r="AQ272" s="205">
        <f>(AP272/AO272)*100</f>
        <v>0</v>
      </c>
      <c r="AR272" s="207"/>
    </row>
    <row r="273" spans="1:46" customFormat="1" ht="30" hidden="1">
      <c r="A273" s="288"/>
      <c r="B273" s="291"/>
      <c r="C273" s="522"/>
      <c r="D273" s="112" t="s">
        <v>17</v>
      </c>
      <c r="E273" s="173">
        <f>H273+K273+N273+Q273+T273+W273+Z273+AC273+AF273+AI273+AL273+AO273</f>
        <v>0</v>
      </c>
      <c r="F273" s="44">
        <f>I273+L273+O273+R273+U273+X273+AA273+AD273+AG273+AJ273+AM273+AP273</f>
        <v>0</v>
      </c>
      <c r="G273" s="45" t="e">
        <f t="shared" ref="G273:G278" si="617">(F273/E273)*100</f>
        <v>#DIV/0!</v>
      </c>
      <c r="H273" s="234">
        <f>H280+H287+H294</f>
        <v>0</v>
      </c>
      <c r="I273" s="45">
        <f>I280+I287+I294</f>
        <v>0</v>
      </c>
      <c r="J273" s="45" t="e">
        <f t="shared" ref="J273:J278" si="618">(I273/H273)*100</f>
        <v>#DIV/0!</v>
      </c>
      <c r="K273" s="234">
        <f>K280+K287+K294</f>
        <v>0</v>
      </c>
      <c r="L273" s="43">
        <f>L280+L287+L294</f>
        <v>0</v>
      </c>
      <c r="M273" s="45" t="e">
        <f t="shared" ref="M273:M278" si="619">(L273/K273)*100</f>
        <v>#DIV/0!</v>
      </c>
      <c r="N273" s="234">
        <f>N280+N287+N294</f>
        <v>0</v>
      </c>
      <c r="O273" s="43">
        <f>O280+O287+O294</f>
        <v>0</v>
      </c>
      <c r="P273" s="45" t="e">
        <f t="shared" ref="P273:P278" si="620">(O273/N273)*100</f>
        <v>#DIV/0!</v>
      </c>
      <c r="Q273" s="234">
        <f>Q280+Q287+Q294</f>
        <v>0</v>
      </c>
      <c r="R273" s="45">
        <f>R280+R287+R294</f>
        <v>0</v>
      </c>
      <c r="S273" s="45" t="e">
        <f t="shared" ref="S273:S278" si="621">(R273/Q273)*100</f>
        <v>#DIV/0!</v>
      </c>
      <c r="T273" s="234">
        <f>T280+T287+T294</f>
        <v>0</v>
      </c>
      <c r="U273" s="45">
        <f>U280+U287+U294</f>
        <v>0</v>
      </c>
      <c r="V273" s="45" t="e">
        <f t="shared" ref="V273:V278" si="622">(U273/T273)*100</f>
        <v>#DIV/0!</v>
      </c>
      <c r="W273" s="234">
        <f>W280+W287+W294</f>
        <v>0</v>
      </c>
      <c r="X273" s="45">
        <f>X280+X287+X294</f>
        <v>0</v>
      </c>
      <c r="Y273" s="45" t="e">
        <f t="shared" ref="Y273:Y278" si="623">(X273/W273)*100</f>
        <v>#DIV/0!</v>
      </c>
      <c r="Z273" s="234">
        <f>Z280+Z287+Z294</f>
        <v>0</v>
      </c>
      <c r="AA273" s="45">
        <f>AA280+AA287+AA294</f>
        <v>0</v>
      </c>
      <c r="AB273" s="45" t="e">
        <f t="shared" ref="AB273:AB278" si="624">(AA273/Z273)*100</f>
        <v>#DIV/0!</v>
      </c>
      <c r="AC273" s="234">
        <f>AC280+AC287+AC294</f>
        <v>0</v>
      </c>
      <c r="AD273" s="45">
        <f>AD280+AD287+AD294</f>
        <v>0</v>
      </c>
      <c r="AE273" s="45" t="e">
        <f t="shared" ref="AE273:AE278" si="625">(AD273/AC273)*100</f>
        <v>#DIV/0!</v>
      </c>
      <c r="AF273" s="234">
        <f>AF280+AF287+AF294</f>
        <v>0</v>
      </c>
      <c r="AG273" s="45">
        <f>AG280+AG287+AG294</f>
        <v>0</v>
      </c>
      <c r="AH273" s="45" t="e">
        <f t="shared" ref="AH273:AH278" si="626">(AG273/AF273)*100</f>
        <v>#DIV/0!</v>
      </c>
      <c r="AI273" s="234">
        <f>AI280+AI287+AI294</f>
        <v>0</v>
      </c>
      <c r="AJ273" s="45">
        <f>AJ280+AJ287+AJ294</f>
        <v>0</v>
      </c>
      <c r="AK273" s="45" t="e">
        <f t="shared" ref="AK273:AK278" si="627">(AJ273/AI273)*100</f>
        <v>#DIV/0!</v>
      </c>
      <c r="AL273" s="234">
        <f>AL280+AL287+AL294</f>
        <v>0</v>
      </c>
      <c r="AM273" s="45">
        <f>AM280+AM287+AM294</f>
        <v>0</v>
      </c>
      <c r="AN273" s="45" t="e">
        <f t="shared" ref="AN273:AN278" si="628">(AM273/AL273)*100</f>
        <v>#DIV/0!</v>
      </c>
      <c r="AO273" s="234">
        <f>AO280+AO287+AO294</f>
        <v>0</v>
      </c>
      <c r="AP273" s="45">
        <f>AP280+AP287+AP294</f>
        <v>0</v>
      </c>
      <c r="AQ273" s="45" t="e">
        <f t="shared" ref="AQ273:AQ278" si="629">(AP273/AO273)*100</f>
        <v>#DIV/0!</v>
      </c>
      <c r="AR273" s="18"/>
      <c r="AS273" s="37"/>
      <c r="AT273" s="37"/>
    </row>
    <row r="274" spans="1:46" customFormat="1" ht="45" hidden="1">
      <c r="A274" s="288"/>
      <c r="B274" s="291"/>
      <c r="C274" s="522"/>
      <c r="D274" s="112" t="s">
        <v>18</v>
      </c>
      <c r="E274" s="173">
        <f t="shared" ref="E274:F278" si="630">H274+K274+N274+Q274+T274+W274+Z274+AC274+AF274+AI274+AL274+AO274</f>
        <v>3400</v>
      </c>
      <c r="F274" s="44">
        <f t="shared" si="630"/>
        <v>0</v>
      </c>
      <c r="G274" s="45">
        <f t="shared" si="617"/>
        <v>0</v>
      </c>
      <c r="H274" s="234">
        <f t="shared" ref="H274:I278" si="631">H281+H288+H295</f>
        <v>0</v>
      </c>
      <c r="I274" s="45">
        <f t="shared" si="631"/>
        <v>0</v>
      </c>
      <c r="J274" s="45" t="e">
        <f t="shared" si="618"/>
        <v>#DIV/0!</v>
      </c>
      <c r="K274" s="234">
        <f t="shared" ref="K274:L278" si="632">K281+K288+K295</f>
        <v>0</v>
      </c>
      <c r="L274" s="43">
        <f t="shared" si="632"/>
        <v>0</v>
      </c>
      <c r="M274" s="45" t="e">
        <f t="shared" si="619"/>
        <v>#DIV/0!</v>
      </c>
      <c r="N274" s="234">
        <f t="shared" ref="N274:O278" si="633">N281+N288+N295</f>
        <v>0</v>
      </c>
      <c r="O274" s="43">
        <f t="shared" si="633"/>
        <v>0</v>
      </c>
      <c r="P274" s="45" t="e">
        <f t="shared" si="620"/>
        <v>#DIV/0!</v>
      </c>
      <c r="Q274" s="234">
        <f t="shared" ref="Q274:R278" si="634">Q281+Q288+Q295</f>
        <v>0</v>
      </c>
      <c r="R274" s="45">
        <f t="shared" si="634"/>
        <v>0</v>
      </c>
      <c r="S274" s="45" t="e">
        <f t="shared" si="621"/>
        <v>#DIV/0!</v>
      </c>
      <c r="T274" s="234">
        <f t="shared" ref="T274:U278" si="635">T281+T288+T295</f>
        <v>0</v>
      </c>
      <c r="U274" s="45">
        <f t="shared" si="635"/>
        <v>0</v>
      </c>
      <c r="V274" s="45" t="e">
        <f t="shared" si="622"/>
        <v>#DIV/0!</v>
      </c>
      <c r="W274" s="234">
        <f t="shared" ref="W274:X278" si="636">W281+W288+W295</f>
        <v>0</v>
      </c>
      <c r="X274" s="45">
        <f t="shared" si="636"/>
        <v>0</v>
      </c>
      <c r="Y274" s="45" t="e">
        <f t="shared" si="623"/>
        <v>#DIV/0!</v>
      </c>
      <c r="Z274" s="234">
        <f t="shared" ref="Z274:AA278" si="637">Z281+Z288+Z295</f>
        <v>300</v>
      </c>
      <c r="AA274" s="45">
        <f t="shared" si="637"/>
        <v>0</v>
      </c>
      <c r="AB274" s="45">
        <f t="shared" si="624"/>
        <v>0</v>
      </c>
      <c r="AC274" s="234">
        <f t="shared" ref="AC274:AD278" si="638">AC281+AC288+AC295</f>
        <v>300</v>
      </c>
      <c r="AD274" s="45">
        <f t="shared" si="638"/>
        <v>0</v>
      </c>
      <c r="AE274" s="45">
        <f t="shared" si="625"/>
        <v>0</v>
      </c>
      <c r="AF274" s="234">
        <f t="shared" ref="AF274:AG278" si="639">AF281+AF288+AF295</f>
        <v>300</v>
      </c>
      <c r="AG274" s="45">
        <f t="shared" si="639"/>
        <v>0</v>
      </c>
      <c r="AH274" s="45">
        <f t="shared" si="626"/>
        <v>0</v>
      </c>
      <c r="AI274" s="234">
        <f t="shared" ref="AI274:AJ278" si="640">AI281+AI288+AI295</f>
        <v>300</v>
      </c>
      <c r="AJ274" s="45">
        <f t="shared" si="640"/>
        <v>0</v>
      </c>
      <c r="AK274" s="45">
        <f t="shared" si="627"/>
        <v>0</v>
      </c>
      <c r="AL274" s="234">
        <f t="shared" ref="AL274:AM278" si="641">AL281+AL288+AL295</f>
        <v>650</v>
      </c>
      <c r="AM274" s="45">
        <f t="shared" si="641"/>
        <v>0</v>
      </c>
      <c r="AN274" s="45">
        <f t="shared" si="628"/>
        <v>0</v>
      </c>
      <c r="AO274" s="234">
        <f t="shared" ref="AO274:AP278" si="642">AO281+AO288+AO295</f>
        <v>1550</v>
      </c>
      <c r="AP274" s="45">
        <f t="shared" si="642"/>
        <v>0</v>
      </c>
      <c r="AQ274" s="45">
        <f t="shared" si="629"/>
        <v>0</v>
      </c>
      <c r="AR274" s="18"/>
      <c r="AS274" s="37"/>
      <c r="AT274" s="37"/>
    </row>
    <row r="275" spans="1:46" customFormat="1" ht="36" hidden="1" customHeight="1">
      <c r="A275" s="288"/>
      <c r="B275" s="291"/>
      <c r="C275" s="522"/>
      <c r="D275" s="112" t="s">
        <v>26</v>
      </c>
      <c r="E275" s="173">
        <f t="shared" si="630"/>
        <v>51674.479999999996</v>
      </c>
      <c r="F275" s="44">
        <f t="shared" si="630"/>
        <v>38489.980000000003</v>
      </c>
      <c r="G275" s="45">
        <f t="shared" si="617"/>
        <v>74.485471358395884</v>
      </c>
      <c r="H275" s="234">
        <f t="shared" si="631"/>
        <v>1443.78</v>
      </c>
      <c r="I275" s="45">
        <f t="shared" si="631"/>
        <v>1443.78</v>
      </c>
      <c r="J275" s="45">
        <f t="shared" si="618"/>
        <v>100</v>
      </c>
      <c r="K275" s="234">
        <f t="shared" si="632"/>
        <v>6913.45</v>
      </c>
      <c r="L275" s="43">
        <f t="shared" si="632"/>
        <v>6913.45</v>
      </c>
      <c r="M275" s="45">
        <f t="shared" si="619"/>
        <v>100</v>
      </c>
      <c r="N275" s="234">
        <f t="shared" si="633"/>
        <v>5842.57</v>
      </c>
      <c r="O275" s="43">
        <f t="shared" si="633"/>
        <v>5842.57</v>
      </c>
      <c r="P275" s="45">
        <f t="shared" si="620"/>
        <v>100</v>
      </c>
      <c r="Q275" s="234">
        <f t="shared" si="634"/>
        <v>6294.47</v>
      </c>
      <c r="R275" s="45">
        <f t="shared" si="634"/>
        <v>6294.47</v>
      </c>
      <c r="S275" s="45">
        <f t="shared" si="621"/>
        <v>100</v>
      </c>
      <c r="T275" s="234">
        <f t="shared" si="635"/>
        <v>7781.1299999999992</v>
      </c>
      <c r="U275" s="45">
        <f t="shared" si="635"/>
        <v>7781.1299999999992</v>
      </c>
      <c r="V275" s="45">
        <f t="shared" si="622"/>
        <v>100</v>
      </c>
      <c r="W275" s="234">
        <f t="shared" si="636"/>
        <v>10212.140000000001</v>
      </c>
      <c r="X275" s="45">
        <f t="shared" si="636"/>
        <v>10214.58</v>
      </c>
      <c r="Y275" s="45">
        <f t="shared" si="623"/>
        <v>100.02389313111648</v>
      </c>
      <c r="Z275" s="234">
        <f t="shared" si="637"/>
        <v>3525.56</v>
      </c>
      <c r="AA275" s="45">
        <f t="shared" si="637"/>
        <v>0</v>
      </c>
      <c r="AB275" s="45">
        <f t="shared" si="624"/>
        <v>0</v>
      </c>
      <c r="AC275" s="234">
        <f t="shared" si="638"/>
        <v>2016</v>
      </c>
      <c r="AD275" s="45">
        <f t="shared" si="638"/>
        <v>0</v>
      </c>
      <c r="AE275" s="45">
        <f t="shared" si="625"/>
        <v>0</v>
      </c>
      <c r="AF275" s="234">
        <f t="shared" si="639"/>
        <v>3516</v>
      </c>
      <c r="AG275" s="45">
        <f t="shared" si="639"/>
        <v>0</v>
      </c>
      <c r="AH275" s="45">
        <f t="shared" si="626"/>
        <v>0</v>
      </c>
      <c r="AI275" s="234">
        <f t="shared" si="640"/>
        <v>3844.11</v>
      </c>
      <c r="AJ275" s="45">
        <f t="shared" si="640"/>
        <v>0</v>
      </c>
      <c r="AK275" s="45">
        <f t="shared" si="627"/>
        <v>0</v>
      </c>
      <c r="AL275" s="234">
        <f t="shared" si="641"/>
        <v>230.25</v>
      </c>
      <c r="AM275" s="45">
        <f t="shared" si="641"/>
        <v>0</v>
      </c>
      <c r="AN275" s="45">
        <f t="shared" si="628"/>
        <v>0</v>
      </c>
      <c r="AO275" s="234">
        <f t="shared" si="642"/>
        <v>55.02</v>
      </c>
      <c r="AP275" s="45">
        <f t="shared" si="642"/>
        <v>0</v>
      </c>
      <c r="AQ275" s="45">
        <f t="shared" si="629"/>
        <v>0</v>
      </c>
      <c r="AR275" s="18"/>
      <c r="AS275" s="37"/>
      <c r="AT275" s="37"/>
    </row>
    <row r="276" spans="1:46" customFormat="1" ht="78.75" hidden="1" customHeight="1">
      <c r="A276" s="288"/>
      <c r="B276" s="291"/>
      <c r="C276" s="522"/>
      <c r="D276" s="115" t="s">
        <v>154</v>
      </c>
      <c r="E276" s="173">
        <f t="shared" si="630"/>
        <v>0</v>
      </c>
      <c r="F276" s="44">
        <f t="shared" si="630"/>
        <v>0</v>
      </c>
      <c r="G276" s="45" t="e">
        <f t="shared" si="617"/>
        <v>#DIV/0!</v>
      </c>
      <c r="H276" s="234">
        <f t="shared" si="631"/>
        <v>0</v>
      </c>
      <c r="I276" s="45">
        <f t="shared" si="631"/>
        <v>0</v>
      </c>
      <c r="J276" s="45" t="e">
        <f t="shared" si="618"/>
        <v>#DIV/0!</v>
      </c>
      <c r="K276" s="234">
        <f t="shared" si="632"/>
        <v>0</v>
      </c>
      <c r="L276" s="43">
        <f t="shared" si="632"/>
        <v>0</v>
      </c>
      <c r="M276" s="45" t="e">
        <f t="shared" si="619"/>
        <v>#DIV/0!</v>
      </c>
      <c r="N276" s="234">
        <f t="shared" si="633"/>
        <v>0</v>
      </c>
      <c r="O276" s="43">
        <f t="shared" si="633"/>
        <v>0</v>
      </c>
      <c r="P276" s="45" t="e">
        <f t="shared" si="620"/>
        <v>#DIV/0!</v>
      </c>
      <c r="Q276" s="234">
        <f t="shared" si="634"/>
        <v>0</v>
      </c>
      <c r="R276" s="45">
        <f t="shared" si="634"/>
        <v>0</v>
      </c>
      <c r="S276" s="45" t="e">
        <f t="shared" si="621"/>
        <v>#DIV/0!</v>
      </c>
      <c r="T276" s="234">
        <f t="shared" si="635"/>
        <v>0</v>
      </c>
      <c r="U276" s="45">
        <f t="shared" si="635"/>
        <v>0</v>
      </c>
      <c r="V276" s="45" t="e">
        <f t="shared" si="622"/>
        <v>#DIV/0!</v>
      </c>
      <c r="W276" s="234">
        <f t="shared" si="636"/>
        <v>0</v>
      </c>
      <c r="X276" s="45">
        <f t="shared" si="636"/>
        <v>0</v>
      </c>
      <c r="Y276" s="45" t="e">
        <f t="shared" si="623"/>
        <v>#DIV/0!</v>
      </c>
      <c r="Z276" s="234">
        <f t="shared" si="637"/>
        <v>0</v>
      </c>
      <c r="AA276" s="45">
        <f t="shared" si="637"/>
        <v>0</v>
      </c>
      <c r="AB276" s="45" t="e">
        <f t="shared" si="624"/>
        <v>#DIV/0!</v>
      </c>
      <c r="AC276" s="234">
        <f t="shared" si="638"/>
        <v>0</v>
      </c>
      <c r="AD276" s="45">
        <f t="shared" si="638"/>
        <v>0</v>
      </c>
      <c r="AE276" s="45" t="e">
        <f t="shared" si="625"/>
        <v>#DIV/0!</v>
      </c>
      <c r="AF276" s="234">
        <f t="shared" si="639"/>
        <v>0</v>
      </c>
      <c r="AG276" s="45">
        <f t="shared" si="639"/>
        <v>0</v>
      </c>
      <c r="AH276" s="45" t="e">
        <f t="shared" si="626"/>
        <v>#DIV/0!</v>
      </c>
      <c r="AI276" s="234">
        <f t="shared" si="640"/>
        <v>0</v>
      </c>
      <c r="AJ276" s="45">
        <f t="shared" si="640"/>
        <v>0</v>
      </c>
      <c r="AK276" s="45" t="e">
        <f t="shared" si="627"/>
        <v>#DIV/0!</v>
      </c>
      <c r="AL276" s="234">
        <f t="shared" si="641"/>
        <v>0</v>
      </c>
      <c r="AM276" s="45">
        <f t="shared" si="641"/>
        <v>0</v>
      </c>
      <c r="AN276" s="45" t="e">
        <f t="shared" si="628"/>
        <v>#DIV/0!</v>
      </c>
      <c r="AO276" s="234">
        <f t="shared" si="642"/>
        <v>0</v>
      </c>
      <c r="AP276" s="45">
        <f t="shared" si="642"/>
        <v>0</v>
      </c>
      <c r="AQ276" s="45" t="e">
        <f t="shared" si="629"/>
        <v>#DIV/0!</v>
      </c>
      <c r="AR276" s="18"/>
      <c r="AS276" s="37"/>
      <c r="AT276" s="37"/>
    </row>
    <row r="277" spans="1:46" customFormat="1" ht="36" hidden="1" customHeight="1">
      <c r="A277" s="288"/>
      <c r="B277" s="291"/>
      <c r="C277" s="522"/>
      <c r="D277" s="112" t="s">
        <v>37</v>
      </c>
      <c r="E277" s="173">
        <f t="shared" si="630"/>
        <v>0</v>
      </c>
      <c r="F277" s="44">
        <f t="shared" si="630"/>
        <v>0</v>
      </c>
      <c r="G277" s="45" t="e">
        <f t="shared" si="617"/>
        <v>#DIV/0!</v>
      </c>
      <c r="H277" s="234">
        <f t="shared" si="631"/>
        <v>0</v>
      </c>
      <c r="I277" s="45">
        <f t="shared" si="631"/>
        <v>0</v>
      </c>
      <c r="J277" s="45" t="e">
        <f t="shared" si="618"/>
        <v>#DIV/0!</v>
      </c>
      <c r="K277" s="234">
        <f t="shared" si="632"/>
        <v>0</v>
      </c>
      <c r="L277" s="43">
        <f t="shared" si="632"/>
        <v>0</v>
      </c>
      <c r="M277" s="45" t="e">
        <f t="shared" si="619"/>
        <v>#DIV/0!</v>
      </c>
      <c r="N277" s="234">
        <f t="shared" si="633"/>
        <v>0</v>
      </c>
      <c r="O277" s="43">
        <f t="shared" si="633"/>
        <v>0</v>
      </c>
      <c r="P277" s="45" t="e">
        <f t="shared" si="620"/>
        <v>#DIV/0!</v>
      </c>
      <c r="Q277" s="234">
        <f t="shared" si="634"/>
        <v>0</v>
      </c>
      <c r="R277" s="45">
        <f t="shared" si="634"/>
        <v>0</v>
      </c>
      <c r="S277" s="45" t="e">
        <f t="shared" si="621"/>
        <v>#DIV/0!</v>
      </c>
      <c r="T277" s="234">
        <f t="shared" si="635"/>
        <v>0</v>
      </c>
      <c r="U277" s="45">
        <f t="shared" si="635"/>
        <v>0</v>
      </c>
      <c r="V277" s="45" t="e">
        <f t="shared" si="622"/>
        <v>#DIV/0!</v>
      </c>
      <c r="W277" s="234">
        <f t="shared" si="636"/>
        <v>0</v>
      </c>
      <c r="X277" s="45">
        <f t="shared" si="636"/>
        <v>0</v>
      </c>
      <c r="Y277" s="45" t="e">
        <f t="shared" si="623"/>
        <v>#DIV/0!</v>
      </c>
      <c r="Z277" s="234">
        <f t="shared" si="637"/>
        <v>0</v>
      </c>
      <c r="AA277" s="45">
        <f t="shared" si="637"/>
        <v>0</v>
      </c>
      <c r="AB277" s="45" t="e">
        <f t="shared" si="624"/>
        <v>#DIV/0!</v>
      </c>
      <c r="AC277" s="234">
        <f t="shared" si="638"/>
        <v>0</v>
      </c>
      <c r="AD277" s="45">
        <f t="shared" si="638"/>
        <v>0</v>
      </c>
      <c r="AE277" s="45" t="e">
        <f t="shared" si="625"/>
        <v>#DIV/0!</v>
      </c>
      <c r="AF277" s="234">
        <f t="shared" si="639"/>
        <v>0</v>
      </c>
      <c r="AG277" s="45">
        <f t="shared" si="639"/>
        <v>0</v>
      </c>
      <c r="AH277" s="45" t="e">
        <f t="shared" si="626"/>
        <v>#DIV/0!</v>
      </c>
      <c r="AI277" s="234">
        <f t="shared" si="640"/>
        <v>0</v>
      </c>
      <c r="AJ277" s="45">
        <f t="shared" si="640"/>
        <v>0</v>
      </c>
      <c r="AK277" s="45" t="e">
        <f t="shared" si="627"/>
        <v>#DIV/0!</v>
      </c>
      <c r="AL277" s="234">
        <f t="shared" si="641"/>
        <v>0</v>
      </c>
      <c r="AM277" s="45">
        <f t="shared" si="641"/>
        <v>0</v>
      </c>
      <c r="AN277" s="45" t="e">
        <f t="shared" si="628"/>
        <v>#DIV/0!</v>
      </c>
      <c r="AO277" s="234">
        <f t="shared" si="642"/>
        <v>0</v>
      </c>
      <c r="AP277" s="45">
        <f t="shared" si="642"/>
        <v>0</v>
      </c>
      <c r="AQ277" s="45" t="e">
        <f t="shared" si="629"/>
        <v>#DIV/0!</v>
      </c>
      <c r="AR277" s="18"/>
      <c r="AS277" s="37"/>
      <c r="AT277" s="37"/>
    </row>
    <row r="278" spans="1:46" customFormat="1" ht="45" hidden="1">
      <c r="A278" s="289"/>
      <c r="B278" s="292"/>
      <c r="C278" s="523"/>
      <c r="D278" s="112" t="s">
        <v>32</v>
      </c>
      <c r="E278" s="173">
        <f t="shared" si="630"/>
        <v>3077.62</v>
      </c>
      <c r="F278" s="44">
        <f t="shared" si="630"/>
        <v>9.0500000000000007</v>
      </c>
      <c r="G278" s="45">
        <f t="shared" si="617"/>
        <v>0.29405839577335735</v>
      </c>
      <c r="H278" s="234">
        <f t="shared" si="631"/>
        <v>0</v>
      </c>
      <c r="I278" s="45">
        <f t="shared" si="631"/>
        <v>0</v>
      </c>
      <c r="J278" s="45" t="e">
        <f t="shared" si="618"/>
        <v>#DIV/0!</v>
      </c>
      <c r="K278" s="234">
        <f t="shared" si="632"/>
        <v>0</v>
      </c>
      <c r="L278" s="43">
        <f t="shared" si="632"/>
        <v>0</v>
      </c>
      <c r="M278" s="45" t="e">
        <f t="shared" si="619"/>
        <v>#DIV/0!</v>
      </c>
      <c r="N278" s="234">
        <f t="shared" si="633"/>
        <v>0</v>
      </c>
      <c r="O278" s="43">
        <f t="shared" si="633"/>
        <v>0</v>
      </c>
      <c r="P278" s="45" t="e">
        <f t="shared" si="620"/>
        <v>#DIV/0!</v>
      </c>
      <c r="Q278" s="234">
        <f t="shared" si="634"/>
        <v>0</v>
      </c>
      <c r="R278" s="45">
        <f t="shared" si="634"/>
        <v>0</v>
      </c>
      <c r="S278" s="45" t="e">
        <f t="shared" si="621"/>
        <v>#DIV/0!</v>
      </c>
      <c r="T278" s="234">
        <f t="shared" si="635"/>
        <v>-0.11</v>
      </c>
      <c r="U278" s="45">
        <f t="shared" si="635"/>
        <v>-0.11</v>
      </c>
      <c r="V278" s="45">
        <f t="shared" si="622"/>
        <v>100</v>
      </c>
      <c r="W278" s="234">
        <f t="shared" si="636"/>
        <v>9.16</v>
      </c>
      <c r="X278" s="45">
        <f t="shared" si="636"/>
        <v>9.16</v>
      </c>
      <c r="Y278" s="45">
        <f t="shared" si="623"/>
        <v>100</v>
      </c>
      <c r="Z278" s="234">
        <f t="shared" si="637"/>
        <v>2028.05</v>
      </c>
      <c r="AA278" s="45">
        <f t="shared" si="637"/>
        <v>0</v>
      </c>
      <c r="AB278" s="45">
        <f t="shared" si="624"/>
        <v>0</v>
      </c>
      <c r="AC278" s="234">
        <f t="shared" si="638"/>
        <v>465.32</v>
      </c>
      <c r="AD278" s="45">
        <f t="shared" si="638"/>
        <v>0</v>
      </c>
      <c r="AE278" s="45">
        <f t="shared" si="625"/>
        <v>0</v>
      </c>
      <c r="AF278" s="234">
        <f t="shared" si="639"/>
        <v>0</v>
      </c>
      <c r="AG278" s="45">
        <f t="shared" si="639"/>
        <v>0</v>
      </c>
      <c r="AH278" s="45" t="e">
        <f t="shared" si="626"/>
        <v>#DIV/0!</v>
      </c>
      <c r="AI278" s="234">
        <f t="shared" si="640"/>
        <v>0</v>
      </c>
      <c r="AJ278" s="45">
        <f t="shared" si="640"/>
        <v>0</v>
      </c>
      <c r="AK278" s="45" t="e">
        <f t="shared" si="627"/>
        <v>#DIV/0!</v>
      </c>
      <c r="AL278" s="234">
        <f t="shared" si="641"/>
        <v>35.81</v>
      </c>
      <c r="AM278" s="45">
        <f t="shared" si="641"/>
        <v>0</v>
      </c>
      <c r="AN278" s="45">
        <f t="shared" si="628"/>
        <v>0</v>
      </c>
      <c r="AO278" s="234">
        <f>AO285+AO292+AO299</f>
        <v>539.39</v>
      </c>
      <c r="AP278" s="45">
        <f t="shared" si="642"/>
        <v>0</v>
      </c>
      <c r="AQ278" s="45">
        <f t="shared" si="629"/>
        <v>0</v>
      </c>
      <c r="AR278" s="18"/>
      <c r="AS278" s="37"/>
      <c r="AT278" s="37"/>
    </row>
    <row r="279" spans="1:46" s="208" customFormat="1" ht="27.75" hidden="1" customHeight="1">
      <c r="A279" s="527" t="s">
        <v>341</v>
      </c>
      <c r="B279" s="290" t="s">
        <v>77</v>
      </c>
      <c r="C279" s="530" t="s">
        <v>106</v>
      </c>
      <c r="D279" s="226" t="s">
        <v>34</v>
      </c>
      <c r="E279" s="204">
        <f>SUM(E280:E285)</f>
        <v>55237.89</v>
      </c>
      <c r="F279" s="205">
        <f>SUM(F280:F285)</f>
        <v>36516.39</v>
      </c>
      <c r="G279" s="205">
        <f>(F279/E279)*100</f>
        <v>66.107503382189293</v>
      </c>
      <c r="H279" s="234">
        <f>SUM(H280:H285)</f>
        <v>890.98</v>
      </c>
      <c r="I279" s="205">
        <f>SUM(I280:I285)</f>
        <v>890.98</v>
      </c>
      <c r="J279" s="205">
        <f>(I279/H279)*100</f>
        <v>100</v>
      </c>
      <c r="K279" s="234">
        <f>SUM(K280:K285)</f>
        <v>6601.36</v>
      </c>
      <c r="L279" s="206">
        <f>SUM(L280:L285)</f>
        <v>6601.36</v>
      </c>
      <c r="M279" s="205">
        <f>(L279/K279)*100</f>
        <v>100</v>
      </c>
      <c r="N279" s="234">
        <f>SUM(N280:N285)</f>
        <v>5528.6</v>
      </c>
      <c r="O279" s="206">
        <f>SUM(O280:O285)</f>
        <v>5528.6</v>
      </c>
      <c r="P279" s="205">
        <f>(O279/N279)*100</f>
        <v>100</v>
      </c>
      <c r="Q279" s="234">
        <f>SUM(Q280:Q285)</f>
        <v>5842.78</v>
      </c>
      <c r="R279" s="205">
        <f>SUM(R280:R285)</f>
        <v>5842.78</v>
      </c>
      <c r="S279" s="205">
        <f>(R279/Q279)*100</f>
        <v>100</v>
      </c>
      <c r="T279" s="234">
        <f>SUM(T280:T285)</f>
        <v>7522.41</v>
      </c>
      <c r="U279" s="205">
        <f>SUM(U280:U285)</f>
        <v>7522.41</v>
      </c>
      <c r="V279" s="205">
        <f>(U279/T279)*100</f>
        <v>100</v>
      </c>
      <c r="W279" s="234">
        <f>SUM(W280:W285)</f>
        <v>10130.26</v>
      </c>
      <c r="X279" s="205">
        <f>SUM(X280:X285)</f>
        <v>10130.26</v>
      </c>
      <c r="Y279" s="205">
        <f>(X279/W279)*100</f>
        <v>100</v>
      </c>
      <c r="Z279" s="234">
        <f>SUM(Z280:Z285)</f>
        <v>5828.05</v>
      </c>
      <c r="AA279" s="205">
        <f>SUM(AA280:AA285)</f>
        <v>0</v>
      </c>
      <c r="AB279" s="205">
        <f>(AA279/Z279)*100</f>
        <v>0</v>
      </c>
      <c r="AC279" s="234">
        <f>SUM(AC280:AC285)</f>
        <v>2765.32</v>
      </c>
      <c r="AD279" s="205">
        <f>SUM(AD280:AD285)</f>
        <v>0</v>
      </c>
      <c r="AE279" s="205">
        <f>(AD279/AC279)*100</f>
        <v>0</v>
      </c>
      <c r="AF279" s="234">
        <f>SUM(AF280:AF285)</f>
        <v>3800</v>
      </c>
      <c r="AG279" s="205">
        <f>SUM(AG280:AG285)</f>
        <v>0</v>
      </c>
      <c r="AH279" s="205">
        <f>(AG279/AF279)*100</f>
        <v>0</v>
      </c>
      <c r="AI279" s="234">
        <f>SUM(AI280:AI285)</f>
        <v>4128.13</v>
      </c>
      <c r="AJ279" s="205">
        <f>SUM(AJ280:AJ285)</f>
        <v>0</v>
      </c>
      <c r="AK279" s="205">
        <f>(AJ279/AI279)*100</f>
        <v>0</v>
      </c>
      <c r="AL279" s="234">
        <f>SUM(AL280:AL285)</f>
        <v>650</v>
      </c>
      <c r="AM279" s="205">
        <f>SUM(AM280:AM285)</f>
        <v>0</v>
      </c>
      <c r="AN279" s="205">
        <f>(AM279/AL279)*100</f>
        <v>0</v>
      </c>
      <c r="AO279" s="234">
        <f>SUM(AO280:AO285)</f>
        <v>1550</v>
      </c>
      <c r="AP279" s="205">
        <f>SUM(AP280:AP285)</f>
        <v>0</v>
      </c>
      <c r="AQ279" s="205">
        <f>(AP279/AO279)*100</f>
        <v>0</v>
      </c>
      <c r="AR279" s="207"/>
    </row>
    <row r="280" spans="1:46" customFormat="1" ht="30" hidden="1">
      <c r="A280" s="528"/>
      <c r="B280" s="291"/>
      <c r="C280" s="531"/>
      <c r="D280" s="19" t="s">
        <v>17</v>
      </c>
      <c r="E280" s="174">
        <f>H280+K280+N280+Q280+T280+W280+Z280+AC280+AF280+AI280+AL280+AO280</f>
        <v>0</v>
      </c>
      <c r="F280" s="44">
        <f>I280+L280+O280+R280+U280+X280+AA280+AD280+AG280+AJ280+AM280+AP280</f>
        <v>0</v>
      </c>
      <c r="G280" s="45" t="e">
        <f t="shared" ref="G280:G285" si="643">(F280/E280)*100</f>
        <v>#DIV/0!</v>
      </c>
      <c r="H280" s="234"/>
      <c r="I280" s="44"/>
      <c r="J280" s="45" t="e">
        <f t="shared" ref="J280:J285" si="644">(I280/H280)*100</f>
        <v>#DIV/0!</v>
      </c>
      <c r="K280" s="234"/>
      <c r="L280" s="85"/>
      <c r="M280" s="45" t="e">
        <f t="shared" ref="M280:M285" si="645">(L280/K280)*100</f>
        <v>#DIV/0!</v>
      </c>
      <c r="N280" s="234"/>
      <c r="O280" s="43"/>
      <c r="P280" s="45" t="e">
        <f t="shared" ref="P280:P285" si="646">(O280/N280)*100</f>
        <v>#DIV/0!</v>
      </c>
      <c r="Q280" s="234"/>
      <c r="R280" s="44"/>
      <c r="S280" s="45" t="e">
        <f t="shared" ref="S280:S285" si="647">(R280/Q280)*100</f>
        <v>#DIV/0!</v>
      </c>
      <c r="T280" s="234"/>
      <c r="U280" s="44"/>
      <c r="V280" s="45" t="e">
        <f t="shared" ref="V280:V285" si="648">(U280/T280)*100</f>
        <v>#DIV/0!</v>
      </c>
      <c r="W280" s="234"/>
      <c r="X280" s="44"/>
      <c r="Y280" s="45" t="e">
        <f t="shared" ref="Y280:Y285" si="649">(X280/W280)*100</f>
        <v>#DIV/0!</v>
      </c>
      <c r="Z280" s="234"/>
      <c r="AA280" s="44"/>
      <c r="AB280" s="45" t="e">
        <f t="shared" ref="AB280:AB285" si="650">(AA280/Z280)*100</f>
        <v>#DIV/0!</v>
      </c>
      <c r="AC280" s="234"/>
      <c r="AD280" s="44"/>
      <c r="AE280" s="45" t="e">
        <f t="shared" ref="AE280:AE285" si="651">(AD280/AC280)*100</f>
        <v>#DIV/0!</v>
      </c>
      <c r="AF280" s="234"/>
      <c r="AG280" s="44"/>
      <c r="AH280" s="45" t="e">
        <f t="shared" ref="AH280:AH285" si="652">(AG280/AF280)*100</f>
        <v>#DIV/0!</v>
      </c>
      <c r="AI280" s="234"/>
      <c r="AJ280" s="44"/>
      <c r="AK280" s="45" t="e">
        <f t="shared" ref="AK280:AK285" si="653">(AJ280/AI280)*100</f>
        <v>#DIV/0!</v>
      </c>
      <c r="AL280" s="234"/>
      <c r="AM280" s="44"/>
      <c r="AN280" s="45" t="e">
        <f t="shared" ref="AN280:AN285" si="654">(AM280/AL280)*100</f>
        <v>#DIV/0!</v>
      </c>
      <c r="AO280" s="234"/>
      <c r="AP280" s="44"/>
      <c r="AQ280" s="45" t="e">
        <f t="shared" ref="AQ280:AQ285" si="655">(AP280/AO280)*100</f>
        <v>#DIV/0!</v>
      </c>
      <c r="AR280" s="18"/>
      <c r="AS280" s="37"/>
      <c r="AT280" s="37"/>
    </row>
    <row r="281" spans="1:46" customFormat="1" ht="45" hidden="1">
      <c r="A281" s="528"/>
      <c r="B281" s="291"/>
      <c r="C281" s="531"/>
      <c r="D281" s="19" t="s">
        <v>18</v>
      </c>
      <c r="E281" s="174">
        <f>H281+K281+N281+Q281+T281+W281+Z281+AC281+AF281+AI281+AL281+AO281</f>
        <v>3400</v>
      </c>
      <c r="F281" s="45">
        <f t="shared" ref="F281:F285" si="656">I281+L281+O281+R281+U281+X281+AA281+AD281+AG281+AJ281+AM281+AP281</f>
        <v>0</v>
      </c>
      <c r="G281" s="45">
        <f t="shared" si="643"/>
        <v>0</v>
      </c>
      <c r="H281" s="234">
        <v>0</v>
      </c>
      <c r="I281" s="44"/>
      <c r="J281" s="45" t="e">
        <f t="shared" si="644"/>
        <v>#DIV/0!</v>
      </c>
      <c r="K281" s="234">
        <v>0</v>
      </c>
      <c r="L281" s="85"/>
      <c r="M281" s="45" t="e">
        <f t="shared" si="645"/>
        <v>#DIV/0!</v>
      </c>
      <c r="N281" s="234">
        <v>0</v>
      </c>
      <c r="O281" s="43"/>
      <c r="P281" s="45" t="e">
        <f t="shared" si="646"/>
        <v>#DIV/0!</v>
      </c>
      <c r="Q281" s="234">
        <v>0</v>
      </c>
      <c r="R281" s="44"/>
      <c r="S281" s="45" t="e">
        <f t="shared" si="647"/>
        <v>#DIV/0!</v>
      </c>
      <c r="T281" s="234">
        <v>0</v>
      </c>
      <c r="U281" s="45"/>
      <c r="V281" s="45" t="e">
        <f t="shared" si="648"/>
        <v>#DIV/0!</v>
      </c>
      <c r="W281" s="234">
        <v>0</v>
      </c>
      <c r="X281" s="44"/>
      <c r="Y281" s="45" t="e">
        <f t="shared" si="649"/>
        <v>#DIV/0!</v>
      </c>
      <c r="Z281" s="234">
        <v>300</v>
      </c>
      <c r="AA281" s="44"/>
      <c r="AB281" s="45">
        <f t="shared" si="650"/>
        <v>0</v>
      </c>
      <c r="AC281" s="234">
        <v>300</v>
      </c>
      <c r="AD281" s="44"/>
      <c r="AE281" s="45">
        <f t="shared" si="651"/>
        <v>0</v>
      </c>
      <c r="AF281" s="234">
        <v>300</v>
      </c>
      <c r="AG281" s="44"/>
      <c r="AH281" s="45">
        <f t="shared" si="652"/>
        <v>0</v>
      </c>
      <c r="AI281" s="234">
        <v>300</v>
      </c>
      <c r="AJ281" s="44"/>
      <c r="AK281" s="45">
        <f t="shared" si="653"/>
        <v>0</v>
      </c>
      <c r="AL281" s="234">
        <v>650</v>
      </c>
      <c r="AM281" s="44"/>
      <c r="AN281" s="45">
        <f t="shared" si="654"/>
        <v>0</v>
      </c>
      <c r="AO281" s="234">
        <f>617+233+700</f>
        <v>1550</v>
      </c>
      <c r="AP281" s="44"/>
      <c r="AQ281" s="45">
        <f t="shared" si="655"/>
        <v>0</v>
      </c>
      <c r="AR281" s="18"/>
      <c r="AS281" s="37"/>
      <c r="AT281" s="37"/>
    </row>
    <row r="282" spans="1:46" customFormat="1" ht="33.75" hidden="1" customHeight="1">
      <c r="A282" s="528"/>
      <c r="B282" s="291"/>
      <c r="C282" s="531"/>
      <c r="D282" s="19" t="s">
        <v>26</v>
      </c>
      <c r="E282" s="174">
        <f t="shared" ref="E282:E285" si="657">H282+K282+N282+Q282+T282+W282+Z282+AC282+AF282+AI282+AL282+AO282</f>
        <v>49344.52</v>
      </c>
      <c r="F282" s="45">
        <f t="shared" si="656"/>
        <v>36516.39</v>
      </c>
      <c r="G282" s="45">
        <f t="shared" si="643"/>
        <v>74.002928795335336</v>
      </c>
      <c r="H282" s="234">
        <v>890.98</v>
      </c>
      <c r="I282" s="44">
        <v>890.98</v>
      </c>
      <c r="J282" s="45">
        <f t="shared" si="644"/>
        <v>100</v>
      </c>
      <c r="K282" s="234">
        <v>6601.36</v>
      </c>
      <c r="L282" s="85">
        <v>6601.36</v>
      </c>
      <c r="M282" s="45">
        <f t="shared" si="645"/>
        <v>100</v>
      </c>
      <c r="N282" s="234">
        <v>5528.6</v>
      </c>
      <c r="O282" s="43">
        <v>5528.6</v>
      </c>
      <c r="P282" s="45">
        <f t="shared" si="646"/>
        <v>100</v>
      </c>
      <c r="Q282" s="234">
        <v>5842.78</v>
      </c>
      <c r="R282" s="44">
        <v>5842.78</v>
      </c>
      <c r="S282" s="45">
        <f t="shared" si="647"/>
        <v>100</v>
      </c>
      <c r="T282" s="234">
        <v>7522.41</v>
      </c>
      <c r="U282" s="45">
        <v>7522.41</v>
      </c>
      <c r="V282" s="45">
        <f t="shared" si="648"/>
        <v>100</v>
      </c>
      <c r="W282" s="234">
        <v>10130.26</v>
      </c>
      <c r="X282" s="44">
        <v>10130.26</v>
      </c>
      <c r="Y282" s="45">
        <f t="shared" si="649"/>
        <v>100</v>
      </c>
      <c r="Z282" s="234">
        <v>3500</v>
      </c>
      <c r="AA282" s="44"/>
      <c r="AB282" s="45">
        <f t="shared" si="650"/>
        <v>0</v>
      </c>
      <c r="AC282" s="234">
        <v>2000</v>
      </c>
      <c r="AD282" s="44"/>
      <c r="AE282" s="45">
        <f t="shared" si="651"/>
        <v>0</v>
      </c>
      <c r="AF282" s="234">
        <v>3500</v>
      </c>
      <c r="AG282" s="44"/>
      <c r="AH282" s="45">
        <f t="shared" si="652"/>
        <v>0</v>
      </c>
      <c r="AI282" s="234">
        <f>5500-1671.87</f>
        <v>3828.13</v>
      </c>
      <c r="AJ282" s="44"/>
      <c r="AK282" s="45">
        <f t="shared" si="653"/>
        <v>0</v>
      </c>
      <c r="AL282" s="234"/>
      <c r="AM282" s="44"/>
      <c r="AN282" s="45" t="e">
        <f t="shared" si="654"/>
        <v>#DIV/0!</v>
      </c>
      <c r="AO282" s="234"/>
      <c r="AP282" s="44"/>
      <c r="AQ282" s="45" t="e">
        <f t="shared" si="655"/>
        <v>#DIV/0!</v>
      </c>
      <c r="AR282" s="18"/>
      <c r="AS282" s="37"/>
      <c r="AT282" s="37"/>
    </row>
    <row r="283" spans="1:46" customFormat="1" ht="75" hidden="1" customHeight="1">
      <c r="A283" s="528"/>
      <c r="B283" s="291"/>
      <c r="C283" s="531"/>
      <c r="D283" s="97" t="s">
        <v>154</v>
      </c>
      <c r="E283" s="174">
        <f t="shared" si="657"/>
        <v>0</v>
      </c>
      <c r="F283" s="44">
        <f t="shared" si="656"/>
        <v>0</v>
      </c>
      <c r="G283" s="45" t="e">
        <f t="shared" si="643"/>
        <v>#DIV/0!</v>
      </c>
      <c r="H283" s="234"/>
      <c r="I283" s="44"/>
      <c r="J283" s="45" t="e">
        <f t="shared" si="644"/>
        <v>#DIV/0!</v>
      </c>
      <c r="K283" s="234"/>
      <c r="L283" s="85"/>
      <c r="M283" s="45" t="e">
        <f t="shared" si="645"/>
        <v>#DIV/0!</v>
      </c>
      <c r="N283" s="234"/>
      <c r="O283" s="43"/>
      <c r="P283" s="45" t="e">
        <f t="shared" si="646"/>
        <v>#DIV/0!</v>
      </c>
      <c r="Q283" s="234"/>
      <c r="R283" s="44"/>
      <c r="S283" s="45" t="e">
        <f t="shared" si="647"/>
        <v>#DIV/0!</v>
      </c>
      <c r="T283" s="234"/>
      <c r="U283" s="44"/>
      <c r="V283" s="45" t="e">
        <f t="shared" si="648"/>
        <v>#DIV/0!</v>
      </c>
      <c r="W283" s="234"/>
      <c r="X283" s="44"/>
      <c r="Y283" s="45" t="e">
        <f t="shared" si="649"/>
        <v>#DIV/0!</v>
      </c>
      <c r="Z283" s="234"/>
      <c r="AA283" s="44"/>
      <c r="AB283" s="45" t="e">
        <f t="shared" si="650"/>
        <v>#DIV/0!</v>
      </c>
      <c r="AC283" s="234"/>
      <c r="AD283" s="44"/>
      <c r="AE283" s="45" t="e">
        <f t="shared" si="651"/>
        <v>#DIV/0!</v>
      </c>
      <c r="AF283" s="234"/>
      <c r="AG283" s="44"/>
      <c r="AH283" s="45" t="e">
        <f t="shared" si="652"/>
        <v>#DIV/0!</v>
      </c>
      <c r="AI283" s="234"/>
      <c r="AJ283" s="44"/>
      <c r="AK283" s="45" t="e">
        <f t="shared" si="653"/>
        <v>#DIV/0!</v>
      </c>
      <c r="AL283" s="234"/>
      <c r="AM283" s="44"/>
      <c r="AN283" s="45" t="e">
        <f t="shared" si="654"/>
        <v>#DIV/0!</v>
      </c>
      <c r="AO283" s="234"/>
      <c r="AP283" s="44"/>
      <c r="AQ283" s="45" t="e">
        <f t="shared" si="655"/>
        <v>#DIV/0!</v>
      </c>
      <c r="AR283" s="18"/>
      <c r="AS283" s="37"/>
      <c r="AT283" s="37"/>
    </row>
    <row r="284" spans="1:46" customFormat="1" ht="36" hidden="1" customHeight="1">
      <c r="A284" s="528"/>
      <c r="B284" s="291"/>
      <c r="C284" s="531"/>
      <c r="D284" s="19" t="s">
        <v>37</v>
      </c>
      <c r="E284" s="174">
        <f t="shared" si="657"/>
        <v>0</v>
      </c>
      <c r="F284" s="44">
        <f t="shared" si="656"/>
        <v>0</v>
      </c>
      <c r="G284" s="45" t="e">
        <f t="shared" si="643"/>
        <v>#DIV/0!</v>
      </c>
      <c r="H284" s="234"/>
      <c r="I284" s="44"/>
      <c r="J284" s="45" t="e">
        <f t="shared" si="644"/>
        <v>#DIV/0!</v>
      </c>
      <c r="K284" s="234"/>
      <c r="L284" s="85"/>
      <c r="M284" s="45" t="e">
        <f t="shared" si="645"/>
        <v>#DIV/0!</v>
      </c>
      <c r="N284" s="234"/>
      <c r="O284" s="43"/>
      <c r="P284" s="45" t="e">
        <f t="shared" si="646"/>
        <v>#DIV/0!</v>
      </c>
      <c r="Q284" s="234"/>
      <c r="R284" s="44"/>
      <c r="S284" s="45" t="e">
        <f t="shared" si="647"/>
        <v>#DIV/0!</v>
      </c>
      <c r="T284" s="234"/>
      <c r="U284" s="44"/>
      <c r="V284" s="45" t="e">
        <f t="shared" si="648"/>
        <v>#DIV/0!</v>
      </c>
      <c r="W284" s="234"/>
      <c r="X284" s="44"/>
      <c r="Y284" s="45" t="e">
        <f t="shared" si="649"/>
        <v>#DIV/0!</v>
      </c>
      <c r="Z284" s="234"/>
      <c r="AA284" s="44"/>
      <c r="AB284" s="45" t="e">
        <f t="shared" si="650"/>
        <v>#DIV/0!</v>
      </c>
      <c r="AC284" s="234"/>
      <c r="AD284" s="44"/>
      <c r="AE284" s="45" t="e">
        <f t="shared" si="651"/>
        <v>#DIV/0!</v>
      </c>
      <c r="AF284" s="234"/>
      <c r="AG284" s="44"/>
      <c r="AH284" s="45" t="e">
        <f t="shared" si="652"/>
        <v>#DIV/0!</v>
      </c>
      <c r="AI284" s="234"/>
      <c r="AJ284" s="44"/>
      <c r="AK284" s="45" t="e">
        <f t="shared" si="653"/>
        <v>#DIV/0!</v>
      </c>
      <c r="AL284" s="234"/>
      <c r="AM284" s="44"/>
      <c r="AN284" s="45" t="e">
        <f t="shared" si="654"/>
        <v>#DIV/0!</v>
      </c>
      <c r="AO284" s="234"/>
      <c r="AP284" s="44"/>
      <c r="AQ284" s="45" t="e">
        <f t="shared" si="655"/>
        <v>#DIV/0!</v>
      </c>
      <c r="AR284" s="18"/>
      <c r="AS284" s="37"/>
      <c r="AT284" s="37"/>
    </row>
    <row r="285" spans="1:46" customFormat="1" ht="45" hidden="1">
      <c r="A285" s="529"/>
      <c r="B285" s="292"/>
      <c r="C285" s="532"/>
      <c r="D285" s="19" t="s">
        <v>32</v>
      </c>
      <c r="E285" s="174">
        <f t="shared" si="657"/>
        <v>2493.37</v>
      </c>
      <c r="F285" s="44">
        <f t="shared" si="656"/>
        <v>0</v>
      </c>
      <c r="G285" s="45">
        <f t="shared" si="643"/>
        <v>0</v>
      </c>
      <c r="H285" s="234"/>
      <c r="I285" s="44"/>
      <c r="J285" s="45" t="e">
        <f t="shared" si="644"/>
        <v>#DIV/0!</v>
      </c>
      <c r="K285" s="234"/>
      <c r="L285" s="85"/>
      <c r="M285" s="45" t="e">
        <f t="shared" si="645"/>
        <v>#DIV/0!</v>
      </c>
      <c r="N285" s="234"/>
      <c r="O285" s="43"/>
      <c r="P285" s="45" t="e">
        <f t="shared" si="646"/>
        <v>#DIV/0!</v>
      </c>
      <c r="Q285" s="234"/>
      <c r="R285" s="44"/>
      <c r="S285" s="45" t="e">
        <f t="shared" si="647"/>
        <v>#DIV/0!</v>
      </c>
      <c r="T285" s="234"/>
      <c r="U285" s="44"/>
      <c r="V285" s="45" t="e">
        <f t="shared" si="648"/>
        <v>#DIV/0!</v>
      </c>
      <c r="W285" s="234">
        <v>0</v>
      </c>
      <c r="X285" s="44"/>
      <c r="Y285" s="45" t="e">
        <f t="shared" si="649"/>
        <v>#DIV/0!</v>
      </c>
      <c r="Z285" s="234">
        <v>2028.05</v>
      </c>
      <c r="AA285" s="44"/>
      <c r="AB285" s="45">
        <f t="shared" si="650"/>
        <v>0</v>
      </c>
      <c r="AC285" s="234">
        <v>465.32</v>
      </c>
      <c r="AD285" s="44"/>
      <c r="AE285" s="45">
        <f t="shared" si="651"/>
        <v>0</v>
      </c>
      <c r="AF285" s="234"/>
      <c r="AG285" s="44"/>
      <c r="AH285" s="45" t="e">
        <f t="shared" si="652"/>
        <v>#DIV/0!</v>
      </c>
      <c r="AI285" s="234"/>
      <c r="AJ285" s="44"/>
      <c r="AK285" s="45" t="e">
        <f t="shared" si="653"/>
        <v>#DIV/0!</v>
      </c>
      <c r="AL285" s="234"/>
      <c r="AM285" s="44"/>
      <c r="AN285" s="45" t="e">
        <f t="shared" si="654"/>
        <v>#DIV/0!</v>
      </c>
      <c r="AO285" s="234"/>
      <c r="AP285" s="44"/>
      <c r="AQ285" s="45" t="e">
        <f t="shared" si="655"/>
        <v>#DIV/0!</v>
      </c>
      <c r="AR285" s="18"/>
      <c r="AS285" s="37"/>
      <c r="AT285" s="37"/>
    </row>
    <row r="286" spans="1:46" s="208" customFormat="1" ht="26.25" hidden="1" customHeight="1">
      <c r="A286" s="527" t="s">
        <v>342</v>
      </c>
      <c r="B286" s="290" t="s">
        <v>81</v>
      </c>
      <c r="C286" s="530" t="s">
        <v>106</v>
      </c>
      <c r="D286" s="226" t="s">
        <v>34</v>
      </c>
      <c r="E286" s="204">
        <f>SUM(E287:E292)</f>
        <v>185.41</v>
      </c>
      <c r="F286" s="205">
        <f>SUM(F287:F292)</f>
        <v>85.8</v>
      </c>
      <c r="G286" s="205">
        <f>(F286/E286)*100</f>
        <v>46.275821153120113</v>
      </c>
      <c r="H286" s="234">
        <f>SUM(H287:H292)</f>
        <v>14.4</v>
      </c>
      <c r="I286" s="205">
        <f>SUM(I287:I292)</f>
        <v>14.4</v>
      </c>
      <c r="J286" s="205">
        <f>(I286/H286)*100</f>
        <v>100</v>
      </c>
      <c r="K286" s="234">
        <f>SUM(K287:K292)</f>
        <v>10.01</v>
      </c>
      <c r="L286" s="206">
        <f>SUM(L287:L292)</f>
        <v>10.01</v>
      </c>
      <c r="M286" s="205">
        <f>(L286/K286)*100</f>
        <v>100</v>
      </c>
      <c r="N286" s="234">
        <f>SUM(N287:N292)</f>
        <v>23.78</v>
      </c>
      <c r="O286" s="206">
        <f>SUM(O287:O292)</f>
        <v>23.78</v>
      </c>
      <c r="P286" s="205">
        <f>(O286/N286)*100</f>
        <v>100</v>
      </c>
      <c r="Q286" s="234">
        <f>SUM(Q287:Q292)</f>
        <v>11.56</v>
      </c>
      <c r="R286" s="205">
        <f>SUM(R287:R292)</f>
        <v>11.56</v>
      </c>
      <c r="S286" s="205">
        <f>(R286/Q286)*100</f>
        <v>100</v>
      </c>
      <c r="T286" s="234">
        <f>SUM(T287:T292)</f>
        <v>13.74</v>
      </c>
      <c r="U286" s="205">
        <f>SUM(U287:U292)</f>
        <v>13.74</v>
      </c>
      <c r="V286" s="205">
        <f>(U286/T286)*100</f>
        <v>100</v>
      </c>
      <c r="W286" s="234">
        <f>SUM(W287:W292)</f>
        <v>9.8699999999999992</v>
      </c>
      <c r="X286" s="205">
        <f>SUM(X287:X292)</f>
        <v>12.31</v>
      </c>
      <c r="Y286" s="205">
        <f>(X286/W286)*100</f>
        <v>124.72137791286728</v>
      </c>
      <c r="Z286" s="234">
        <f>SUM(Z287:Z292)</f>
        <v>16</v>
      </c>
      <c r="AA286" s="205">
        <f>SUM(AA287:AA292)</f>
        <v>0</v>
      </c>
      <c r="AB286" s="205">
        <f>(AA286/Z286)*100</f>
        <v>0</v>
      </c>
      <c r="AC286" s="234">
        <f>SUM(AC287:AC292)</f>
        <v>16</v>
      </c>
      <c r="AD286" s="205">
        <f>SUM(AD287:AD292)</f>
        <v>0</v>
      </c>
      <c r="AE286" s="205">
        <f>(AD286/AC286)*100</f>
        <v>0</v>
      </c>
      <c r="AF286" s="234">
        <f>SUM(AF287:AF292)</f>
        <v>16</v>
      </c>
      <c r="AG286" s="205">
        <f>SUM(AG287:AG292)</f>
        <v>0</v>
      </c>
      <c r="AH286" s="205">
        <f>(AG286/AF286)*100</f>
        <v>0</v>
      </c>
      <c r="AI286" s="234">
        <f>SUM(AI287:AI292)</f>
        <v>15.98</v>
      </c>
      <c r="AJ286" s="205">
        <f>SUM(AJ287:AJ292)</f>
        <v>0</v>
      </c>
      <c r="AK286" s="205">
        <f>(AJ286/AI286)*100</f>
        <v>0</v>
      </c>
      <c r="AL286" s="234">
        <f>SUM(AL287:AL292)</f>
        <v>38.07</v>
      </c>
      <c r="AM286" s="205">
        <f>SUM(AM287:AM292)</f>
        <v>0</v>
      </c>
      <c r="AN286" s="205">
        <f>(AM286/AL286)*100</f>
        <v>0</v>
      </c>
      <c r="AO286" s="234">
        <f>SUM(AO287:AO292)</f>
        <v>0</v>
      </c>
      <c r="AP286" s="205">
        <f>SUM(AP287:AP292)</f>
        <v>0</v>
      </c>
      <c r="AQ286" s="205" t="e">
        <f>(AP286/AO286)*100</f>
        <v>#DIV/0!</v>
      </c>
      <c r="AR286" s="207"/>
    </row>
    <row r="287" spans="1:46" customFormat="1" ht="30" hidden="1">
      <c r="A287" s="528"/>
      <c r="B287" s="291"/>
      <c r="C287" s="531"/>
      <c r="D287" s="19" t="s">
        <v>17</v>
      </c>
      <c r="E287" s="174">
        <f>H287+K287+N287+Q287+T287+W287+Z287+AC287+AF287+AI287+AL287+AO287</f>
        <v>0</v>
      </c>
      <c r="F287" s="44">
        <f>I287+L287+O287+R287+U287+X287+AA287+AD287+AG287+AJ287+AM287+AP287</f>
        <v>0</v>
      </c>
      <c r="G287" s="45" t="e">
        <f t="shared" ref="G287:G292" si="658">(F287/E287)*100</f>
        <v>#DIV/0!</v>
      </c>
      <c r="H287" s="234"/>
      <c r="I287" s="44"/>
      <c r="J287" s="45" t="e">
        <f t="shared" ref="J287:J292" si="659">(I287/H287)*100</f>
        <v>#DIV/0!</v>
      </c>
      <c r="K287" s="234"/>
      <c r="L287" s="85"/>
      <c r="M287" s="45" t="e">
        <f t="shared" ref="M287:M292" si="660">(L287/K287)*100</f>
        <v>#DIV/0!</v>
      </c>
      <c r="N287" s="234"/>
      <c r="O287" s="43"/>
      <c r="P287" s="45" t="e">
        <f t="shared" ref="P287:P292" si="661">(O287/N287)*100</f>
        <v>#DIV/0!</v>
      </c>
      <c r="Q287" s="234"/>
      <c r="R287" s="44"/>
      <c r="S287" s="45" t="e">
        <f t="shared" ref="S287:S292" si="662">(R287/Q287)*100</f>
        <v>#DIV/0!</v>
      </c>
      <c r="T287" s="234"/>
      <c r="U287" s="44"/>
      <c r="V287" s="45" t="e">
        <f t="shared" ref="V287:V292" si="663">(U287/T287)*100</f>
        <v>#DIV/0!</v>
      </c>
      <c r="W287" s="234"/>
      <c r="X287" s="44"/>
      <c r="Y287" s="45" t="e">
        <f t="shared" ref="Y287:Y292" si="664">(X287/W287)*100</f>
        <v>#DIV/0!</v>
      </c>
      <c r="Z287" s="234"/>
      <c r="AA287" s="44"/>
      <c r="AB287" s="45" t="e">
        <f t="shared" ref="AB287:AB292" si="665">(AA287/Z287)*100</f>
        <v>#DIV/0!</v>
      </c>
      <c r="AC287" s="234"/>
      <c r="AD287" s="44"/>
      <c r="AE287" s="45" t="e">
        <f t="shared" ref="AE287:AE292" si="666">(AD287/AC287)*100</f>
        <v>#DIV/0!</v>
      </c>
      <c r="AF287" s="234"/>
      <c r="AG287" s="44"/>
      <c r="AH287" s="45" t="e">
        <f t="shared" ref="AH287:AH292" si="667">(AG287/AF287)*100</f>
        <v>#DIV/0!</v>
      </c>
      <c r="AI287" s="234"/>
      <c r="AJ287" s="44"/>
      <c r="AK287" s="45" t="e">
        <f t="shared" ref="AK287:AK292" si="668">(AJ287/AI287)*100</f>
        <v>#DIV/0!</v>
      </c>
      <c r="AL287" s="234"/>
      <c r="AM287" s="44"/>
      <c r="AN287" s="45" t="e">
        <f t="shared" ref="AN287:AN292" si="669">(AM287/AL287)*100</f>
        <v>#DIV/0!</v>
      </c>
      <c r="AO287" s="234"/>
      <c r="AP287" s="44"/>
      <c r="AQ287" s="45" t="e">
        <f t="shared" ref="AQ287:AQ292" si="670">(AP287/AO287)*100</f>
        <v>#DIV/0!</v>
      </c>
      <c r="AR287" s="18"/>
      <c r="AS287" s="37"/>
      <c r="AT287" s="37"/>
    </row>
    <row r="288" spans="1:46" customFormat="1" ht="45" hidden="1">
      <c r="A288" s="528"/>
      <c r="B288" s="291"/>
      <c r="C288" s="531"/>
      <c r="D288" s="19" t="s">
        <v>18</v>
      </c>
      <c r="E288" s="174">
        <f t="shared" ref="E288:F292" si="671">H288+K288+N288+Q288+T288+W288+Z288+AC288+AF288+AI288+AL288+AO288</f>
        <v>0</v>
      </c>
      <c r="F288" s="44">
        <f t="shared" si="671"/>
        <v>0</v>
      </c>
      <c r="G288" s="45" t="e">
        <f t="shared" si="658"/>
        <v>#DIV/0!</v>
      </c>
      <c r="H288" s="234"/>
      <c r="I288" s="44"/>
      <c r="J288" s="45" t="e">
        <f t="shared" si="659"/>
        <v>#DIV/0!</v>
      </c>
      <c r="K288" s="234"/>
      <c r="L288" s="85"/>
      <c r="M288" s="45" t="e">
        <f t="shared" si="660"/>
        <v>#DIV/0!</v>
      </c>
      <c r="N288" s="234"/>
      <c r="O288" s="43"/>
      <c r="P288" s="45" t="e">
        <f t="shared" si="661"/>
        <v>#DIV/0!</v>
      </c>
      <c r="Q288" s="234"/>
      <c r="R288" s="44"/>
      <c r="S288" s="45" t="e">
        <f t="shared" si="662"/>
        <v>#DIV/0!</v>
      </c>
      <c r="T288" s="234"/>
      <c r="U288" s="44"/>
      <c r="V288" s="45" t="e">
        <f t="shared" si="663"/>
        <v>#DIV/0!</v>
      </c>
      <c r="W288" s="234"/>
      <c r="X288" s="44"/>
      <c r="Y288" s="45" t="e">
        <f t="shared" si="664"/>
        <v>#DIV/0!</v>
      </c>
      <c r="Z288" s="234"/>
      <c r="AA288" s="44"/>
      <c r="AB288" s="45" t="e">
        <f t="shared" si="665"/>
        <v>#DIV/0!</v>
      </c>
      <c r="AC288" s="234"/>
      <c r="AD288" s="44"/>
      <c r="AE288" s="45" t="e">
        <f t="shared" si="666"/>
        <v>#DIV/0!</v>
      </c>
      <c r="AF288" s="234"/>
      <c r="AG288" s="44"/>
      <c r="AH288" s="45" t="e">
        <f t="shared" si="667"/>
        <v>#DIV/0!</v>
      </c>
      <c r="AI288" s="234"/>
      <c r="AJ288" s="44"/>
      <c r="AK288" s="45" t="e">
        <f t="shared" si="668"/>
        <v>#DIV/0!</v>
      </c>
      <c r="AL288" s="234"/>
      <c r="AM288" s="44"/>
      <c r="AN288" s="45" t="e">
        <f t="shared" si="669"/>
        <v>#DIV/0!</v>
      </c>
      <c r="AO288" s="234"/>
      <c r="AP288" s="44"/>
      <c r="AQ288" s="45" t="e">
        <f t="shared" si="670"/>
        <v>#DIV/0!</v>
      </c>
      <c r="AR288" s="18"/>
      <c r="AS288" s="37"/>
      <c r="AT288" s="37"/>
    </row>
    <row r="289" spans="1:46" customFormat="1" ht="32.25" hidden="1" customHeight="1">
      <c r="A289" s="528"/>
      <c r="B289" s="291"/>
      <c r="C289" s="531"/>
      <c r="D289" s="19" t="s">
        <v>26</v>
      </c>
      <c r="E289" s="174">
        <f t="shared" si="671"/>
        <v>149.6</v>
      </c>
      <c r="F289" s="45">
        <f t="shared" si="671"/>
        <v>85.8</v>
      </c>
      <c r="G289" s="45">
        <f t="shared" si="658"/>
        <v>57.352941176470587</v>
      </c>
      <c r="H289" s="234">
        <v>14.4</v>
      </c>
      <c r="I289" s="44">
        <v>14.4</v>
      </c>
      <c r="J289" s="45">
        <f t="shared" si="659"/>
        <v>100</v>
      </c>
      <c r="K289" s="234">
        <v>10.01</v>
      </c>
      <c r="L289" s="85">
        <v>10.01</v>
      </c>
      <c r="M289" s="45">
        <f t="shared" si="660"/>
        <v>100</v>
      </c>
      <c r="N289" s="234">
        <v>23.78</v>
      </c>
      <c r="O289" s="43">
        <v>23.78</v>
      </c>
      <c r="P289" s="45">
        <f t="shared" si="661"/>
        <v>100</v>
      </c>
      <c r="Q289" s="234">
        <v>11.56</v>
      </c>
      <c r="R289" s="44">
        <v>11.56</v>
      </c>
      <c r="S289" s="45">
        <f t="shared" si="662"/>
        <v>100</v>
      </c>
      <c r="T289" s="234">
        <v>13.74</v>
      </c>
      <c r="U289" s="45">
        <v>13.74</v>
      </c>
      <c r="V289" s="45">
        <f t="shared" si="663"/>
        <v>100</v>
      </c>
      <c r="W289" s="234">
        <v>9.8699999999999992</v>
      </c>
      <c r="X289" s="44">
        <v>12.31</v>
      </c>
      <c r="Y289" s="45">
        <f t="shared" si="664"/>
        <v>124.72137791286728</v>
      </c>
      <c r="Z289" s="234">
        <v>16</v>
      </c>
      <c r="AA289" s="44"/>
      <c r="AB289" s="45">
        <f t="shared" si="665"/>
        <v>0</v>
      </c>
      <c r="AC289" s="234">
        <v>16</v>
      </c>
      <c r="AD289" s="44"/>
      <c r="AE289" s="45">
        <f t="shared" si="666"/>
        <v>0</v>
      </c>
      <c r="AF289" s="234">
        <v>16</v>
      </c>
      <c r="AG289" s="44"/>
      <c r="AH289" s="45">
        <f t="shared" si="667"/>
        <v>0</v>
      </c>
      <c r="AI289" s="234">
        <f>16-0.02</f>
        <v>15.98</v>
      </c>
      <c r="AJ289" s="44"/>
      <c r="AK289" s="45">
        <f t="shared" si="668"/>
        <v>0</v>
      </c>
      <c r="AL289" s="234">
        <v>2.2599999999999998</v>
      </c>
      <c r="AM289" s="44"/>
      <c r="AN289" s="45">
        <f t="shared" si="669"/>
        <v>0</v>
      </c>
      <c r="AO289" s="234"/>
      <c r="AP289" s="44"/>
      <c r="AQ289" s="45" t="e">
        <f t="shared" si="670"/>
        <v>#DIV/0!</v>
      </c>
      <c r="AR289" s="18"/>
      <c r="AS289" s="37"/>
      <c r="AT289" s="37"/>
    </row>
    <row r="290" spans="1:46" customFormat="1" ht="81" hidden="1" customHeight="1">
      <c r="A290" s="528"/>
      <c r="B290" s="291"/>
      <c r="C290" s="531"/>
      <c r="D290" s="97" t="s">
        <v>154</v>
      </c>
      <c r="E290" s="174">
        <f t="shared" si="671"/>
        <v>0</v>
      </c>
      <c r="F290" s="44">
        <f t="shared" si="671"/>
        <v>0</v>
      </c>
      <c r="G290" s="45" t="e">
        <f t="shared" si="658"/>
        <v>#DIV/0!</v>
      </c>
      <c r="H290" s="234"/>
      <c r="I290" s="44"/>
      <c r="J290" s="45" t="e">
        <f t="shared" si="659"/>
        <v>#DIV/0!</v>
      </c>
      <c r="K290" s="234"/>
      <c r="L290" s="85"/>
      <c r="M290" s="45" t="e">
        <f t="shared" si="660"/>
        <v>#DIV/0!</v>
      </c>
      <c r="N290" s="234"/>
      <c r="O290" s="43"/>
      <c r="P290" s="45" t="e">
        <f t="shared" si="661"/>
        <v>#DIV/0!</v>
      </c>
      <c r="Q290" s="234"/>
      <c r="R290" s="44"/>
      <c r="S290" s="45" t="e">
        <f t="shared" si="662"/>
        <v>#DIV/0!</v>
      </c>
      <c r="T290" s="234"/>
      <c r="U290" s="44"/>
      <c r="V290" s="45" t="e">
        <f t="shared" si="663"/>
        <v>#DIV/0!</v>
      </c>
      <c r="W290" s="234"/>
      <c r="X290" s="44"/>
      <c r="Y290" s="45" t="e">
        <f t="shared" si="664"/>
        <v>#DIV/0!</v>
      </c>
      <c r="Z290" s="234"/>
      <c r="AA290" s="44"/>
      <c r="AB290" s="45" t="e">
        <f t="shared" si="665"/>
        <v>#DIV/0!</v>
      </c>
      <c r="AC290" s="234"/>
      <c r="AD290" s="44"/>
      <c r="AE290" s="45" t="e">
        <f t="shared" si="666"/>
        <v>#DIV/0!</v>
      </c>
      <c r="AF290" s="234"/>
      <c r="AG290" s="44"/>
      <c r="AH290" s="45" t="e">
        <f t="shared" si="667"/>
        <v>#DIV/0!</v>
      </c>
      <c r="AI290" s="234"/>
      <c r="AJ290" s="44"/>
      <c r="AK290" s="45" t="e">
        <f t="shared" si="668"/>
        <v>#DIV/0!</v>
      </c>
      <c r="AL290" s="234"/>
      <c r="AM290" s="44"/>
      <c r="AN290" s="45" t="e">
        <f t="shared" si="669"/>
        <v>#DIV/0!</v>
      </c>
      <c r="AO290" s="234"/>
      <c r="AP290" s="44"/>
      <c r="AQ290" s="45" t="e">
        <f t="shared" si="670"/>
        <v>#DIV/0!</v>
      </c>
      <c r="AR290" s="18"/>
      <c r="AS290" s="37"/>
      <c r="AT290" s="37"/>
    </row>
    <row r="291" spans="1:46" customFormat="1" ht="32.25" hidden="1" customHeight="1">
      <c r="A291" s="528"/>
      <c r="B291" s="291"/>
      <c r="C291" s="531"/>
      <c r="D291" s="19" t="s">
        <v>37</v>
      </c>
      <c r="E291" s="174">
        <f t="shared" si="671"/>
        <v>0</v>
      </c>
      <c r="F291" s="44">
        <f t="shared" si="671"/>
        <v>0</v>
      </c>
      <c r="G291" s="45" t="e">
        <f t="shared" si="658"/>
        <v>#DIV/0!</v>
      </c>
      <c r="H291" s="234"/>
      <c r="I291" s="44"/>
      <c r="J291" s="45" t="e">
        <f t="shared" si="659"/>
        <v>#DIV/0!</v>
      </c>
      <c r="K291" s="234"/>
      <c r="L291" s="85"/>
      <c r="M291" s="45" t="e">
        <f t="shared" si="660"/>
        <v>#DIV/0!</v>
      </c>
      <c r="N291" s="234"/>
      <c r="O291" s="43"/>
      <c r="P291" s="45" t="e">
        <f t="shared" si="661"/>
        <v>#DIV/0!</v>
      </c>
      <c r="Q291" s="234"/>
      <c r="R291" s="44"/>
      <c r="S291" s="45" t="e">
        <f t="shared" si="662"/>
        <v>#DIV/0!</v>
      </c>
      <c r="T291" s="234"/>
      <c r="U291" s="44"/>
      <c r="V291" s="45" t="e">
        <f t="shared" si="663"/>
        <v>#DIV/0!</v>
      </c>
      <c r="W291" s="234"/>
      <c r="X291" s="44"/>
      <c r="Y291" s="45" t="e">
        <f t="shared" si="664"/>
        <v>#DIV/0!</v>
      </c>
      <c r="Z291" s="234"/>
      <c r="AA291" s="44"/>
      <c r="AB291" s="45" t="e">
        <f t="shared" si="665"/>
        <v>#DIV/0!</v>
      </c>
      <c r="AC291" s="234"/>
      <c r="AD291" s="44"/>
      <c r="AE291" s="45" t="e">
        <f t="shared" si="666"/>
        <v>#DIV/0!</v>
      </c>
      <c r="AF291" s="234"/>
      <c r="AG291" s="44"/>
      <c r="AH291" s="45" t="e">
        <f t="shared" si="667"/>
        <v>#DIV/0!</v>
      </c>
      <c r="AI291" s="234"/>
      <c r="AJ291" s="44"/>
      <c r="AK291" s="45" t="e">
        <f t="shared" si="668"/>
        <v>#DIV/0!</v>
      </c>
      <c r="AL291" s="234"/>
      <c r="AM291" s="44"/>
      <c r="AN291" s="45" t="e">
        <f t="shared" si="669"/>
        <v>#DIV/0!</v>
      </c>
      <c r="AO291" s="234"/>
      <c r="AP291" s="44"/>
      <c r="AQ291" s="45" t="e">
        <f t="shared" si="670"/>
        <v>#DIV/0!</v>
      </c>
      <c r="AR291" s="18"/>
      <c r="AS291" s="37"/>
      <c r="AT291" s="37"/>
    </row>
    <row r="292" spans="1:46" customFormat="1" ht="45" hidden="1">
      <c r="A292" s="529"/>
      <c r="B292" s="292"/>
      <c r="C292" s="532"/>
      <c r="D292" s="19" t="s">
        <v>32</v>
      </c>
      <c r="E292" s="173">
        <f t="shared" si="671"/>
        <v>35.81</v>
      </c>
      <c r="F292" s="44">
        <f t="shared" si="671"/>
        <v>0</v>
      </c>
      <c r="G292" s="45">
        <f t="shared" si="658"/>
        <v>0</v>
      </c>
      <c r="H292" s="234"/>
      <c r="I292" s="44"/>
      <c r="J292" s="45" t="e">
        <f t="shared" si="659"/>
        <v>#DIV/0!</v>
      </c>
      <c r="K292" s="234"/>
      <c r="L292" s="85"/>
      <c r="M292" s="45" t="e">
        <f t="shared" si="660"/>
        <v>#DIV/0!</v>
      </c>
      <c r="N292" s="234"/>
      <c r="O292" s="43"/>
      <c r="P292" s="45" t="e">
        <f t="shared" si="661"/>
        <v>#DIV/0!</v>
      </c>
      <c r="Q292" s="234"/>
      <c r="R292" s="44"/>
      <c r="S292" s="45" t="e">
        <f t="shared" si="662"/>
        <v>#DIV/0!</v>
      </c>
      <c r="T292" s="234"/>
      <c r="U292" s="44"/>
      <c r="V292" s="45" t="e">
        <f t="shared" si="663"/>
        <v>#DIV/0!</v>
      </c>
      <c r="W292" s="234"/>
      <c r="X292" s="44"/>
      <c r="Y292" s="45" t="e">
        <f t="shared" si="664"/>
        <v>#DIV/0!</v>
      </c>
      <c r="Z292" s="234"/>
      <c r="AA292" s="44"/>
      <c r="AB292" s="45" t="e">
        <f t="shared" si="665"/>
        <v>#DIV/0!</v>
      </c>
      <c r="AC292" s="234"/>
      <c r="AD292" s="44"/>
      <c r="AE292" s="45" t="e">
        <f t="shared" si="666"/>
        <v>#DIV/0!</v>
      </c>
      <c r="AF292" s="234"/>
      <c r="AG292" s="44"/>
      <c r="AH292" s="45" t="e">
        <f t="shared" si="667"/>
        <v>#DIV/0!</v>
      </c>
      <c r="AI292" s="234"/>
      <c r="AJ292" s="44"/>
      <c r="AK292" s="45" t="e">
        <f t="shared" si="668"/>
        <v>#DIV/0!</v>
      </c>
      <c r="AL292" s="234">
        <f>50.39-14.58</f>
        <v>35.81</v>
      </c>
      <c r="AM292" s="44"/>
      <c r="AN292" s="45">
        <f t="shared" si="669"/>
        <v>0</v>
      </c>
      <c r="AO292" s="234"/>
      <c r="AP292" s="44"/>
      <c r="AQ292" s="45" t="e">
        <f t="shared" si="670"/>
        <v>#DIV/0!</v>
      </c>
      <c r="AR292" s="18"/>
      <c r="AS292" s="37"/>
      <c r="AT292" s="37"/>
    </row>
    <row r="293" spans="1:46" s="208" customFormat="1" ht="24.75" hidden="1" customHeight="1">
      <c r="A293" s="527" t="s">
        <v>343</v>
      </c>
      <c r="B293" s="290" t="s">
        <v>79</v>
      </c>
      <c r="C293" s="521" t="s">
        <v>106</v>
      </c>
      <c r="D293" s="226" t="s">
        <v>34</v>
      </c>
      <c r="E293" s="204">
        <f>SUM(E294:E299)</f>
        <v>2728.8</v>
      </c>
      <c r="F293" s="205">
        <f>SUM(F294:F299)</f>
        <v>1896.8400000000001</v>
      </c>
      <c r="G293" s="205">
        <f>(F293/E293)*100</f>
        <v>69.51187335092348</v>
      </c>
      <c r="H293" s="234">
        <f>SUM(H294:H299)</f>
        <v>538.4</v>
      </c>
      <c r="I293" s="205">
        <f>SUM(I294:I299)</f>
        <v>538.4</v>
      </c>
      <c r="J293" s="205">
        <f>(I293/H293)*100</f>
        <v>100</v>
      </c>
      <c r="K293" s="234">
        <f>SUM(K294:K299)</f>
        <v>302.08</v>
      </c>
      <c r="L293" s="206">
        <f>SUM(L294:L299)</f>
        <v>302.08</v>
      </c>
      <c r="M293" s="205">
        <f>(L293/K293)*100</f>
        <v>100</v>
      </c>
      <c r="N293" s="234">
        <f>SUM(N294:N299)</f>
        <v>290.19</v>
      </c>
      <c r="O293" s="206">
        <f>SUM(O294:O299)</f>
        <v>290.19</v>
      </c>
      <c r="P293" s="205">
        <f>(O293/N293)*100</f>
        <v>100</v>
      </c>
      <c r="Q293" s="234">
        <f>SUM(Q294:Q299)</f>
        <v>440.13</v>
      </c>
      <c r="R293" s="205">
        <f>SUM(R294:R299)</f>
        <v>440.13</v>
      </c>
      <c r="S293" s="205">
        <f>(R293/Q293)*100</f>
        <v>100</v>
      </c>
      <c r="T293" s="234">
        <f>SUM(T294:T299)</f>
        <v>244.86999999999998</v>
      </c>
      <c r="U293" s="205">
        <f>SUM(U294:U299)</f>
        <v>244.86999999999998</v>
      </c>
      <c r="V293" s="205">
        <f>(U293/T293)*100</f>
        <v>100</v>
      </c>
      <c r="W293" s="234">
        <f>SUM(W294:W299)</f>
        <v>81.17</v>
      </c>
      <c r="X293" s="205">
        <f>SUM(X294:X299)</f>
        <v>81.17</v>
      </c>
      <c r="Y293" s="205">
        <f>(X293/W293)*100</f>
        <v>100</v>
      </c>
      <c r="Z293" s="234">
        <f>SUM(Z294:Z299)</f>
        <v>9.56</v>
      </c>
      <c r="AA293" s="205">
        <f>SUM(AA294:AA299)</f>
        <v>0</v>
      </c>
      <c r="AB293" s="205">
        <f>(AA293/Z293)*100</f>
        <v>0</v>
      </c>
      <c r="AC293" s="234">
        <f>SUM(AC294:AC299)</f>
        <v>0</v>
      </c>
      <c r="AD293" s="205">
        <f>SUM(AD294:AD299)</f>
        <v>0</v>
      </c>
      <c r="AE293" s="205" t="e">
        <f>(AD293/AC293)*100</f>
        <v>#DIV/0!</v>
      </c>
      <c r="AF293" s="234">
        <f>SUM(AF294:AF299)</f>
        <v>0</v>
      </c>
      <c r="AG293" s="205">
        <f>SUM(AG294:AG299)</f>
        <v>0</v>
      </c>
      <c r="AH293" s="205" t="e">
        <f>(AG293/AF293)*100</f>
        <v>#DIV/0!</v>
      </c>
      <c r="AI293" s="234">
        <f>SUM(AI294:AI299)</f>
        <v>0</v>
      </c>
      <c r="AJ293" s="205">
        <f>SUM(AJ294:AJ299)</f>
        <v>0</v>
      </c>
      <c r="AK293" s="205" t="e">
        <f>(AJ293/AI293)*100</f>
        <v>#DIV/0!</v>
      </c>
      <c r="AL293" s="234">
        <f>SUM(AL294:AL299)</f>
        <v>227.99</v>
      </c>
      <c r="AM293" s="205">
        <f>SUM(AM294:AM299)</f>
        <v>0</v>
      </c>
      <c r="AN293" s="205">
        <f>(AM293/AL293)*100</f>
        <v>0</v>
      </c>
      <c r="AO293" s="234">
        <f>SUM(AO294:AO299)</f>
        <v>594.41</v>
      </c>
      <c r="AP293" s="205">
        <f>SUM(AP294:AP299)</f>
        <v>0</v>
      </c>
      <c r="AQ293" s="205">
        <f>(AP293/AO293)*100</f>
        <v>0</v>
      </c>
      <c r="AR293" s="207"/>
    </row>
    <row r="294" spans="1:46" customFormat="1" ht="30" hidden="1">
      <c r="A294" s="528"/>
      <c r="B294" s="291"/>
      <c r="C294" s="522"/>
      <c r="D294" s="19" t="s">
        <v>17</v>
      </c>
      <c r="E294" s="174">
        <f>H294+K294+N294+Q294+T294+W294+Z294+AC294+AF294+AI294+AL294+AO294</f>
        <v>0</v>
      </c>
      <c r="F294" s="44">
        <f>I294+L294+O294+R294+U294+X294+AA294+AD294+AG294+AJ294+AM294+AP294</f>
        <v>0</v>
      </c>
      <c r="G294" s="45" t="e">
        <f t="shared" ref="G294:G299" si="672">(F294/E294)*100</f>
        <v>#DIV/0!</v>
      </c>
      <c r="H294" s="234"/>
      <c r="I294" s="44"/>
      <c r="J294" s="45" t="e">
        <f t="shared" ref="J294:J299" si="673">(I294/H294)*100</f>
        <v>#DIV/0!</v>
      </c>
      <c r="K294" s="234"/>
      <c r="L294" s="85"/>
      <c r="M294" s="45" t="e">
        <f t="shared" ref="M294:M299" si="674">(L294/K294)*100</f>
        <v>#DIV/0!</v>
      </c>
      <c r="N294" s="234"/>
      <c r="O294" s="43"/>
      <c r="P294" s="45" t="e">
        <f t="shared" ref="P294:P299" si="675">(O294/N294)*100</f>
        <v>#DIV/0!</v>
      </c>
      <c r="Q294" s="234"/>
      <c r="R294" s="44"/>
      <c r="S294" s="45" t="e">
        <f t="shared" ref="S294:S299" si="676">(R294/Q294)*100</f>
        <v>#DIV/0!</v>
      </c>
      <c r="T294" s="234"/>
      <c r="U294" s="44"/>
      <c r="V294" s="45" t="e">
        <f t="shared" ref="V294:V299" si="677">(U294/T294)*100</f>
        <v>#DIV/0!</v>
      </c>
      <c r="W294" s="234"/>
      <c r="X294" s="44"/>
      <c r="Y294" s="45" t="e">
        <f t="shared" ref="Y294:Y299" si="678">(X294/W294)*100</f>
        <v>#DIV/0!</v>
      </c>
      <c r="Z294" s="234"/>
      <c r="AA294" s="44"/>
      <c r="AB294" s="45" t="e">
        <f t="shared" ref="AB294:AB299" si="679">(AA294/Z294)*100</f>
        <v>#DIV/0!</v>
      </c>
      <c r="AC294" s="234"/>
      <c r="AD294" s="44"/>
      <c r="AE294" s="45" t="e">
        <f t="shared" ref="AE294:AE299" si="680">(AD294/AC294)*100</f>
        <v>#DIV/0!</v>
      </c>
      <c r="AF294" s="234"/>
      <c r="AG294" s="44"/>
      <c r="AH294" s="45" t="e">
        <f t="shared" ref="AH294:AH299" si="681">(AG294/AF294)*100</f>
        <v>#DIV/0!</v>
      </c>
      <c r="AI294" s="234"/>
      <c r="AJ294" s="44"/>
      <c r="AK294" s="45" t="e">
        <f t="shared" ref="AK294:AK299" si="682">(AJ294/AI294)*100</f>
        <v>#DIV/0!</v>
      </c>
      <c r="AL294" s="234"/>
      <c r="AM294" s="44"/>
      <c r="AN294" s="45" t="e">
        <f t="shared" ref="AN294:AN299" si="683">(AM294/AL294)*100</f>
        <v>#DIV/0!</v>
      </c>
      <c r="AO294" s="234"/>
      <c r="AP294" s="44"/>
      <c r="AQ294" s="45" t="e">
        <f t="shared" ref="AQ294:AQ299" si="684">(AP294/AO294)*100</f>
        <v>#DIV/0!</v>
      </c>
      <c r="AR294" s="18"/>
      <c r="AS294" s="37"/>
      <c r="AT294" s="37"/>
    </row>
    <row r="295" spans="1:46" customFormat="1" ht="45" hidden="1">
      <c r="A295" s="528"/>
      <c r="B295" s="291"/>
      <c r="C295" s="522"/>
      <c r="D295" s="19" t="s">
        <v>18</v>
      </c>
      <c r="E295" s="174">
        <f t="shared" ref="E295:F299" si="685">H295+K295+N295+Q295+T295+W295+Z295+AC295+AF295+AI295+AL295+AO295</f>
        <v>0</v>
      </c>
      <c r="F295" s="44">
        <f t="shared" si="685"/>
        <v>0</v>
      </c>
      <c r="G295" s="45" t="e">
        <f t="shared" si="672"/>
        <v>#DIV/0!</v>
      </c>
      <c r="H295" s="234"/>
      <c r="I295" s="44"/>
      <c r="J295" s="45" t="e">
        <f t="shared" si="673"/>
        <v>#DIV/0!</v>
      </c>
      <c r="K295" s="234"/>
      <c r="L295" s="85"/>
      <c r="M295" s="45" t="e">
        <f t="shared" si="674"/>
        <v>#DIV/0!</v>
      </c>
      <c r="N295" s="234"/>
      <c r="O295" s="43"/>
      <c r="P295" s="45" t="e">
        <f t="shared" si="675"/>
        <v>#DIV/0!</v>
      </c>
      <c r="Q295" s="234"/>
      <c r="R295" s="44"/>
      <c r="S295" s="45" t="e">
        <f t="shared" si="676"/>
        <v>#DIV/0!</v>
      </c>
      <c r="T295" s="234"/>
      <c r="U295" s="44"/>
      <c r="V295" s="45" t="e">
        <f t="shared" si="677"/>
        <v>#DIV/0!</v>
      </c>
      <c r="W295" s="234"/>
      <c r="X295" s="44"/>
      <c r="Y295" s="45" t="e">
        <f t="shared" si="678"/>
        <v>#DIV/0!</v>
      </c>
      <c r="Z295" s="234"/>
      <c r="AA295" s="44"/>
      <c r="AB295" s="45" t="e">
        <f t="shared" si="679"/>
        <v>#DIV/0!</v>
      </c>
      <c r="AC295" s="234"/>
      <c r="AD295" s="44"/>
      <c r="AE295" s="45" t="e">
        <f t="shared" si="680"/>
        <v>#DIV/0!</v>
      </c>
      <c r="AF295" s="234"/>
      <c r="AG295" s="44"/>
      <c r="AH295" s="45" t="e">
        <f t="shared" si="681"/>
        <v>#DIV/0!</v>
      </c>
      <c r="AI295" s="234"/>
      <c r="AJ295" s="44"/>
      <c r="AK295" s="45" t="e">
        <f t="shared" si="682"/>
        <v>#DIV/0!</v>
      </c>
      <c r="AL295" s="234"/>
      <c r="AM295" s="44"/>
      <c r="AN295" s="45" t="e">
        <f t="shared" si="683"/>
        <v>#DIV/0!</v>
      </c>
      <c r="AO295" s="234"/>
      <c r="AP295" s="44"/>
      <c r="AQ295" s="45" t="e">
        <f t="shared" si="684"/>
        <v>#DIV/0!</v>
      </c>
      <c r="AR295" s="18"/>
      <c r="AS295" s="37"/>
      <c r="AT295" s="37"/>
    </row>
    <row r="296" spans="1:46" customFormat="1" ht="32.25" hidden="1" customHeight="1">
      <c r="A296" s="528"/>
      <c r="B296" s="291"/>
      <c r="C296" s="522"/>
      <c r="D296" s="19" t="s">
        <v>26</v>
      </c>
      <c r="E296" s="174">
        <f t="shared" si="685"/>
        <v>2180.36</v>
      </c>
      <c r="F296" s="45">
        <f t="shared" si="685"/>
        <v>1887.7900000000002</v>
      </c>
      <c r="G296" s="45">
        <f t="shared" si="672"/>
        <v>86.581573685079533</v>
      </c>
      <c r="H296" s="234">
        <v>538.4</v>
      </c>
      <c r="I296" s="44">
        <v>538.4</v>
      </c>
      <c r="J296" s="45">
        <f t="shared" si="673"/>
        <v>100</v>
      </c>
      <c r="K296" s="234">
        <v>302.08</v>
      </c>
      <c r="L296" s="85">
        <v>302.08</v>
      </c>
      <c r="M296" s="45">
        <f t="shared" si="674"/>
        <v>100</v>
      </c>
      <c r="N296" s="234">
        <v>290.19</v>
      </c>
      <c r="O296" s="43">
        <v>290.19</v>
      </c>
      <c r="P296" s="45">
        <f t="shared" si="675"/>
        <v>100</v>
      </c>
      <c r="Q296" s="234">
        <v>440.13</v>
      </c>
      <c r="R296" s="44">
        <v>440.13</v>
      </c>
      <c r="S296" s="45">
        <f t="shared" si="676"/>
        <v>100</v>
      </c>
      <c r="T296" s="234">
        <v>244.98</v>
      </c>
      <c r="U296" s="45">
        <v>244.98</v>
      </c>
      <c r="V296" s="45">
        <f t="shared" si="677"/>
        <v>100</v>
      </c>
      <c r="W296" s="234">
        <v>72.010000000000005</v>
      </c>
      <c r="X296" s="44">
        <v>72.010000000000005</v>
      </c>
      <c r="Y296" s="45">
        <f t="shared" si="678"/>
        <v>100</v>
      </c>
      <c r="Z296" s="234">
        <v>9.56</v>
      </c>
      <c r="AA296" s="44"/>
      <c r="AB296" s="45">
        <f t="shared" si="679"/>
        <v>0</v>
      </c>
      <c r="AC296" s="234">
        <v>0</v>
      </c>
      <c r="AD296" s="44"/>
      <c r="AE296" s="45" t="e">
        <f t="shared" si="680"/>
        <v>#DIV/0!</v>
      </c>
      <c r="AF296" s="234">
        <v>0</v>
      </c>
      <c r="AG296" s="44"/>
      <c r="AH296" s="45" t="e">
        <f t="shared" si="681"/>
        <v>#DIV/0!</v>
      </c>
      <c r="AI296" s="234">
        <v>0</v>
      </c>
      <c r="AJ296" s="44"/>
      <c r="AK296" s="45" t="e">
        <f t="shared" si="682"/>
        <v>#DIV/0!</v>
      </c>
      <c r="AL296" s="234">
        <v>227.99</v>
      </c>
      <c r="AM296" s="44"/>
      <c r="AN296" s="45">
        <f t="shared" si="683"/>
        <v>0</v>
      </c>
      <c r="AO296" s="234">
        <f>55.03-0.01</f>
        <v>55.02</v>
      </c>
      <c r="AP296" s="44"/>
      <c r="AQ296" s="45">
        <f t="shared" si="684"/>
        <v>0</v>
      </c>
      <c r="AR296" s="18"/>
      <c r="AS296" s="37"/>
      <c r="AT296" s="37"/>
    </row>
    <row r="297" spans="1:46" customFormat="1" ht="85.5" hidden="1" customHeight="1">
      <c r="A297" s="528"/>
      <c r="B297" s="291"/>
      <c r="C297" s="522"/>
      <c r="D297" s="97" t="s">
        <v>154</v>
      </c>
      <c r="E297" s="174">
        <f t="shared" si="685"/>
        <v>0</v>
      </c>
      <c r="F297" s="44">
        <f t="shared" si="685"/>
        <v>0</v>
      </c>
      <c r="G297" s="45" t="e">
        <f t="shared" si="672"/>
        <v>#DIV/0!</v>
      </c>
      <c r="H297" s="234"/>
      <c r="I297" s="44"/>
      <c r="J297" s="45" t="e">
        <f t="shared" si="673"/>
        <v>#DIV/0!</v>
      </c>
      <c r="K297" s="234"/>
      <c r="L297" s="85"/>
      <c r="M297" s="45" t="e">
        <f t="shared" si="674"/>
        <v>#DIV/0!</v>
      </c>
      <c r="N297" s="234"/>
      <c r="O297" s="43"/>
      <c r="P297" s="45" t="e">
        <f t="shared" si="675"/>
        <v>#DIV/0!</v>
      </c>
      <c r="Q297" s="234"/>
      <c r="R297" s="44"/>
      <c r="S297" s="45" t="e">
        <f t="shared" si="676"/>
        <v>#DIV/0!</v>
      </c>
      <c r="T297" s="234"/>
      <c r="U297" s="44"/>
      <c r="V297" s="45" t="e">
        <f t="shared" si="677"/>
        <v>#DIV/0!</v>
      </c>
      <c r="W297" s="234"/>
      <c r="X297" s="44"/>
      <c r="Y297" s="45" t="e">
        <f t="shared" si="678"/>
        <v>#DIV/0!</v>
      </c>
      <c r="Z297" s="234"/>
      <c r="AA297" s="44"/>
      <c r="AB297" s="45" t="e">
        <f t="shared" si="679"/>
        <v>#DIV/0!</v>
      </c>
      <c r="AC297" s="234"/>
      <c r="AD297" s="44"/>
      <c r="AE297" s="45" t="e">
        <f t="shared" si="680"/>
        <v>#DIV/0!</v>
      </c>
      <c r="AF297" s="234"/>
      <c r="AG297" s="44"/>
      <c r="AH297" s="45" t="e">
        <f t="shared" si="681"/>
        <v>#DIV/0!</v>
      </c>
      <c r="AI297" s="234"/>
      <c r="AJ297" s="44"/>
      <c r="AK297" s="45" t="e">
        <f t="shared" si="682"/>
        <v>#DIV/0!</v>
      </c>
      <c r="AL297" s="234"/>
      <c r="AM297" s="44"/>
      <c r="AN297" s="45" t="e">
        <f t="shared" si="683"/>
        <v>#DIV/0!</v>
      </c>
      <c r="AO297" s="234"/>
      <c r="AP297" s="44"/>
      <c r="AQ297" s="45" t="e">
        <f t="shared" si="684"/>
        <v>#DIV/0!</v>
      </c>
      <c r="AR297" s="18"/>
      <c r="AS297" s="37"/>
      <c r="AT297" s="37"/>
    </row>
    <row r="298" spans="1:46" customFormat="1" ht="32.25" hidden="1" customHeight="1">
      <c r="A298" s="528"/>
      <c r="B298" s="291"/>
      <c r="C298" s="522"/>
      <c r="D298" s="19" t="s">
        <v>37</v>
      </c>
      <c r="E298" s="174">
        <f t="shared" si="685"/>
        <v>0</v>
      </c>
      <c r="F298" s="44">
        <f t="shared" si="685"/>
        <v>0</v>
      </c>
      <c r="G298" s="45" t="e">
        <f t="shared" si="672"/>
        <v>#DIV/0!</v>
      </c>
      <c r="H298" s="234"/>
      <c r="I298" s="44"/>
      <c r="J298" s="45" t="e">
        <f t="shared" si="673"/>
        <v>#DIV/0!</v>
      </c>
      <c r="K298" s="234"/>
      <c r="L298" s="85"/>
      <c r="M298" s="45" t="e">
        <f t="shared" si="674"/>
        <v>#DIV/0!</v>
      </c>
      <c r="N298" s="234"/>
      <c r="O298" s="43"/>
      <c r="P298" s="45" t="e">
        <f t="shared" si="675"/>
        <v>#DIV/0!</v>
      </c>
      <c r="Q298" s="234"/>
      <c r="R298" s="44"/>
      <c r="S298" s="45" t="e">
        <f t="shared" si="676"/>
        <v>#DIV/0!</v>
      </c>
      <c r="T298" s="234"/>
      <c r="U298" s="44"/>
      <c r="V298" s="45" t="e">
        <f t="shared" si="677"/>
        <v>#DIV/0!</v>
      </c>
      <c r="W298" s="234"/>
      <c r="X298" s="44"/>
      <c r="Y298" s="45" t="e">
        <f t="shared" si="678"/>
        <v>#DIV/0!</v>
      </c>
      <c r="Z298" s="234"/>
      <c r="AA298" s="44"/>
      <c r="AB298" s="45" t="e">
        <f t="shared" si="679"/>
        <v>#DIV/0!</v>
      </c>
      <c r="AC298" s="234"/>
      <c r="AD298" s="44"/>
      <c r="AE298" s="45" t="e">
        <f t="shared" si="680"/>
        <v>#DIV/0!</v>
      </c>
      <c r="AF298" s="234"/>
      <c r="AG298" s="44"/>
      <c r="AH298" s="45" t="e">
        <f t="shared" si="681"/>
        <v>#DIV/0!</v>
      </c>
      <c r="AI298" s="234"/>
      <c r="AJ298" s="44"/>
      <c r="AK298" s="45" t="e">
        <f t="shared" si="682"/>
        <v>#DIV/0!</v>
      </c>
      <c r="AL298" s="234"/>
      <c r="AM298" s="44"/>
      <c r="AN298" s="45" t="e">
        <f t="shared" si="683"/>
        <v>#DIV/0!</v>
      </c>
      <c r="AO298" s="234"/>
      <c r="AP298" s="44"/>
      <c r="AQ298" s="45" t="e">
        <f t="shared" si="684"/>
        <v>#DIV/0!</v>
      </c>
      <c r="AR298" s="18"/>
      <c r="AS298" s="37"/>
      <c r="AT298" s="37"/>
    </row>
    <row r="299" spans="1:46" customFormat="1" ht="45" hidden="1">
      <c r="A299" s="529"/>
      <c r="B299" s="292"/>
      <c r="C299" s="523"/>
      <c r="D299" s="19" t="s">
        <v>32</v>
      </c>
      <c r="E299" s="174">
        <f t="shared" si="685"/>
        <v>548.43999999999994</v>
      </c>
      <c r="F299" s="44">
        <f t="shared" si="685"/>
        <v>9.0500000000000007</v>
      </c>
      <c r="G299" s="45">
        <f t="shared" si="672"/>
        <v>1.6501349281598718</v>
      </c>
      <c r="H299" s="234"/>
      <c r="I299" s="44"/>
      <c r="J299" s="45" t="e">
        <f t="shared" si="673"/>
        <v>#DIV/0!</v>
      </c>
      <c r="K299" s="234"/>
      <c r="L299" s="85"/>
      <c r="M299" s="45" t="e">
        <f t="shared" si="674"/>
        <v>#DIV/0!</v>
      </c>
      <c r="N299" s="234">
        <v>0</v>
      </c>
      <c r="O299" s="43">
        <v>0</v>
      </c>
      <c r="P299" s="45" t="e">
        <f t="shared" si="675"/>
        <v>#DIV/0!</v>
      </c>
      <c r="Q299" s="234"/>
      <c r="R299" s="44"/>
      <c r="S299" s="45" t="e">
        <f t="shared" si="676"/>
        <v>#DIV/0!</v>
      </c>
      <c r="T299" s="234">
        <v>-0.11</v>
      </c>
      <c r="U299" s="44">
        <v>-0.11</v>
      </c>
      <c r="V299" s="45">
        <f t="shared" si="677"/>
        <v>100</v>
      </c>
      <c r="W299" s="234">
        <v>9.16</v>
      </c>
      <c r="X299" s="44">
        <v>9.16</v>
      </c>
      <c r="Y299" s="45">
        <f t="shared" si="678"/>
        <v>100</v>
      </c>
      <c r="Z299" s="234"/>
      <c r="AA299" s="44"/>
      <c r="AB299" s="45" t="e">
        <f t="shared" si="679"/>
        <v>#DIV/0!</v>
      </c>
      <c r="AC299" s="234"/>
      <c r="AD299" s="44"/>
      <c r="AE299" s="45" t="e">
        <f t="shared" si="680"/>
        <v>#DIV/0!</v>
      </c>
      <c r="AF299" s="234"/>
      <c r="AG299" s="44"/>
      <c r="AH299" s="45" t="e">
        <f t="shared" si="681"/>
        <v>#DIV/0!</v>
      </c>
      <c r="AI299" s="234"/>
      <c r="AJ299" s="44"/>
      <c r="AK299" s="45" t="e">
        <f t="shared" si="682"/>
        <v>#DIV/0!</v>
      </c>
      <c r="AL299" s="234"/>
      <c r="AM299" s="44"/>
      <c r="AN299" s="45" t="e">
        <f t="shared" si="683"/>
        <v>#DIV/0!</v>
      </c>
      <c r="AO299" s="234">
        <v>539.39</v>
      </c>
      <c r="AP299" s="44"/>
      <c r="AQ299" s="45">
        <f t="shared" si="684"/>
        <v>0</v>
      </c>
      <c r="AR299" s="18"/>
      <c r="AS299" s="37"/>
      <c r="AT299" s="37"/>
    </row>
    <row r="300" spans="1:46" s="208" customFormat="1" ht="30.75" hidden="1" customHeight="1">
      <c r="A300" s="287" t="s">
        <v>237</v>
      </c>
      <c r="B300" s="290" t="s">
        <v>83</v>
      </c>
      <c r="C300" s="521" t="s">
        <v>111</v>
      </c>
      <c r="D300" s="203" t="s">
        <v>34</v>
      </c>
      <c r="E300" s="204">
        <f>SUM(E301:E306)</f>
        <v>25164.41</v>
      </c>
      <c r="F300" s="205">
        <f>SUM(F301:F306)</f>
        <v>10080.540000000001</v>
      </c>
      <c r="G300" s="205">
        <f>(F300/E300)*100</f>
        <v>40.058717847944777</v>
      </c>
      <c r="H300" s="234">
        <f>SUM(H301:H306)</f>
        <v>575.07000000000005</v>
      </c>
      <c r="I300" s="205">
        <f>SUM(I301:I306)</f>
        <v>575.07000000000005</v>
      </c>
      <c r="J300" s="205">
        <f>(I300/H300)*100</f>
        <v>100</v>
      </c>
      <c r="K300" s="234">
        <f>SUM(K301:K306)</f>
        <v>1758.98</v>
      </c>
      <c r="L300" s="206">
        <f>SUM(L301:L306)</f>
        <v>1758.98</v>
      </c>
      <c r="M300" s="205">
        <f>(L300/K300)*100</f>
        <v>100</v>
      </c>
      <c r="N300" s="234">
        <f>SUM(N301:N306)</f>
        <v>1694.7199999999998</v>
      </c>
      <c r="O300" s="206">
        <f>SUM(O301:O306)</f>
        <v>1694.7199999999998</v>
      </c>
      <c r="P300" s="205">
        <f>(O300/N300)*100</f>
        <v>100</v>
      </c>
      <c r="Q300" s="234">
        <f>SUM(Q301:Q306)</f>
        <v>2066.83</v>
      </c>
      <c r="R300" s="205">
        <f>SUM(R301:R306)</f>
        <v>2066.83</v>
      </c>
      <c r="S300" s="205">
        <f>(R300/Q300)*100</f>
        <v>100</v>
      </c>
      <c r="T300" s="234">
        <f>SUM(T301:T306)</f>
        <v>1710.9500000000003</v>
      </c>
      <c r="U300" s="205">
        <f>SUM(U301:U306)</f>
        <v>1710.9500000000003</v>
      </c>
      <c r="V300" s="205">
        <f>(U300/T300)*100</f>
        <v>100</v>
      </c>
      <c r="W300" s="234">
        <f>SUM(W301:W306)</f>
        <v>2273.9900000000002</v>
      </c>
      <c r="X300" s="205">
        <f>SUM(X301:X306)</f>
        <v>2273.9900000000002</v>
      </c>
      <c r="Y300" s="205">
        <f>(X300/W300)*100</f>
        <v>100</v>
      </c>
      <c r="Z300" s="234">
        <f>SUM(Z301:Z306)</f>
        <v>2580</v>
      </c>
      <c r="AA300" s="205">
        <f>SUM(AA301:AA306)</f>
        <v>0</v>
      </c>
      <c r="AB300" s="205">
        <f>(AA300/Z300)*100</f>
        <v>0</v>
      </c>
      <c r="AC300" s="234">
        <f>SUM(AC301:AC306)</f>
        <v>1680</v>
      </c>
      <c r="AD300" s="205">
        <f>SUM(AD301:AD306)</f>
        <v>0</v>
      </c>
      <c r="AE300" s="205">
        <f>(AD300/AC300)*100</f>
        <v>0</v>
      </c>
      <c r="AF300" s="234">
        <f>SUM(AF301:AF306)</f>
        <v>1746.5</v>
      </c>
      <c r="AG300" s="205">
        <f>SUM(AG301:AG306)</f>
        <v>0</v>
      </c>
      <c r="AH300" s="205">
        <f>(AG300/AF300)*100</f>
        <v>0</v>
      </c>
      <c r="AI300" s="234">
        <f>SUM(AI301:AI306)</f>
        <v>1880</v>
      </c>
      <c r="AJ300" s="205">
        <f>SUM(AJ301:AJ306)</f>
        <v>0</v>
      </c>
      <c r="AK300" s="205">
        <f>(AJ300/AI300)*100</f>
        <v>0</v>
      </c>
      <c r="AL300" s="234">
        <f>SUM(AL301:AL306)</f>
        <v>1880</v>
      </c>
      <c r="AM300" s="205">
        <f>SUM(AM301:AM306)</f>
        <v>0</v>
      </c>
      <c r="AN300" s="205">
        <f>(AM300/AL300)*100</f>
        <v>0</v>
      </c>
      <c r="AO300" s="234">
        <f>SUM(AO301:AO306)</f>
        <v>5317.369999999999</v>
      </c>
      <c r="AP300" s="205">
        <f>SUM(AP301:AP306)</f>
        <v>0</v>
      </c>
      <c r="AQ300" s="205">
        <f>(AP300/AO300)*100</f>
        <v>0</v>
      </c>
      <c r="AR300" s="207"/>
    </row>
    <row r="301" spans="1:46" customFormat="1" ht="30" hidden="1">
      <c r="A301" s="288"/>
      <c r="B301" s="291"/>
      <c r="C301" s="522"/>
      <c r="D301" s="17" t="s">
        <v>17</v>
      </c>
      <c r="E301" s="174">
        <f>H301+K301+N301+Q301+T301+W301+Z301+AC301+AF301+AI301+AL301+AO301</f>
        <v>0</v>
      </c>
      <c r="F301" s="44">
        <f>I301+L301+O301+R301+U301+X301+AA301+AD301+AG301+AJ301+AM301+AP301</f>
        <v>0</v>
      </c>
      <c r="G301" s="45" t="e">
        <f t="shared" ref="G301:G306" si="686">(F301/E301)*100</f>
        <v>#DIV/0!</v>
      </c>
      <c r="H301" s="234">
        <f>H308+H315+H322+H329</f>
        <v>0</v>
      </c>
      <c r="I301" s="45">
        <f>I308+I315+I322+I329</f>
        <v>0</v>
      </c>
      <c r="J301" s="45" t="e">
        <f t="shared" ref="J301:J306" si="687">(I301/H301)*100</f>
        <v>#DIV/0!</v>
      </c>
      <c r="K301" s="234">
        <f>K308+K315+K322+K329</f>
        <v>0</v>
      </c>
      <c r="L301" s="43">
        <f>L308+L315+L322+L329</f>
        <v>0</v>
      </c>
      <c r="M301" s="45" t="e">
        <f t="shared" ref="M301:M306" si="688">(L301/K301)*100</f>
        <v>#DIV/0!</v>
      </c>
      <c r="N301" s="234">
        <f>N308+N315+N322+N329</f>
        <v>0</v>
      </c>
      <c r="O301" s="43">
        <f>O308+O315+O322+O329</f>
        <v>0</v>
      </c>
      <c r="P301" s="45" t="e">
        <f t="shared" ref="P301:P306" si="689">(O301/N301)*100</f>
        <v>#DIV/0!</v>
      </c>
      <c r="Q301" s="234">
        <f>Q308+Q315+Q322+Q329</f>
        <v>0</v>
      </c>
      <c r="R301" s="45">
        <f>R308+R315+R322+R329</f>
        <v>0</v>
      </c>
      <c r="S301" s="45" t="e">
        <f t="shared" ref="S301:S306" si="690">(R301/Q301)*100</f>
        <v>#DIV/0!</v>
      </c>
      <c r="T301" s="234">
        <f>T308+T315+T322+T329</f>
        <v>0</v>
      </c>
      <c r="U301" s="45">
        <f>U308+U315+U322+U329</f>
        <v>0</v>
      </c>
      <c r="V301" s="45" t="e">
        <f t="shared" ref="V301:V306" si="691">(U301/T301)*100</f>
        <v>#DIV/0!</v>
      </c>
      <c r="W301" s="234">
        <f>W308+W315+W322+W329</f>
        <v>0</v>
      </c>
      <c r="X301" s="45">
        <f>X308+X315+X322+X329</f>
        <v>0</v>
      </c>
      <c r="Y301" s="45" t="e">
        <f t="shared" ref="Y301:Y306" si="692">(X301/W301)*100</f>
        <v>#DIV/0!</v>
      </c>
      <c r="Z301" s="234">
        <f>Z308+Z315+Z322+Z329</f>
        <v>0</v>
      </c>
      <c r="AA301" s="45">
        <f>AA308+AA315+AA322+AA329</f>
        <v>0</v>
      </c>
      <c r="AB301" s="45" t="e">
        <f t="shared" ref="AB301:AB306" si="693">(AA301/Z301)*100</f>
        <v>#DIV/0!</v>
      </c>
      <c r="AC301" s="234">
        <f>AC308+AC315+AC322+AC329</f>
        <v>0</v>
      </c>
      <c r="AD301" s="45">
        <f>AD308+AD315+AD322+AD329</f>
        <v>0</v>
      </c>
      <c r="AE301" s="45" t="e">
        <f t="shared" ref="AE301:AE306" si="694">(AD301/AC301)*100</f>
        <v>#DIV/0!</v>
      </c>
      <c r="AF301" s="234">
        <f>AF308+AF315+AF322+AF329</f>
        <v>0</v>
      </c>
      <c r="AG301" s="45">
        <f>AG308+AG315+AG322+AG329</f>
        <v>0</v>
      </c>
      <c r="AH301" s="45" t="e">
        <f t="shared" ref="AH301:AH306" si="695">(AG301/AF301)*100</f>
        <v>#DIV/0!</v>
      </c>
      <c r="AI301" s="234">
        <f>AI308+AI315+AI322+AI329</f>
        <v>0</v>
      </c>
      <c r="AJ301" s="45">
        <f>AJ308+AJ315+AJ322+AJ329</f>
        <v>0</v>
      </c>
      <c r="AK301" s="45" t="e">
        <f t="shared" ref="AK301:AK306" si="696">(AJ301/AI301)*100</f>
        <v>#DIV/0!</v>
      </c>
      <c r="AL301" s="234">
        <f>AL308+AL315+AL322+AL329</f>
        <v>0</v>
      </c>
      <c r="AM301" s="45">
        <f>AM308+AM315+AM322+AM329</f>
        <v>0</v>
      </c>
      <c r="AN301" s="45" t="e">
        <f t="shared" ref="AN301:AN306" si="697">(AM301/AL301)*100</f>
        <v>#DIV/0!</v>
      </c>
      <c r="AO301" s="234">
        <f>AO308+AO315+AO322+AO329</f>
        <v>0</v>
      </c>
      <c r="AP301" s="45">
        <f>AP308+AP315+AP322+AP329</f>
        <v>0</v>
      </c>
      <c r="AQ301" s="45" t="e">
        <f t="shared" ref="AQ301:AQ306" si="698">(AP301/AO301)*100</f>
        <v>#DIV/0!</v>
      </c>
      <c r="AR301" s="18"/>
      <c r="AS301" s="37"/>
      <c r="AT301" s="37"/>
    </row>
    <row r="302" spans="1:46" customFormat="1" ht="45" hidden="1">
      <c r="A302" s="288"/>
      <c r="B302" s="291"/>
      <c r="C302" s="522"/>
      <c r="D302" s="17" t="s">
        <v>18</v>
      </c>
      <c r="E302" s="174">
        <f t="shared" ref="E302:F306" si="699">H302+K302+N302+Q302+T302+W302+Z302+AC302+AF302+AI302+AL302+AO302</f>
        <v>1370</v>
      </c>
      <c r="F302" s="44">
        <f t="shared" si="699"/>
        <v>0</v>
      </c>
      <c r="G302" s="45">
        <f t="shared" si="686"/>
        <v>0</v>
      </c>
      <c r="H302" s="234">
        <f t="shared" ref="H302:I306" si="700">H309+H316+H323+H330</f>
        <v>0</v>
      </c>
      <c r="I302" s="45">
        <f t="shared" si="700"/>
        <v>0</v>
      </c>
      <c r="J302" s="45" t="e">
        <f t="shared" si="687"/>
        <v>#DIV/0!</v>
      </c>
      <c r="K302" s="234">
        <f t="shared" ref="K302:L306" si="701">K309+K316+K323+K330</f>
        <v>0</v>
      </c>
      <c r="L302" s="43">
        <f t="shared" si="701"/>
        <v>0</v>
      </c>
      <c r="M302" s="45" t="e">
        <f t="shared" si="688"/>
        <v>#DIV/0!</v>
      </c>
      <c r="N302" s="234">
        <f t="shared" ref="N302:O306" si="702">N309+N316+N323+N330</f>
        <v>0</v>
      </c>
      <c r="O302" s="43">
        <f t="shared" si="702"/>
        <v>0</v>
      </c>
      <c r="P302" s="45" t="e">
        <f t="shared" si="689"/>
        <v>#DIV/0!</v>
      </c>
      <c r="Q302" s="234">
        <f t="shared" ref="Q302:R306" si="703">Q309+Q316+Q323+Q330</f>
        <v>0</v>
      </c>
      <c r="R302" s="45">
        <f t="shared" si="703"/>
        <v>0</v>
      </c>
      <c r="S302" s="45" t="e">
        <f t="shared" si="690"/>
        <v>#DIV/0!</v>
      </c>
      <c r="T302" s="234">
        <f t="shared" ref="T302:U306" si="704">T309+T316+T323+T330</f>
        <v>0</v>
      </c>
      <c r="U302" s="45">
        <f t="shared" si="704"/>
        <v>0</v>
      </c>
      <c r="V302" s="45" t="e">
        <f t="shared" si="691"/>
        <v>#DIV/0!</v>
      </c>
      <c r="W302" s="234">
        <f t="shared" ref="W302:X306" si="705">W309+W316+W323+W330</f>
        <v>0</v>
      </c>
      <c r="X302" s="45">
        <f t="shared" si="705"/>
        <v>0</v>
      </c>
      <c r="Y302" s="45" t="e">
        <f t="shared" si="692"/>
        <v>#DIV/0!</v>
      </c>
      <c r="Z302" s="234">
        <f t="shared" ref="Z302:AA306" si="706">Z309+Z316+Z323+Z330</f>
        <v>0</v>
      </c>
      <c r="AA302" s="45">
        <f t="shared" si="706"/>
        <v>0</v>
      </c>
      <c r="AB302" s="45" t="e">
        <f t="shared" si="693"/>
        <v>#DIV/0!</v>
      </c>
      <c r="AC302" s="234">
        <f t="shared" ref="AC302:AD306" si="707">AC309+AC316+AC323+AC330</f>
        <v>0</v>
      </c>
      <c r="AD302" s="45">
        <f t="shared" si="707"/>
        <v>0</v>
      </c>
      <c r="AE302" s="45" t="e">
        <f t="shared" si="694"/>
        <v>#DIV/0!</v>
      </c>
      <c r="AF302" s="234">
        <f t="shared" ref="AF302:AG306" si="708">AF309+AF316+AF323+AF330</f>
        <v>0</v>
      </c>
      <c r="AG302" s="45">
        <f t="shared" si="708"/>
        <v>0</v>
      </c>
      <c r="AH302" s="45" t="e">
        <f t="shared" si="695"/>
        <v>#DIV/0!</v>
      </c>
      <c r="AI302" s="234">
        <f t="shared" ref="AI302:AJ306" si="709">AI309+AI316+AI323+AI330</f>
        <v>0</v>
      </c>
      <c r="AJ302" s="45">
        <f t="shared" si="709"/>
        <v>0</v>
      </c>
      <c r="AK302" s="45" t="e">
        <f t="shared" si="696"/>
        <v>#DIV/0!</v>
      </c>
      <c r="AL302" s="234">
        <f t="shared" ref="AL302:AM306" si="710">AL309+AL316+AL323+AL330</f>
        <v>0</v>
      </c>
      <c r="AM302" s="45">
        <f t="shared" si="710"/>
        <v>0</v>
      </c>
      <c r="AN302" s="45" t="e">
        <f t="shared" si="697"/>
        <v>#DIV/0!</v>
      </c>
      <c r="AO302" s="234">
        <f t="shared" ref="AO302:AP306" si="711">AO309+AO316+AO323+AO330</f>
        <v>1370</v>
      </c>
      <c r="AP302" s="45">
        <f t="shared" si="711"/>
        <v>0</v>
      </c>
      <c r="AQ302" s="45">
        <f t="shared" si="698"/>
        <v>0</v>
      </c>
      <c r="AR302" s="18"/>
      <c r="AS302" s="37"/>
      <c r="AT302" s="37"/>
    </row>
    <row r="303" spans="1:46" customFormat="1" ht="30" hidden="1" customHeight="1">
      <c r="A303" s="288"/>
      <c r="B303" s="291"/>
      <c r="C303" s="522"/>
      <c r="D303" s="17" t="s">
        <v>26</v>
      </c>
      <c r="E303" s="174">
        <f>H303+K303+N303+Q303+T303+W303+Z303+AC303+AF303+AI303+AL303+AO303</f>
        <v>23678.68</v>
      </c>
      <c r="F303" s="44">
        <f t="shared" si="699"/>
        <v>10080.540000000001</v>
      </c>
      <c r="G303" s="45">
        <f t="shared" si="686"/>
        <v>42.572221086648412</v>
      </c>
      <c r="H303" s="234">
        <f t="shared" si="700"/>
        <v>575.07000000000005</v>
      </c>
      <c r="I303" s="45">
        <f t="shared" si="700"/>
        <v>575.07000000000005</v>
      </c>
      <c r="J303" s="45">
        <f t="shared" si="687"/>
        <v>100</v>
      </c>
      <c r="K303" s="234">
        <f t="shared" si="701"/>
        <v>1758.98</v>
      </c>
      <c r="L303" s="43">
        <f t="shared" si="701"/>
        <v>1758.98</v>
      </c>
      <c r="M303" s="45">
        <f t="shared" si="688"/>
        <v>100</v>
      </c>
      <c r="N303" s="234">
        <f t="shared" si="702"/>
        <v>1694.7199999999998</v>
      </c>
      <c r="O303" s="43">
        <f t="shared" si="702"/>
        <v>1694.7199999999998</v>
      </c>
      <c r="P303" s="45">
        <f t="shared" si="689"/>
        <v>100</v>
      </c>
      <c r="Q303" s="234">
        <f t="shared" si="703"/>
        <v>2066.83</v>
      </c>
      <c r="R303" s="45">
        <f t="shared" si="703"/>
        <v>2066.83</v>
      </c>
      <c r="S303" s="45">
        <f t="shared" si="690"/>
        <v>100</v>
      </c>
      <c r="T303" s="234">
        <f t="shared" si="704"/>
        <v>1710.9500000000003</v>
      </c>
      <c r="U303" s="45">
        <f t="shared" si="704"/>
        <v>1710.9500000000003</v>
      </c>
      <c r="V303" s="45">
        <f t="shared" si="691"/>
        <v>100</v>
      </c>
      <c r="W303" s="234">
        <f t="shared" si="705"/>
        <v>2273.9900000000002</v>
      </c>
      <c r="X303" s="45">
        <f t="shared" si="705"/>
        <v>2273.9900000000002</v>
      </c>
      <c r="Y303" s="45">
        <f t="shared" si="692"/>
        <v>100</v>
      </c>
      <c r="Z303" s="234">
        <f t="shared" si="706"/>
        <v>2580</v>
      </c>
      <c r="AA303" s="45">
        <f t="shared" si="706"/>
        <v>0</v>
      </c>
      <c r="AB303" s="45">
        <f t="shared" si="693"/>
        <v>0</v>
      </c>
      <c r="AC303" s="234">
        <f t="shared" si="707"/>
        <v>1680</v>
      </c>
      <c r="AD303" s="45">
        <f t="shared" si="707"/>
        <v>0</v>
      </c>
      <c r="AE303" s="45">
        <f t="shared" si="694"/>
        <v>0</v>
      </c>
      <c r="AF303" s="234">
        <f t="shared" si="708"/>
        <v>1746.5</v>
      </c>
      <c r="AG303" s="45">
        <f t="shared" si="708"/>
        <v>0</v>
      </c>
      <c r="AH303" s="45">
        <f t="shared" si="695"/>
        <v>0</v>
      </c>
      <c r="AI303" s="234">
        <f t="shared" si="709"/>
        <v>1880</v>
      </c>
      <c r="AJ303" s="45">
        <f t="shared" si="709"/>
        <v>0</v>
      </c>
      <c r="AK303" s="45">
        <f t="shared" si="696"/>
        <v>0</v>
      </c>
      <c r="AL303" s="234">
        <f t="shared" si="710"/>
        <v>1880</v>
      </c>
      <c r="AM303" s="45">
        <f t="shared" si="710"/>
        <v>0</v>
      </c>
      <c r="AN303" s="45">
        <f t="shared" si="697"/>
        <v>0</v>
      </c>
      <c r="AO303" s="234">
        <f t="shared" si="711"/>
        <v>3831.6399999999994</v>
      </c>
      <c r="AP303" s="45">
        <f t="shared" si="711"/>
        <v>0</v>
      </c>
      <c r="AQ303" s="45">
        <f t="shared" si="698"/>
        <v>0</v>
      </c>
      <c r="AR303" s="18"/>
      <c r="AS303" s="37"/>
      <c r="AT303" s="37"/>
    </row>
    <row r="304" spans="1:46" customFormat="1" ht="78.75" hidden="1" customHeight="1">
      <c r="A304" s="288"/>
      <c r="B304" s="291"/>
      <c r="C304" s="522"/>
      <c r="D304" s="97" t="s">
        <v>154</v>
      </c>
      <c r="E304" s="174">
        <f t="shared" si="699"/>
        <v>0</v>
      </c>
      <c r="F304" s="44">
        <f t="shared" si="699"/>
        <v>0</v>
      </c>
      <c r="G304" s="45" t="e">
        <f t="shared" si="686"/>
        <v>#DIV/0!</v>
      </c>
      <c r="H304" s="234">
        <f t="shared" si="700"/>
        <v>0</v>
      </c>
      <c r="I304" s="45">
        <f t="shared" si="700"/>
        <v>0</v>
      </c>
      <c r="J304" s="45" t="e">
        <f t="shared" si="687"/>
        <v>#DIV/0!</v>
      </c>
      <c r="K304" s="234">
        <f t="shared" si="701"/>
        <v>0</v>
      </c>
      <c r="L304" s="43">
        <f t="shared" si="701"/>
        <v>0</v>
      </c>
      <c r="M304" s="45" t="e">
        <f t="shared" si="688"/>
        <v>#DIV/0!</v>
      </c>
      <c r="N304" s="234">
        <f t="shared" si="702"/>
        <v>0</v>
      </c>
      <c r="O304" s="43">
        <f t="shared" si="702"/>
        <v>0</v>
      </c>
      <c r="P304" s="45" t="e">
        <f t="shared" si="689"/>
        <v>#DIV/0!</v>
      </c>
      <c r="Q304" s="234">
        <f t="shared" si="703"/>
        <v>0</v>
      </c>
      <c r="R304" s="45">
        <f t="shared" si="703"/>
        <v>0</v>
      </c>
      <c r="S304" s="45" t="e">
        <f t="shared" si="690"/>
        <v>#DIV/0!</v>
      </c>
      <c r="T304" s="234">
        <f t="shared" si="704"/>
        <v>0</v>
      </c>
      <c r="U304" s="45">
        <f t="shared" si="704"/>
        <v>0</v>
      </c>
      <c r="V304" s="45" t="e">
        <f t="shared" si="691"/>
        <v>#DIV/0!</v>
      </c>
      <c r="W304" s="234">
        <f t="shared" si="705"/>
        <v>0</v>
      </c>
      <c r="X304" s="45">
        <f t="shared" si="705"/>
        <v>0</v>
      </c>
      <c r="Y304" s="45" t="e">
        <f t="shared" si="692"/>
        <v>#DIV/0!</v>
      </c>
      <c r="Z304" s="234">
        <f t="shared" si="706"/>
        <v>0</v>
      </c>
      <c r="AA304" s="45">
        <f t="shared" si="706"/>
        <v>0</v>
      </c>
      <c r="AB304" s="45" t="e">
        <f t="shared" si="693"/>
        <v>#DIV/0!</v>
      </c>
      <c r="AC304" s="234">
        <f t="shared" si="707"/>
        <v>0</v>
      </c>
      <c r="AD304" s="45">
        <f t="shared" si="707"/>
        <v>0</v>
      </c>
      <c r="AE304" s="45" t="e">
        <f t="shared" si="694"/>
        <v>#DIV/0!</v>
      </c>
      <c r="AF304" s="234">
        <f t="shared" si="708"/>
        <v>0</v>
      </c>
      <c r="AG304" s="45">
        <f t="shared" si="708"/>
        <v>0</v>
      </c>
      <c r="AH304" s="45" t="e">
        <f t="shared" si="695"/>
        <v>#DIV/0!</v>
      </c>
      <c r="AI304" s="234">
        <f t="shared" si="709"/>
        <v>0</v>
      </c>
      <c r="AJ304" s="45">
        <f t="shared" si="709"/>
        <v>0</v>
      </c>
      <c r="AK304" s="45" t="e">
        <f t="shared" si="696"/>
        <v>#DIV/0!</v>
      </c>
      <c r="AL304" s="234">
        <f t="shared" si="710"/>
        <v>0</v>
      </c>
      <c r="AM304" s="45">
        <f t="shared" si="710"/>
        <v>0</v>
      </c>
      <c r="AN304" s="45" t="e">
        <f t="shared" si="697"/>
        <v>#DIV/0!</v>
      </c>
      <c r="AO304" s="234">
        <f t="shared" si="711"/>
        <v>0</v>
      </c>
      <c r="AP304" s="45">
        <f t="shared" si="711"/>
        <v>0</v>
      </c>
      <c r="AQ304" s="45" t="e">
        <f t="shared" si="698"/>
        <v>#DIV/0!</v>
      </c>
      <c r="AR304" s="18"/>
      <c r="AS304" s="37"/>
      <c r="AT304" s="37"/>
    </row>
    <row r="305" spans="1:46" customFormat="1" ht="29.25" hidden="1" customHeight="1">
      <c r="A305" s="288"/>
      <c r="B305" s="291"/>
      <c r="C305" s="522"/>
      <c r="D305" s="17" t="s">
        <v>37</v>
      </c>
      <c r="E305" s="174">
        <f t="shared" si="699"/>
        <v>0</v>
      </c>
      <c r="F305" s="44">
        <f t="shared" si="699"/>
        <v>0</v>
      </c>
      <c r="G305" s="45" t="e">
        <f t="shared" si="686"/>
        <v>#DIV/0!</v>
      </c>
      <c r="H305" s="234">
        <f t="shared" si="700"/>
        <v>0</v>
      </c>
      <c r="I305" s="45">
        <f t="shared" si="700"/>
        <v>0</v>
      </c>
      <c r="J305" s="45" t="e">
        <f t="shared" si="687"/>
        <v>#DIV/0!</v>
      </c>
      <c r="K305" s="234">
        <f t="shared" si="701"/>
        <v>0</v>
      </c>
      <c r="L305" s="43">
        <f t="shared" si="701"/>
        <v>0</v>
      </c>
      <c r="M305" s="45" t="e">
        <f t="shared" si="688"/>
        <v>#DIV/0!</v>
      </c>
      <c r="N305" s="234">
        <f t="shared" si="702"/>
        <v>0</v>
      </c>
      <c r="O305" s="43">
        <f t="shared" si="702"/>
        <v>0</v>
      </c>
      <c r="P305" s="45" t="e">
        <f t="shared" si="689"/>
        <v>#DIV/0!</v>
      </c>
      <c r="Q305" s="234">
        <f t="shared" si="703"/>
        <v>0</v>
      </c>
      <c r="R305" s="45">
        <f t="shared" si="703"/>
        <v>0</v>
      </c>
      <c r="S305" s="45" t="e">
        <f t="shared" si="690"/>
        <v>#DIV/0!</v>
      </c>
      <c r="T305" s="234">
        <f t="shared" si="704"/>
        <v>0</v>
      </c>
      <c r="U305" s="45">
        <f t="shared" si="704"/>
        <v>0</v>
      </c>
      <c r="V305" s="45" t="e">
        <f t="shared" si="691"/>
        <v>#DIV/0!</v>
      </c>
      <c r="W305" s="234">
        <f t="shared" si="705"/>
        <v>0</v>
      </c>
      <c r="X305" s="45">
        <f t="shared" si="705"/>
        <v>0</v>
      </c>
      <c r="Y305" s="45" t="e">
        <f t="shared" si="692"/>
        <v>#DIV/0!</v>
      </c>
      <c r="Z305" s="234">
        <f t="shared" si="706"/>
        <v>0</v>
      </c>
      <c r="AA305" s="45">
        <f t="shared" si="706"/>
        <v>0</v>
      </c>
      <c r="AB305" s="45" t="e">
        <f t="shared" si="693"/>
        <v>#DIV/0!</v>
      </c>
      <c r="AC305" s="234">
        <f t="shared" si="707"/>
        <v>0</v>
      </c>
      <c r="AD305" s="45">
        <f t="shared" si="707"/>
        <v>0</v>
      </c>
      <c r="AE305" s="45" t="e">
        <f t="shared" si="694"/>
        <v>#DIV/0!</v>
      </c>
      <c r="AF305" s="234">
        <f t="shared" si="708"/>
        <v>0</v>
      </c>
      <c r="AG305" s="45">
        <f t="shared" si="708"/>
        <v>0</v>
      </c>
      <c r="AH305" s="45" t="e">
        <f t="shared" si="695"/>
        <v>#DIV/0!</v>
      </c>
      <c r="AI305" s="234">
        <f t="shared" si="709"/>
        <v>0</v>
      </c>
      <c r="AJ305" s="45">
        <f t="shared" si="709"/>
        <v>0</v>
      </c>
      <c r="AK305" s="45" t="e">
        <f t="shared" si="696"/>
        <v>#DIV/0!</v>
      </c>
      <c r="AL305" s="234">
        <f t="shared" si="710"/>
        <v>0</v>
      </c>
      <c r="AM305" s="45">
        <f t="shared" si="710"/>
        <v>0</v>
      </c>
      <c r="AN305" s="45" t="e">
        <f t="shared" si="697"/>
        <v>#DIV/0!</v>
      </c>
      <c r="AO305" s="234">
        <f t="shared" si="711"/>
        <v>0</v>
      </c>
      <c r="AP305" s="45">
        <f t="shared" si="711"/>
        <v>0</v>
      </c>
      <c r="AQ305" s="45" t="e">
        <f t="shared" si="698"/>
        <v>#DIV/0!</v>
      </c>
      <c r="AR305" s="18"/>
      <c r="AS305" s="37"/>
      <c r="AT305" s="37"/>
    </row>
    <row r="306" spans="1:46" customFormat="1" ht="45" hidden="1">
      <c r="A306" s="289"/>
      <c r="B306" s="292"/>
      <c r="C306" s="523"/>
      <c r="D306" s="17" t="s">
        <v>32</v>
      </c>
      <c r="E306" s="174">
        <f t="shared" si="699"/>
        <v>115.72999999999999</v>
      </c>
      <c r="F306" s="44">
        <f t="shared" si="699"/>
        <v>0</v>
      </c>
      <c r="G306" s="45">
        <f t="shared" si="686"/>
        <v>0</v>
      </c>
      <c r="H306" s="234">
        <f t="shared" si="700"/>
        <v>0</v>
      </c>
      <c r="I306" s="45">
        <f t="shared" si="700"/>
        <v>0</v>
      </c>
      <c r="J306" s="45" t="e">
        <f t="shared" si="687"/>
        <v>#DIV/0!</v>
      </c>
      <c r="K306" s="234">
        <f t="shared" si="701"/>
        <v>0</v>
      </c>
      <c r="L306" s="43">
        <f t="shared" si="701"/>
        <v>0</v>
      </c>
      <c r="M306" s="45" t="e">
        <f t="shared" si="688"/>
        <v>#DIV/0!</v>
      </c>
      <c r="N306" s="234">
        <f t="shared" si="702"/>
        <v>0</v>
      </c>
      <c r="O306" s="43">
        <f t="shared" si="702"/>
        <v>0</v>
      </c>
      <c r="P306" s="45" t="e">
        <f t="shared" si="689"/>
        <v>#DIV/0!</v>
      </c>
      <c r="Q306" s="234">
        <f t="shared" si="703"/>
        <v>0</v>
      </c>
      <c r="R306" s="45">
        <f t="shared" si="703"/>
        <v>0</v>
      </c>
      <c r="S306" s="45" t="e">
        <f t="shared" si="690"/>
        <v>#DIV/0!</v>
      </c>
      <c r="T306" s="234">
        <f t="shared" si="704"/>
        <v>0</v>
      </c>
      <c r="U306" s="45">
        <f t="shared" si="704"/>
        <v>0</v>
      </c>
      <c r="V306" s="45" t="e">
        <f t="shared" si="691"/>
        <v>#DIV/0!</v>
      </c>
      <c r="W306" s="234">
        <f t="shared" si="705"/>
        <v>0</v>
      </c>
      <c r="X306" s="45">
        <f t="shared" si="705"/>
        <v>0</v>
      </c>
      <c r="Y306" s="45" t="e">
        <f t="shared" si="692"/>
        <v>#DIV/0!</v>
      </c>
      <c r="Z306" s="234">
        <f t="shared" si="706"/>
        <v>0</v>
      </c>
      <c r="AA306" s="45">
        <f t="shared" si="706"/>
        <v>0</v>
      </c>
      <c r="AB306" s="45" t="e">
        <f t="shared" si="693"/>
        <v>#DIV/0!</v>
      </c>
      <c r="AC306" s="234">
        <f t="shared" si="707"/>
        <v>0</v>
      </c>
      <c r="AD306" s="45">
        <f t="shared" si="707"/>
        <v>0</v>
      </c>
      <c r="AE306" s="45" t="e">
        <f t="shared" si="694"/>
        <v>#DIV/0!</v>
      </c>
      <c r="AF306" s="234">
        <f t="shared" si="708"/>
        <v>0</v>
      </c>
      <c r="AG306" s="45">
        <f t="shared" si="708"/>
        <v>0</v>
      </c>
      <c r="AH306" s="45" t="e">
        <f t="shared" si="695"/>
        <v>#DIV/0!</v>
      </c>
      <c r="AI306" s="234">
        <f t="shared" si="709"/>
        <v>0</v>
      </c>
      <c r="AJ306" s="45">
        <f t="shared" si="709"/>
        <v>0</v>
      </c>
      <c r="AK306" s="45" t="e">
        <f t="shared" si="696"/>
        <v>#DIV/0!</v>
      </c>
      <c r="AL306" s="234">
        <f t="shared" si="710"/>
        <v>0</v>
      </c>
      <c r="AM306" s="45">
        <f t="shared" si="710"/>
        <v>0</v>
      </c>
      <c r="AN306" s="45" t="e">
        <f t="shared" si="697"/>
        <v>#DIV/0!</v>
      </c>
      <c r="AO306" s="234">
        <f t="shared" si="711"/>
        <v>115.72999999999999</v>
      </c>
      <c r="AP306" s="45">
        <f t="shared" si="711"/>
        <v>0</v>
      </c>
      <c r="AQ306" s="45">
        <f t="shared" si="698"/>
        <v>0</v>
      </c>
      <c r="AR306" s="18"/>
      <c r="AS306" s="37"/>
      <c r="AT306" s="37"/>
    </row>
    <row r="307" spans="1:46" s="208" customFormat="1" ht="31.5" hidden="1" customHeight="1">
      <c r="A307" s="527" t="s">
        <v>238</v>
      </c>
      <c r="B307" s="290" t="s">
        <v>77</v>
      </c>
      <c r="C307" s="521" t="s">
        <v>111</v>
      </c>
      <c r="D307" s="209" t="s">
        <v>34</v>
      </c>
      <c r="E307" s="210">
        <f>SUM(E308:E313)</f>
        <v>22824.980000000003</v>
      </c>
      <c r="F307" s="205">
        <f>SUM(F308:F313)</f>
        <v>8950.6200000000008</v>
      </c>
      <c r="G307" s="205">
        <f>(F307/E307)*100</f>
        <v>39.214141699138402</v>
      </c>
      <c r="H307" s="234">
        <f>SUM(H308:H313)</f>
        <v>417.17</v>
      </c>
      <c r="I307" s="205">
        <f>SUM(I308:I313)</f>
        <v>417.17</v>
      </c>
      <c r="J307" s="205">
        <f>(I307/H307)*100</f>
        <v>100</v>
      </c>
      <c r="K307" s="234">
        <f>SUM(K308:K313)</f>
        <v>1565.88</v>
      </c>
      <c r="L307" s="206">
        <f>SUM(L308:L313)</f>
        <v>1565.88</v>
      </c>
      <c r="M307" s="205">
        <f>(L307/K307)*100</f>
        <v>100</v>
      </c>
      <c r="N307" s="234">
        <f>SUM(N308:N313)</f>
        <v>1442.61</v>
      </c>
      <c r="O307" s="206">
        <f>SUM(O308:O313)</f>
        <v>1442.61</v>
      </c>
      <c r="P307" s="205">
        <f>(O307/N307)*100</f>
        <v>100</v>
      </c>
      <c r="Q307" s="234">
        <f>SUM(Q308:Q313)</f>
        <v>1871.02</v>
      </c>
      <c r="R307" s="205">
        <f>SUM(R308:R313)</f>
        <v>1871.02</v>
      </c>
      <c r="S307" s="205">
        <f>(R307/Q307)*100</f>
        <v>100</v>
      </c>
      <c r="T307" s="234">
        <f>SUM(T308:T313)</f>
        <v>1570.69</v>
      </c>
      <c r="U307" s="205">
        <f>SUM(U308:U313)</f>
        <v>1570.69</v>
      </c>
      <c r="V307" s="205">
        <f>(U307/T307)*100</f>
        <v>100</v>
      </c>
      <c r="W307" s="234">
        <f>SUM(W308:W313)</f>
        <v>2083.25</v>
      </c>
      <c r="X307" s="205">
        <f>SUM(X308:X313)</f>
        <v>2083.25</v>
      </c>
      <c r="Y307" s="205">
        <f>(X307/W307)*100</f>
        <v>100</v>
      </c>
      <c r="Z307" s="234">
        <f>SUM(Z308:Z313)</f>
        <v>2400</v>
      </c>
      <c r="AA307" s="205">
        <f>SUM(AA308:AA313)</f>
        <v>0</v>
      </c>
      <c r="AB307" s="205">
        <f>(AA307/Z307)*100</f>
        <v>0</v>
      </c>
      <c r="AC307" s="234">
        <f>SUM(AC308:AC313)</f>
        <v>1500</v>
      </c>
      <c r="AD307" s="205">
        <f>SUM(AD308:AD313)</f>
        <v>0</v>
      </c>
      <c r="AE307" s="205">
        <f>(AD307/AC307)*100</f>
        <v>0</v>
      </c>
      <c r="AF307" s="234">
        <f>SUM(AF308:AF313)</f>
        <v>1500</v>
      </c>
      <c r="AG307" s="205">
        <f>SUM(AG308:AG313)</f>
        <v>0</v>
      </c>
      <c r="AH307" s="205">
        <f>(AG307/AF307)*100</f>
        <v>0</v>
      </c>
      <c r="AI307" s="234">
        <f>SUM(AI308:AI313)</f>
        <v>1700</v>
      </c>
      <c r="AJ307" s="205">
        <f>SUM(AJ308:AJ313)</f>
        <v>0</v>
      </c>
      <c r="AK307" s="205">
        <f>(AJ307/AI307)*100</f>
        <v>0</v>
      </c>
      <c r="AL307" s="234">
        <f>SUM(AL308:AL313)</f>
        <v>1700</v>
      </c>
      <c r="AM307" s="205">
        <f>SUM(AM308:AM313)</f>
        <v>0</v>
      </c>
      <c r="AN307" s="205">
        <f>(AM307/AL307)*100</f>
        <v>0</v>
      </c>
      <c r="AO307" s="234">
        <f>SUM(AO308:AO313)</f>
        <v>5074.3599999999997</v>
      </c>
      <c r="AP307" s="205">
        <f>SUM(AP308:AP313)</f>
        <v>0</v>
      </c>
      <c r="AQ307" s="205">
        <f>(AP307/AO307)*100</f>
        <v>0</v>
      </c>
      <c r="AR307" s="207"/>
    </row>
    <row r="308" spans="1:46" customFormat="1" ht="30" hidden="1">
      <c r="A308" s="528"/>
      <c r="B308" s="291"/>
      <c r="C308" s="522"/>
      <c r="D308" s="112" t="s">
        <v>17</v>
      </c>
      <c r="E308" s="173">
        <f>H308+K308+N308+Q308+T308+W308+Z308+AC308+AF308+AI308+AL308+AO308</f>
        <v>0</v>
      </c>
      <c r="F308" s="44">
        <f>I308+L308+O308+R308+U308+X308+AA308+AD308+AG308+AJ308+AM308+AP308</f>
        <v>0</v>
      </c>
      <c r="G308" s="45" t="e">
        <f t="shared" ref="G308:G313" si="712">(F308/E308)*100</f>
        <v>#DIV/0!</v>
      </c>
      <c r="H308" s="234"/>
      <c r="I308" s="44"/>
      <c r="J308" s="45" t="e">
        <f t="shared" ref="J308:J313" si="713">(I308/H308)*100</f>
        <v>#DIV/0!</v>
      </c>
      <c r="K308" s="234"/>
      <c r="L308" s="85"/>
      <c r="M308" s="45" t="e">
        <f t="shared" ref="M308:M313" si="714">(L308/K308)*100</f>
        <v>#DIV/0!</v>
      </c>
      <c r="N308" s="234"/>
      <c r="O308" s="43"/>
      <c r="P308" s="45" t="e">
        <f t="shared" ref="P308:P313" si="715">(O308/N308)*100</f>
        <v>#DIV/0!</v>
      </c>
      <c r="Q308" s="234"/>
      <c r="R308" s="44"/>
      <c r="S308" s="45" t="e">
        <f t="shared" ref="S308:S313" si="716">(R308/Q308)*100</f>
        <v>#DIV/0!</v>
      </c>
      <c r="T308" s="234"/>
      <c r="U308" s="44"/>
      <c r="V308" s="45" t="e">
        <f t="shared" ref="V308:V313" si="717">(U308/T308)*100</f>
        <v>#DIV/0!</v>
      </c>
      <c r="W308" s="234"/>
      <c r="X308" s="44"/>
      <c r="Y308" s="45" t="e">
        <f t="shared" ref="Y308:Y313" si="718">(X308/W308)*100</f>
        <v>#DIV/0!</v>
      </c>
      <c r="Z308" s="234"/>
      <c r="AA308" s="44"/>
      <c r="AB308" s="45" t="e">
        <f t="shared" ref="AB308:AB313" si="719">(AA308/Z308)*100</f>
        <v>#DIV/0!</v>
      </c>
      <c r="AC308" s="234"/>
      <c r="AD308" s="44"/>
      <c r="AE308" s="45" t="e">
        <f t="shared" ref="AE308:AE313" si="720">(AD308/AC308)*100</f>
        <v>#DIV/0!</v>
      </c>
      <c r="AF308" s="234"/>
      <c r="AG308" s="44"/>
      <c r="AH308" s="45" t="e">
        <f t="shared" ref="AH308:AH313" si="721">(AG308/AF308)*100</f>
        <v>#DIV/0!</v>
      </c>
      <c r="AI308" s="234"/>
      <c r="AJ308" s="44"/>
      <c r="AK308" s="45" t="e">
        <f t="shared" ref="AK308:AK313" si="722">(AJ308/AI308)*100</f>
        <v>#DIV/0!</v>
      </c>
      <c r="AL308" s="234"/>
      <c r="AM308" s="44"/>
      <c r="AN308" s="45" t="e">
        <f t="shared" ref="AN308:AN313" si="723">(AM308/AL308)*100</f>
        <v>#DIV/0!</v>
      </c>
      <c r="AO308" s="234"/>
      <c r="AP308" s="44"/>
      <c r="AQ308" s="45" t="e">
        <f t="shared" ref="AQ308:AQ313" si="724">(AP308/AO308)*100</f>
        <v>#DIV/0!</v>
      </c>
      <c r="AR308" s="18"/>
      <c r="AS308" s="37"/>
      <c r="AT308" s="37"/>
    </row>
    <row r="309" spans="1:46" customFormat="1" ht="45" hidden="1">
      <c r="A309" s="528"/>
      <c r="B309" s="291"/>
      <c r="C309" s="522"/>
      <c r="D309" s="112" t="s">
        <v>18</v>
      </c>
      <c r="E309" s="173">
        <f t="shared" ref="E309:F313" si="725">H309+K309+N309+Q309+T309+W309+Z309+AC309+AF309+AI309+AL309+AO309</f>
        <v>1370</v>
      </c>
      <c r="F309" s="44">
        <f t="shared" si="725"/>
        <v>0</v>
      </c>
      <c r="G309" s="45">
        <f t="shared" si="712"/>
        <v>0</v>
      </c>
      <c r="H309" s="234"/>
      <c r="I309" s="44"/>
      <c r="J309" s="45" t="e">
        <f t="shared" si="713"/>
        <v>#DIV/0!</v>
      </c>
      <c r="K309" s="234"/>
      <c r="L309" s="85"/>
      <c r="M309" s="45" t="e">
        <f t="shared" si="714"/>
        <v>#DIV/0!</v>
      </c>
      <c r="N309" s="234"/>
      <c r="O309" s="43"/>
      <c r="P309" s="45" t="e">
        <f t="shared" si="715"/>
        <v>#DIV/0!</v>
      </c>
      <c r="Q309" s="234"/>
      <c r="R309" s="44"/>
      <c r="S309" s="45" t="e">
        <f t="shared" si="716"/>
        <v>#DIV/0!</v>
      </c>
      <c r="T309" s="234"/>
      <c r="U309" s="44"/>
      <c r="V309" s="45" t="e">
        <f t="shared" si="717"/>
        <v>#DIV/0!</v>
      </c>
      <c r="W309" s="234"/>
      <c r="X309" s="44"/>
      <c r="Y309" s="45" t="e">
        <f t="shared" si="718"/>
        <v>#DIV/0!</v>
      </c>
      <c r="Z309" s="234"/>
      <c r="AA309" s="44"/>
      <c r="AB309" s="45" t="e">
        <f t="shared" si="719"/>
        <v>#DIV/0!</v>
      </c>
      <c r="AC309" s="234"/>
      <c r="AD309" s="44"/>
      <c r="AE309" s="45" t="e">
        <f t="shared" si="720"/>
        <v>#DIV/0!</v>
      </c>
      <c r="AF309" s="234"/>
      <c r="AG309" s="44"/>
      <c r="AH309" s="45" t="e">
        <f t="shared" si="721"/>
        <v>#DIV/0!</v>
      </c>
      <c r="AI309" s="234"/>
      <c r="AJ309" s="44"/>
      <c r="AK309" s="45" t="e">
        <f t="shared" si="722"/>
        <v>#DIV/0!</v>
      </c>
      <c r="AL309" s="234"/>
      <c r="AM309" s="44"/>
      <c r="AN309" s="45" t="e">
        <f t="shared" si="723"/>
        <v>#DIV/0!</v>
      </c>
      <c r="AO309" s="234">
        <f>170+1200</f>
        <v>1370</v>
      </c>
      <c r="AP309" s="44"/>
      <c r="AQ309" s="45">
        <f t="shared" si="724"/>
        <v>0</v>
      </c>
      <c r="AR309" s="18"/>
      <c r="AS309" s="37"/>
      <c r="AT309" s="37"/>
    </row>
    <row r="310" spans="1:46" customFormat="1" ht="33.75" hidden="1" customHeight="1">
      <c r="A310" s="528"/>
      <c r="B310" s="291"/>
      <c r="C310" s="522"/>
      <c r="D310" s="112" t="s">
        <v>26</v>
      </c>
      <c r="E310" s="173">
        <f t="shared" si="725"/>
        <v>21454.980000000003</v>
      </c>
      <c r="F310" s="44">
        <f t="shared" si="725"/>
        <v>8950.6200000000008</v>
      </c>
      <c r="G310" s="45">
        <f t="shared" si="712"/>
        <v>41.718146556184152</v>
      </c>
      <c r="H310" s="234">
        <v>417.17</v>
      </c>
      <c r="I310" s="44">
        <v>417.17</v>
      </c>
      <c r="J310" s="45">
        <f t="shared" si="713"/>
        <v>100</v>
      </c>
      <c r="K310" s="234">
        <v>1565.88</v>
      </c>
      <c r="L310" s="85">
        <v>1565.88</v>
      </c>
      <c r="M310" s="45">
        <f t="shared" si="714"/>
        <v>100</v>
      </c>
      <c r="N310" s="234">
        <v>1442.61</v>
      </c>
      <c r="O310" s="43">
        <v>1442.61</v>
      </c>
      <c r="P310" s="45">
        <f t="shared" si="715"/>
        <v>100</v>
      </c>
      <c r="Q310" s="234">
        <v>1871.02</v>
      </c>
      <c r="R310" s="44">
        <v>1871.02</v>
      </c>
      <c r="S310" s="45">
        <v>1570.69</v>
      </c>
      <c r="T310" s="234">
        <v>1570.69</v>
      </c>
      <c r="U310" s="45">
        <v>1570.69</v>
      </c>
      <c r="V310" s="45">
        <f t="shared" si="717"/>
        <v>100</v>
      </c>
      <c r="W310" s="234">
        <v>2083.25</v>
      </c>
      <c r="X310" s="44">
        <v>2083.25</v>
      </c>
      <c r="Y310" s="45">
        <f t="shared" si="718"/>
        <v>100</v>
      </c>
      <c r="Z310" s="234">
        <v>2400</v>
      </c>
      <c r="AA310" s="44"/>
      <c r="AB310" s="45">
        <f t="shared" si="719"/>
        <v>0</v>
      </c>
      <c r="AC310" s="234">
        <v>1500</v>
      </c>
      <c r="AD310" s="44"/>
      <c r="AE310" s="45">
        <f t="shared" si="720"/>
        <v>0</v>
      </c>
      <c r="AF310" s="234">
        <v>1500</v>
      </c>
      <c r="AG310" s="44"/>
      <c r="AH310" s="45">
        <f t="shared" si="721"/>
        <v>0</v>
      </c>
      <c r="AI310" s="234">
        <v>1700</v>
      </c>
      <c r="AJ310" s="44"/>
      <c r="AK310" s="45">
        <f t="shared" si="722"/>
        <v>0</v>
      </c>
      <c r="AL310" s="234">
        <v>1700</v>
      </c>
      <c r="AM310" s="44"/>
      <c r="AN310" s="45">
        <f t="shared" si="723"/>
        <v>0</v>
      </c>
      <c r="AO310" s="234">
        <f>2701.93+257.39+128.98+129.31+170+316.75</f>
        <v>3704.3599999999997</v>
      </c>
      <c r="AP310" s="44"/>
      <c r="AQ310" s="45">
        <f t="shared" si="724"/>
        <v>0</v>
      </c>
      <c r="AR310" s="18"/>
      <c r="AS310" s="37"/>
      <c r="AT310" s="37"/>
    </row>
    <row r="311" spans="1:46" customFormat="1" ht="86.25" hidden="1" customHeight="1">
      <c r="A311" s="528"/>
      <c r="B311" s="291"/>
      <c r="C311" s="522"/>
      <c r="D311" s="115" t="s">
        <v>154</v>
      </c>
      <c r="E311" s="173">
        <f t="shared" si="725"/>
        <v>0</v>
      </c>
      <c r="F311" s="44">
        <f t="shared" si="725"/>
        <v>0</v>
      </c>
      <c r="G311" s="45" t="e">
        <f t="shared" si="712"/>
        <v>#DIV/0!</v>
      </c>
      <c r="H311" s="234"/>
      <c r="I311" s="44"/>
      <c r="J311" s="45" t="e">
        <f t="shared" si="713"/>
        <v>#DIV/0!</v>
      </c>
      <c r="K311" s="234"/>
      <c r="L311" s="85"/>
      <c r="M311" s="45" t="e">
        <f t="shared" si="714"/>
        <v>#DIV/0!</v>
      </c>
      <c r="N311" s="234"/>
      <c r="O311" s="43"/>
      <c r="P311" s="45" t="e">
        <f t="shared" si="715"/>
        <v>#DIV/0!</v>
      </c>
      <c r="Q311" s="234"/>
      <c r="R311" s="44"/>
      <c r="S311" s="45" t="e">
        <f t="shared" si="716"/>
        <v>#DIV/0!</v>
      </c>
      <c r="T311" s="234"/>
      <c r="U311" s="44"/>
      <c r="V311" s="45" t="e">
        <f t="shared" si="717"/>
        <v>#DIV/0!</v>
      </c>
      <c r="W311" s="234"/>
      <c r="X311" s="44"/>
      <c r="Y311" s="45" t="e">
        <f t="shared" si="718"/>
        <v>#DIV/0!</v>
      </c>
      <c r="Z311" s="234"/>
      <c r="AA311" s="44"/>
      <c r="AB311" s="45" t="e">
        <f t="shared" si="719"/>
        <v>#DIV/0!</v>
      </c>
      <c r="AC311" s="234"/>
      <c r="AD311" s="44"/>
      <c r="AE311" s="45" t="e">
        <f t="shared" si="720"/>
        <v>#DIV/0!</v>
      </c>
      <c r="AF311" s="234"/>
      <c r="AG311" s="44"/>
      <c r="AH311" s="45" t="e">
        <f t="shared" si="721"/>
        <v>#DIV/0!</v>
      </c>
      <c r="AI311" s="234"/>
      <c r="AJ311" s="44"/>
      <c r="AK311" s="45" t="e">
        <f t="shared" si="722"/>
        <v>#DIV/0!</v>
      </c>
      <c r="AL311" s="234"/>
      <c r="AM311" s="44"/>
      <c r="AN311" s="45" t="e">
        <f t="shared" si="723"/>
        <v>#DIV/0!</v>
      </c>
      <c r="AO311" s="234"/>
      <c r="AP311" s="44"/>
      <c r="AQ311" s="45" t="e">
        <f t="shared" si="724"/>
        <v>#DIV/0!</v>
      </c>
      <c r="AR311" s="18"/>
      <c r="AS311" s="37"/>
      <c r="AT311" s="37"/>
    </row>
    <row r="312" spans="1:46" customFormat="1" ht="33" hidden="1" customHeight="1">
      <c r="A312" s="528"/>
      <c r="B312" s="291"/>
      <c r="C312" s="522"/>
      <c r="D312" s="112" t="s">
        <v>37</v>
      </c>
      <c r="E312" s="173">
        <f t="shared" si="725"/>
        <v>0</v>
      </c>
      <c r="F312" s="44">
        <f t="shared" si="725"/>
        <v>0</v>
      </c>
      <c r="G312" s="45" t="e">
        <f t="shared" si="712"/>
        <v>#DIV/0!</v>
      </c>
      <c r="H312" s="234"/>
      <c r="I312" s="44"/>
      <c r="J312" s="45" t="e">
        <f t="shared" si="713"/>
        <v>#DIV/0!</v>
      </c>
      <c r="K312" s="234"/>
      <c r="L312" s="85"/>
      <c r="M312" s="45" t="e">
        <f t="shared" si="714"/>
        <v>#DIV/0!</v>
      </c>
      <c r="N312" s="234"/>
      <c r="O312" s="43"/>
      <c r="P312" s="45" t="e">
        <f t="shared" si="715"/>
        <v>#DIV/0!</v>
      </c>
      <c r="Q312" s="234"/>
      <c r="R312" s="44"/>
      <c r="S312" s="45" t="e">
        <f t="shared" si="716"/>
        <v>#DIV/0!</v>
      </c>
      <c r="T312" s="234"/>
      <c r="U312" s="44"/>
      <c r="V312" s="45" t="e">
        <f t="shared" si="717"/>
        <v>#DIV/0!</v>
      </c>
      <c r="W312" s="234"/>
      <c r="X312" s="44"/>
      <c r="Y312" s="45" t="e">
        <f t="shared" si="718"/>
        <v>#DIV/0!</v>
      </c>
      <c r="Z312" s="234"/>
      <c r="AA312" s="44"/>
      <c r="AB312" s="45" t="e">
        <f t="shared" si="719"/>
        <v>#DIV/0!</v>
      </c>
      <c r="AC312" s="234"/>
      <c r="AD312" s="44"/>
      <c r="AE312" s="45" t="e">
        <f t="shared" si="720"/>
        <v>#DIV/0!</v>
      </c>
      <c r="AF312" s="234"/>
      <c r="AG312" s="44"/>
      <c r="AH312" s="45" t="e">
        <f t="shared" si="721"/>
        <v>#DIV/0!</v>
      </c>
      <c r="AI312" s="234"/>
      <c r="AJ312" s="44"/>
      <c r="AK312" s="45" t="e">
        <f t="shared" si="722"/>
        <v>#DIV/0!</v>
      </c>
      <c r="AL312" s="234"/>
      <c r="AM312" s="44"/>
      <c r="AN312" s="45" t="e">
        <f t="shared" si="723"/>
        <v>#DIV/0!</v>
      </c>
      <c r="AO312" s="234"/>
      <c r="AP312" s="44"/>
      <c r="AQ312" s="45" t="e">
        <f t="shared" si="724"/>
        <v>#DIV/0!</v>
      </c>
      <c r="AR312" s="18"/>
      <c r="AS312" s="37"/>
      <c r="AT312" s="37"/>
    </row>
    <row r="313" spans="1:46" customFormat="1" ht="45" hidden="1">
      <c r="A313" s="529"/>
      <c r="B313" s="292"/>
      <c r="C313" s="523"/>
      <c r="D313" s="112" t="s">
        <v>32</v>
      </c>
      <c r="E313" s="173">
        <f t="shared" si="725"/>
        <v>0</v>
      </c>
      <c r="F313" s="44">
        <f t="shared" si="725"/>
        <v>0</v>
      </c>
      <c r="G313" s="45" t="e">
        <f t="shared" si="712"/>
        <v>#DIV/0!</v>
      </c>
      <c r="H313" s="234"/>
      <c r="I313" s="44"/>
      <c r="J313" s="45" t="e">
        <f t="shared" si="713"/>
        <v>#DIV/0!</v>
      </c>
      <c r="K313" s="234"/>
      <c r="L313" s="85"/>
      <c r="M313" s="45" t="e">
        <f t="shared" si="714"/>
        <v>#DIV/0!</v>
      </c>
      <c r="N313" s="234"/>
      <c r="O313" s="43"/>
      <c r="P313" s="45" t="e">
        <f t="shared" si="715"/>
        <v>#DIV/0!</v>
      </c>
      <c r="Q313" s="234"/>
      <c r="R313" s="44"/>
      <c r="S313" s="45" t="e">
        <f t="shared" si="716"/>
        <v>#DIV/0!</v>
      </c>
      <c r="T313" s="234"/>
      <c r="U313" s="44"/>
      <c r="V313" s="45" t="e">
        <f t="shared" si="717"/>
        <v>#DIV/0!</v>
      </c>
      <c r="W313" s="234"/>
      <c r="X313" s="44"/>
      <c r="Y313" s="45" t="e">
        <f t="shared" si="718"/>
        <v>#DIV/0!</v>
      </c>
      <c r="Z313" s="234"/>
      <c r="AA313" s="44"/>
      <c r="AB313" s="45" t="e">
        <f t="shared" si="719"/>
        <v>#DIV/0!</v>
      </c>
      <c r="AC313" s="234"/>
      <c r="AD313" s="44"/>
      <c r="AE313" s="45" t="e">
        <f t="shared" si="720"/>
        <v>#DIV/0!</v>
      </c>
      <c r="AF313" s="234"/>
      <c r="AG313" s="44"/>
      <c r="AH313" s="45" t="e">
        <f t="shared" si="721"/>
        <v>#DIV/0!</v>
      </c>
      <c r="AI313" s="234"/>
      <c r="AJ313" s="44"/>
      <c r="AK313" s="45" t="e">
        <f t="shared" si="722"/>
        <v>#DIV/0!</v>
      </c>
      <c r="AL313" s="234"/>
      <c r="AM313" s="44"/>
      <c r="AN313" s="45" t="e">
        <f t="shared" si="723"/>
        <v>#DIV/0!</v>
      </c>
      <c r="AO313" s="234"/>
      <c r="AP313" s="44"/>
      <c r="AQ313" s="45" t="e">
        <f t="shared" si="724"/>
        <v>#DIV/0!</v>
      </c>
      <c r="AR313" s="18"/>
      <c r="AS313" s="37"/>
      <c r="AT313" s="37"/>
    </row>
    <row r="314" spans="1:46" s="208" customFormat="1" ht="27.75" hidden="1" customHeight="1">
      <c r="A314" s="527" t="s">
        <v>239</v>
      </c>
      <c r="B314" s="290" t="s">
        <v>81</v>
      </c>
      <c r="C314" s="521" t="s">
        <v>111</v>
      </c>
      <c r="D314" s="209" t="s">
        <v>34</v>
      </c>
      <c r="E314" s="210">
        <f>SUM(E315:E320)</f>
        <v>127.08000000000001</v>
      </c>
      <c r="F314" s="206">
        <f>SUM(F315:F320)</f>
        <v>29.549999999999997</v>
      </c>
      <c r="G314" s="206">
        <f>(F314/E314)*100</f>
        <v>23.253068932955614</v>
      </c>
      <c r="H314" s="234">
        <f>SUM(H315:H320)</f>
        <v>0</v>
      </c>
      <c r="I314" s="205">
        <f>SUM(I315:I320)</f>
        <v>0</v>
      </c>
      <c r="J314" s="205" t="e">
        <f>(I314/H314)*100</f>
        <v>#DIV/0!</v>
      </c>
      <c r="K314" s="234">
        <f>SUM(K315:K320)</f>
        <v>0</v>
      </c>
      <c r="L314" s="206">
        <f>SUM(L315:L320)</f>
        <v>0</v>
      </c>
      <c r="M314" s="205" t="e">
        <f>(L314/K314)*100</f>
        <v>#DIV/0!</v>
      </c>
      <c r="N314" s="234">
        <v>0</v>
      </c>
      <c r="O314" s="206">
        <f>SUM(O315:O320)</f>
        <v>0</v>
      </c>
      <c r="P314" s="205" t="e">
        <f>(O314/N314)*100</f>
        <v>#DIV/0!</v>
      </c>
      <c r="Q314" s="234">
        <f>SUM(Q315:Q320)</f>
        <v>0</v>
      </c>
      <c r="R314" s="205">
        <f>SUM(R315:R320)</f>
        <v>0</v>
      </c>
      <c r="S314" s="205" t="e">
        <f>(R314/Q314)*100</f>
        <v>#DIV/0!</v>
      </c>
      <c r="T314" s="234">
        <f>SUM(T315:T320)</f>
        <v>7.4</v>
      </c>
      <c r="U314" s="205">
        <f>SUM(U315:U320)</f>
        <v>7.4</v>
      </c>
      <c r="V314" s="205">
        <f>(U314/T314)*100</f>
        <v>100</v>
      </c>
      <c r="W314" s="234">
        <v>20</v>
      </c>
      <c r="X314" s="205">
        <f>SUM(X315:X320)</f>
        <v>22.15</v>
      </c>
      <c r="Y314" s="205">
        <f>(X314/W314)*100</f>
        <v>110.75</v>
      </c>
      <c r="Z314" s="234">
        <f>SUM(Z315:Z320)</f>
        <v>10</v>
      </c>
      <c r="AA314" s="205">
        <f>SUM(AA315:AA320)</f>
        <v>0</v>
      </c>
      <c r="AB314" s="205">
        <f>(AA314/Z314)*100</f>
        <v>0</v>
      </c>
      <c r="AC314" s="234">
        <f>SUM(AC315:AC320)</f>
        <v>10</v>
      </c>
      <c r="AD314" s="205">
        <f>SUM(AD315:AD320)</f>
        <v>0</v>
      </c>
      <c r="AE314" s="205">
        <f>(AD314/AC314)*100</f>
        <v>0</v>
      </c>
      <c r="AF314" s="234">
        <f>SUM(AF315:AF320)</f>
        <v>10</v>
      </c>
      <c r="AG314" s="205">
        <f>SUM(AG315:AG320)</f>
        <v>0</v>
      </c>
      <c r="AH314" s="205">
        <f>(AG314/AF314)*100</f>
        <v>0</v>
      </c>
      <c r="AI314" s="234">
        <f>SUM(AI315:AI320)</f>
        <v>10</v>
      </c>
      <c r="AJ314" s="205">
        <f>SUM(AJ315:AJ320)</f>
        <v>0</v>
      </c>
      <c r="AK314" s="205">
        <f>(AJ314/AI314)*100</f>
        <v>0</v>
      </c>
      <c r="AL314" s="234">
        <f>SUM(AL315:AL320)</f>
        <v>10</v>
      </c>
      <c r="AM314" s="205">
        <f>SUM(AM315:AM320)</f>
        <v>0</v>
      </c>
      <c r="AN314" s="205">
        <f>(AM314/AL314)*100</f>
        <v>0</v>
      </c>
      <c r="AO314" s="234">
        <f>SUM(AO315:AO320)</f>
        <v>47.53</v>
      </c>
      <c r="AP314" s="205">
        <f>SUM(AP315:AP320)</f>
        <v>0</v>
      </c>
      <c r="AQ314" s="205">
        <f>(AP314/AO314)*100</f>
        <v>0</v>
      </c>
      <c r="AR314" s="207"/>
    </row>
    <row r="315" spans="1:46" customFormat="1" ht="30" hidden="1">
      <c r="A315" s="528"/>
      <c r="B315" s="291"/>
      <c r="C315" s="522"/>
      <c r="D315" s="112" t="s">
        <v>17</v>
      </c>
      <c r="E315" s="173">
        <f>H315+K315+N315+Q315+T315+W315+Z315+AC315+AF315+AI315+AL315+AO315</f>
        <v>0</v>
      </c>
      <c r="F315" s="85">
        <f>I315+L315+O315+R315+U315+X315+AA315+AD315+AG315+AJ315+AM315+AP315</f>
        <v>0</v>
      </c>
      <c r="G315" s="43" t="e">
        <f t="shared" ref="G315:G320" si="726">(F315/E315)*100</f>
        <v>#DIV/0!</v>
      </c>
      <c r="H315" s="234"/>
      <c r="I315" s="44"/>
      <c r="J315" s="45" t="e">
        <f t="shared" ref="J315:J320" si="727">(I315/H315)*100</f>
        <v>#DIV/0!</v>
      </c>
      <c r="K315" s="234"/>
      <c r="L315" s="85"/>
      <c r="M315" s="45" t="e">
        <f t="shared" ref="M315:M320" si="728">(L315/K315)*100</f>
        <v>#DIV/0!</v>
      </c>
      <c r="N315" s="234"/>
      <c r="O315" s="43"/>
      <c r="P315" s="45" t="e">
        <f t="shared" ref="P315:P320" si="729">(O315/N315)*100</f>
        <v>#DIV/0!</v>
      </c>
      <c r="Q315" s="234"/>
      <c r="R315" s="44"/>
      <c r="S315" s="45" t="e">
        <f t="shared" ref="S315:S320" si="730">(R315/Q315)*100</f>
        <v>#DIV/0!</v>
      </c>
      <c r="T315" s="234"/>
      <c r="U315" s="44"/>
      <c r="V315" s="45" t="e">
        <f t="shared" ref="V315:V320" si="731">(U315/T315)*100</f>
        <v>#DIV/0!</v>
      </c>
      <c r="W315" s="234"/>
      <c r="X315" s="44"/>
      <c r="Y315" s="45" t="e">
        <f t="shared" ref="Y315:Y320" si="732">(X315/W315)*100</f>
        <v>#DIV/0!</v>
      </c>
      <c r="Z315" s="234"/>
      <c r="AA315" s="44"/>
      <c r="AB315" s="45" t="e">
        <f t="shared" ref="AB315:AB320" si="733">(AA315/Z315)*100</f>
        <v>#DIV/0!</v>
      </c>
      <c r="AC315" s="234"/>
      <c r="AD315" s="44"/>
      <c r="AE315" s="45" t="e">
        <f t="shared" ref="AE315:AE320" si="734">(AD315/AC315)*100</f>
        <v>#DIV/0!</v>
      </c>
      <c r="AF315" s="234"/>
      <c r="AG315" s="44"/>
      <c r="AH315" s="45" t="e">
        <f t="shared" ref="AH315:AH320" si="735">(AG315/AF315)*100</f>
        <v>#DIV/0!</v>
      </c>
      <c r="AI315" s="234"/>
      <c r="AJ315" s="44"/>
      <c r="AK315" s="45" t="e">
        <f t="shared" ref="AK315:AK320" si="736">(AJ315/AI315)*100</f>
        <v>#DIV/0!</v>
      </c>
      <c r="AL315" s="234"/>
      <c r="AM315" s="44"/>
      <c r="AN315" s="45" t="e">
        <f t="shared" ref="AN315:AN320" si="737">(AM315/AL315)*100</f>
        <v>#DIV/0!</v>
      </c>
      <c r="AO315" s="234"/>
      <c r="AP315" s="44"/>
      <c r="AQ315" s="45" t="e">
        <f t="shared" ref="AQ315:AQ320" si="738">(AP315/AO315)*100</f>
        <v>#DIV/0!</v>
      </c>
      <c r="AR315" s="18"/>
      <c r="AS315" s="37"/>
      <c r="AT315" s="37"/>
    </row>
    <row r="316" spans="1:46" customFormat="1" ht="45" hidden="1">
      <c r="A316" s="528"/>
      <c r="B316" s="291"/>
      <c r="C316" s="522"/>
      <c r="D316" s="112" t="s">
        <v>18</v>
      </c>
      <c r="E316" s="173">
        <f t="shared" ref="E316:F320" si="739">H316+K316+N316+Q316+T316+W316+Z316+AC316+AF316+AI316+AL316+AO316</f>
        <v>0</v>
      </c>
      <c r="F316" s="85">
        <f t="shared" si="739"/>
        <v>0</v>
      </c>
      <c r="G316" s="43" t="e">
        <f t="shared" si="726"/>
        <v>#DIV/0!</v>
      </c>
      <c r="H316" s="234"/>
      <c r="I316" s="44"/>
      <c r="J316" s="45" t="e">
        <f t="shared" si="727"/>
        <v>#DIV/0!</v>
      </c>
      <c r="K316" s="234"/>
      <c r="L316" s="85"/>
      <c r="M316" s="45" t="e">
        <f t="shared" si="728"/>
        <v>#DIV/0!</v>
      </c>
      <c r="N316" s="234"/>
      <c r="O316" s="43"/>
      <c r="P316" s="45" t="e">
        <f t="shared" si="729"/>
        <v>#DIV/0!</v>
      </c>
      <c r="Q316" s="234"/>
      <c r="R316" s="44"/>
      <c r="S316" s="45" t="e">
        <f t="shared" si="730"/>
        <v>#DIV/0!</v>
      </c>
      <c r="T316" s="234"/>
      <c r="U316" s="44"/>
      <c r="V316" s="45" t="e">
        <f t="shared" si="731"/>
        <v>#DIV/0!</v>
      </c>
      <c r="W316" s="234"/>
      <c r="X316" s="44"/>
      <c r="Y316" s="45" t="e">
        <f t="shared" si="732"/>
        <v>#DIV/0!</v>
      </c>
      <c r="Z316" s="234"/>
      <c r="AA316" s="44"/>
      <c r="AB316" s="45" t="e">
        <f t="shared" si="733"/>
        <v>#DIV/0!</v>
      </c>
      <c r="AC316" s="234"/>
      <c r="AD316" s="44"/>
      <c r="AE316" s="45" t="e">
        <f t="shared" si="734"/>
        <v>#DIV/0!</v>
      </c>
      <c r="AF316" s="234"/>
      <c r="AG316" s="44"/>
      <c r="AH316" s="45" t="e">
        <f t="shared" si="735"/>
        <v>#DIV/0!</v>
      </c>
      <c r="AI316" s="234"/>
      <c r="AJ316" s="44"/>
      <c r="AK316" s="45" t="e">
        <f t="shared" si="736"/>
        <v>#DIV/0!</v>
      </c>
      <c r="AL316" s="234"/>
      <c r="AM316" s="44"/>
      <c r="AN316" s="45" t="e">
        <f t="shared" si="737"/>
        <v>#DIV/0!</v>
      </c>
      <c r="AO316" s="234"/>
      <c r="AP316" s="44"/>
      <c r="AQ316" s="45" t="e">
        <f t="shared" si="738"/>
        <v>#DIV/0!</v>
      </c>
      <c r="AR316" s="18"/>
      <c r="AS316" s="37"/>
      <c r="AT316" s="37"/>
    </row>
    <row r="317" spans="1:46" customFormat="1" ht="31.5" hidden="1" customHeight="1">
      <c r="A317" s="528"/>
      <c r="B317" s="291"/>
      <c r="C317" s="522"/>
      <c r="D317" s="112" t="s">
        <v>26</v>
      </c>
      <c r="E317" s="173">
        <f t="shared" si="739"/>
        <v>97.15</v>
      </c>
      <c r="F317" s="85">
        <f t="shared" si="739"/>
        <v>29.549999999999997</v>
      </c>
      <c r="G317" s="43">
        <f t="shared" si="726"/>
        <v>30.416881111682958</v>
      </c>
      <c r="H317" s="234">
        <v>0</v>
      </c>
      <c r="I317" s="44"/>
      <c r="J317" s="45" t="e">
        <f t="shared" si="727"/>
        <v>#DIV/0!</v>
      </c>
      <c r="K317" s="234">
        <v>0</v>
      </c>
      <c r="L317" s="85"/>
      <c r="M317" s="45" t="e">
        <f t="shared" si="728"/>
        <v>#DIV/0!</v>
      </c>
      <c r="N317" s="234">
        <v>0</v>
      </c>
      <c r="O317" s="43"/>
      <c r="P317" s="45" t="e">
        <f t="shared" si="729"/>
        <v>#DIV/0!</v>
      </c>
      <c r="Q317" s="234">
        <v>0</v>
      </c>
      <c r="R317" s="44"/>
      <c r="S317" s="45" t="e">
        <f t="shared" si="730"/>
        <v>#DIV/0!</v>
      </c>
      <c r="T317" s="234">
        <v>7.4</v>
      </c>
      <c r="U317" s="44">
        <v>7.4</v>
      </c>
      <c r="V317" s="45">
        <f t="shared" si="731"/>
        <v>100</v>
      </c>
      <c r="W317" s="234">
        <v>22.15</v>
      </c>
      <c r="X317" s="44">
        <v>22.15</v>
      </c>
      <c r="Y317" s="45">
        <f t="shared" si="732"/>
        <v>100</v>
      </c>
      <c r="Z317" s="234">
        <v>10</v>
      </c>
      <c r="AA317" s="44"/>
      <c r="AB317" s="45">
        <f t="shared" si="733"/>
        <v>0</v>
      </c>
      <c r="AC317" s="234">
        <v>10</v>
      </c>
      <c r="AD317" s="44"/>
      <c r="AE317" s="45">
        <f t="shared" si="734"/>
        <v>0</v>
      </c>
      <c r="AF317" s="234">
        <v>10</v>
      </c>
      <c r="AG317" s="44"/>
      <c r="AH317" s="45">
        <f t="shared" si="735"/>
        <v>0</v>
      </c>
      <c r="AI317" s="234">
        <v>10</v>
      </c>
      <c r="AJ317" s="44"/>
      <c r="AK317" s="45">
        <f t="shared" si="736"/>
        <v>0</v>
      </c>
      <c r="AL317" s="234">
        <v>10</v>
      </c>
      <c r="AM317" s="44"/>
      <c r="AN317" s="45">
        <f t="shared" si="737"/>
        <v>0</v>
      </c>
      <c r="AO317" s="234">
        <f>10-2.85+12.6-2.15</f>
        <v>17.600000000000001</v>
      </c>
      <c r="AP317" s="44"/>
      <c r="AQ317" s="45">
        <f t="shared" si="738"/>
        <v>0</v>
      </c>
      <c r="AR317" s="18"/>
      <c r="AS317" s="37"/>
      <c r="AT317" s="37"/>
    </row>
    <row r="318" spans="1:46" customFormat="1" ht="78" hidden="1" customHeight="1">
      <c r="A318" s="528"/>
      <c r="B318" s="291"/>
      <c r="C318" s="522"/>
      <c r="D318" s="115" t="s">
        <v>154</v>
      </c>
      <c r="E318" s="173">
        <f t="shared" si="739"/>
        <v>0</v>
      </c>
      <c r="F318" s="85">
        <f t="shared" si="739"/>
        <v>0</v>
      </c>
      <c r="G318" s="43" t="e">
        <f t="shared" si="726"/>
        <v>#DIV/0!</v>
      </c>
      <c r="H318" s="234"/>
      <c r="I318" s="44"/>
      <c r="J318" s="45" t="e">
        <f t="shared" si="727"/>
        <v>#DIV/0!</v>
      </c>
      <c r="K318" s="234"/>
      <c r="L318" s="85"/>
      <c r="M318" s="45" t="e">
        <f t="shared" si="728"/>
        <v>#DIV/0!</v>
      </c>
      <c r="N318" s="234"/>
      <c r="O318" s="43"/>
      <c r="P318" s="45" t="e">
        <f t="shared" si="729"/>
        <v>#DIV/0!</v>
      </c>
      <c r="Q318" s="234"/>
      <c r="R318" s="44"/>
      <c r="S318" s="45" t="e">
        <f t="shared" si="730"/>
        <v>#DIV/0!</v>
      </c>
      <c r="T318" s="234"/>
      <c r="U318" s="44"/>
      <c r="V318" s="45" t="e">
        <f t="shared" si="731"/>
        <v>#DIV/0!</v>
      </c>
      <c r="W318" s="234"/>
      <c r="X318" s="44"/>
      <c r="Y318" s="45" t="e">
        <f t="shared" si="732"/>
        <v>#DIV/0!</v>
      </c>
      <c r="Z318" s="234"/>
      <c r="AA318" s="44"/>
      <c r="AB318" s="45" t="e">
        <f t="shared" si="733"/>
        <v>#DIV/0!</v>
      </c>
      <c r="AC318" s="234"/>
      <c r="AD318" s="44"/>
      <c r="AE318" s="45" t="e">
        <f t="shared" si="734"/>
        <v>#DIV/0!</v>
      </c>
      <c r="AF318" s="234"/>
      <c r="AG318" s="44"/>
      <c r="AH318" s="45" t="e">
        <f t="shared" si="735"/>
        <v>#DIV/0!</v>
      </c>
      <c r="AI318" s="234"/>
      <c r="AJ318" s="44"/>
      <c r="AK318" s="45" t="e">
        <f t="shared" si="736"/>
        <v>#DIV/0!</v>
      </c>
      <c r="AL318" s="234"/>
      <c r="AM318" s="44"/>
      <c r="AN318" s="45" t="e">
        <f t="shared" si="737"/>
        <v>#DIV/0!</v>
      </c>
      <c r="AO318" s="234"/>
      <c r="AP318" s="44"/>
      <c r="AQ318" s="45" t="e">
        <f t="shared" si="738"/>
        <v>#DIV/0!</v>
      </c>
      <c r="AR318" s="18"/>
      <c r="AS318" s="37"/>
      <c r="AT318" s="37"/>
    </row>
    <row r="319" spans="1:46" customFormat="1" ht="38.25" hidden="1" customHeight="1">
      <c r="A319" s="528"/>
      <c r="B319" s="291"/>
      <c r="C319" s="522"/>
      <c r="D319" s="112" t="s">
        <v>37</v>
      </c>
      <c r="E319" s="173">
        <f t="shared" si="739"/>
        <v>0</v>
      </c>
      <c r="F319" s="85">
        <f t="shared" si="739"/>
        <v>0</v>
      </c>
      <c r="G319" s="43" t="e">
        <f t="shared" si="726"/>
        <v>#DIV/0!</v>
      </c>
      <c r="H319" s="234"/>
      <c r="I319" s="44"/>
      <c r="J319" s="45" t="e">
        <f t="shared" si="727"/>
        <v>#DIV/0!</v>
      </c>
      <c r="K319" s="234"/>
      <c r="L319" s="85"/>
      <c r="M319" s="45" t="e">
        <f t="shared" si="728"/>
        <v>#DIV/0!</v>
      </c>
      <c r="N319" s="234"/>
      <c r="O319" s="43"/>
      <c r="P319" s="45" t="e">
        <f t="shared" si="729"/>
        <v>#DIV/0!</v>
      </c>
      <c r="Q319" s="234"/>
      <c r="R319" s="44"/>
      <c r="S319" s="45" t="e">
        <f t="shared" si="730"/>
        <v>#DIV/0!</v>
      </c>
      <c r="T319" s="234"/>
      <c r="U319" s="44"/>
      <c r="V319" s="45" t="e">
        <f t="shared" si="731"/>
        <v>#DIV/0!</v>
      </c>
      <c r="W319" s="234"/>
      <c r="X319" s="44"/>
      <c r="Y319" s="45" t="e">
        <f t="shared" si="732"/>
        <v>#DIV/0!</v>
      </c>
      <c r="Z319" s="234"/>
      <c r="AA319" s="44"/>
      <c r="AB319" s="45" t="e">
        <f t="shared" si="733"/>
        <v>#DIV/0!</v>
      </c>
      <c r="AC319" s="234"/>
      <c r="AD319" s="44"/>
      <c r="AE319" s="45" t="e">
        <f t="shared" si="734"/>
        <v>#DIV/0!</v>
      </c>
      <c r="AF319" s="234"/>
      <c r="AG319" s="44"/>
      <c r="AH319" s="45" t="e">
        <f t="shared" si="735"/>
        <v>#DIV/0!</v>
      </c>
      <c r="AI319" s="234"/>
      <c r="AJ319" s="44"/>
      <c r="AK319" s="45" t="e">
        <f t="shared" si="736"/>
        <v>#DIV/0!</v>
      </c>
      <c r="AL319" s="234"/>
      <c r="AM319" s="44"/>
      <c r="AN319" s="45" t="e">
        <f t="shared" si="737"/>
        <v>#DIV/0!</v>
      </c>
      <c r="AO319" s="234"/>
      <c r="AP319" s="44"/>
      <c r="AQ319" s="45" t="e">
        <f t="shared" si="738"/>
        <v>#DIV/0!</v>
      </c>
      <c r="AR319" s="18"/>
      <c r="AS319" s="37"/>
      <c r="AT319" s="37"/>
    </row>
    <row r="320" spans="1:46" customFormat="1" ht="45" hidden="1">
      <c r="A320" s="529"/>
      <c r="B320" s="292"/>
      <c r="C320" s="523"/>
      <c r="D320" s="112" t="s">
        <v>32</v>
      </c>
      <c r="E320" s="173">
        <f t="shared" si="739"/>
        <v>29.93</v>
      </c>
      <c r="F320" s="85">
        <f t="shared" si="739"/>
        <v>0</v>
      </c>
      <c r="G320" s="43">
        <f t="shared" si="726"/>
        <v>0</v>
      </c>
      <c r="H320" s="234"/>
      <c r="I320" s="44"/>
      <c r="J320" s="45" t="e">
        <f t="shared" si="727"/>
        <v>#DIV/0!</v>
      </c>
      <c r="K320" s="234"/>
      <c r="L320" s="85"/>
      <c r="M320" s="45" t="e">
        <f t="shared" si="728"/>
        <v>#DIV/0!</v>
      </c>
      <c r="N320" s="234"/>
      <c r="O320" s="43"/>
      <c r="P320" s="45" t="e">
        <f t="shared" si="729"/>
        <v>#DIV/0!</v>
      </c>
      <c r="Q320" s="234"/>
      <c r="R320" s="44"/>
      <c r="S320" s="45" t="e">
        <f t="shared" si="730"/>
        <v>#DIV/0!</v>
      </c>
      <c r="T320" s="234"/>
      <c r="U320" s="44"/>
      <c r="V320" s="45" t="e">
        <f t="shared" si="731"/>
        <v>#DIV/0!</v>
      </c>
      <c r="W320" s="234"/>
      <c r="X320" s="44"/>
      <c r="Y320" s="45" t="e">
        <f t="shared" si="732"/>
        <v>#DIV/0!</v>
      </c>
      <c r="Z320" s="234"/>
      <c r="AA320" s="44"/>
      <c r="AB320" s="45" t="e">
        <f t="shared" si="733"/>
        <v>#DIV/0!</v>
      </c>
      <c r="AC320" s="234"/>
      <c r="AD320" s="44"/>
      <c r="AE320" s="45" t="e">
        <f t="shared" si="734"/>
        <v>#DIV/0!</v>
      </c>
      <c r="AF320" s="234"/>
      <c r="AG320" s="44"/>
      <c r="AH320" s="45" t="e">
        <f t="shared" si="735"/>
        <v>#DIV/0!</v>
      </c>
      <c r="AI320" s="234"/>
      <c r="AJ320" s="44"/>
      <c r="AK320" s="45" t="e">
        <f t="shared" si="736"/>
        <v>#DIV/0!</v>
      </c>
      <c r="AL320" s="234"/>
      <c r="AM320" s="44"/>
      <c r="AN320" s="45" t="e">
        <f t="shared" si="737"/>
        <v>#DIV/0!</v>
      </c>
      <c r="AO320" s="234">
        <v>29.93</v>
      </c>
      <c r="AP320" s="44"/>
      <c r="AQ320" s="45">
        <f t="shared" si="738"/>
        <v>0</v>
      </c>
      <c r="AR320" s="18"/>
      <c r="AS320" s="37"/>
      <c r="AT320" s="37"/>
    </row>
    <row r="321" spans="1:46" s="208" customFormat="1" ht="24.75" hidden="1" customHeight="1">
      <c r="A321" s="527" t="s">
        <v>240</v>
      </c>
      <c r="B321" s="290" t="s">
        <v>79</v>
      </c>
      <c r="C321" s="521" t="s">
        <v>111</v>
      </c>
      <c r="D321" s="209" t="s">
        <v>34</v>
      </c>
      <c r="E321" s="210">
        <f>SUM(E322:E327)</f>
        <v>2145.8500000000004</v>
      </c>
      <c r="F321" s="206">
        <f>SUM(F322:F327)</f>
        <v>1100.3700000000001</v>
      </c>
      <c r="G321" s="206">
        <f>(F321/E321)*100</f>
        <v>51.278980357434115</v>
      </c>
      <c r="H321" s="233">
        <f>SUM(H322:H327)</f>
        <v>157.9</v>
      </c>
      <c r="I321" s="205">
        <f>SUM(I322:I327)</f>
        <v>157.9</v>
      </c>
      <c r="J321" s="205">
        <f>(I321/H321)*100</f>
        <v>100</v>
      </c>
      <c r="K321" s="234">
        <f>SUM(K322:K327)</f>
        <v>193.1</v>
      </c>
      <c r="L321" s="206">
        <f>SUM(L322:L327)</f>
        <v>193.1</v>
      </c>
      <c r="M321" s="205">
        <f>(L321/K321)*100</f>
        <v>100</v>
      </c>
      <c r="N321" s="234">
        <f>SUM(N322:N327)</f>
        <v>252.11</v>
      </c>
      <c r="O321" s="206">
        <f>SUM(O322:O327)</f>
        <v>252.11</v>
      </c>
      <c r="P321" s="205">
        <f>(O321/N321)*100</f>
        <v>100</v>
      </c>
      <c r="Q321" s="234">
        <f>SUM(Q322:Q327)</f>
        <v>195.81</v>
      </c>
      <c r="R321" s="205">
        <f>SUM(R322:R327)</f>
        <v>195.81</v>
      </c>
      <c r="S321" s="205">
        <f>(R321/Q321)*100</f>
        <v>100</v>
      </c>
      <c r="T321" s="234">
        <f>SUM(T322:T327)</f>
        <v>132.86000000000001</v>
      </c>
      <c r="U321" s="205">
        <f>SUM(U322:U327)</f>
        <v>132.86000000000001</v>
      </c>
      <c r="V321" s="205">
        <f>(U321/T321)*100</f>
        <v>100</v>
      </c>
      <c r="W321" s="234">
        <f>SUM(W322:W327)</f>
        <v>168.59</v>
      </c>
      <c r="X321" s="205">
        <f>SUM(X322:X327)</f>
        <v>168.59</v>
      </c>
      <c r="Y321" s="205">
        <f>(X321/W321)*100</f>
        <v>100</v>
      </c>
      <c r="Z321" s="234">
        <f>SUM(Z322:Z327)</f>
        <v>170</v>
      </c>
      <c r="AA321" s="205">
        <f>SUM(AA322:AA327)</f>
        <v>0</v>
      </c>
      <c r="AB321" s="205">
        <f>(AA321/Z321)*100</f>
        <v>0</v>
      </c>
      <c r="AC321" s="234">
        <f>SUM(AC322:AC327)</f>
        <v>170</v>
      </c>
      <c r="AD321" s="205">
        <f>SUM(AD322:AD327)</f>
        <v>0</v>
      </c>
      <c r="AE321" s="205">
        <f>(AD321/AC321)*100</f>
        <v>0</v>
      </c>
      <c r="AF321" s="234">
        <f>SUM(AF322:AF327)</f>
        <v>170</v>
      </c>
      <c r="AG321" s="205">
        <f>SUM(AG322:AG327)</f>
        <v>0</v>
      </c>
      <c r="AH321" s="205">
        <f>(AG321/AF321)*100</f>
        <v>0</v>
      </c>
      <c r="AI321" s="234">
        <f>SUM(AI322:AI327)</f>
        <v>170</v>
      </c>
      <c r="AJ321" s="205">
        <f>SUM(AJ322:AJ327)</f>
        <v>0</v>
      </c>
      <c r="AK321" s="205">
        <f>(AJ321/AI321)*100</f>
        <v>0</v>
      </c>
      <c r="AL321" s="234">
        <f>SUM(AL322:AL327)</f>
        <v>170</v>
      </c>
      <c r="AM321" s="205">
        <f>SUM(AM322:AM327)</f>
        <v>0</v>
      </c>
      <c r="AN321" s="205">
        <f>(AM321/AL321)*100</f>
        <v>0</v>
      </c>
      <c r="AO321" s="234">
        <f>SUM(AO322:AO327)</f>
        <v>195.48000000000002</v>
      </c>
      <c r="AP321" s="205">
        <f>SUM(AP322:AP327)</f>
        <v>0</v>
      </c>
      <c r="AQ321" s="205">
        <f>(AP321/AO321)*100</f>
        <v>0</v>
      </c>
      <c r="AR321" s="207"/>
    </row>
    <row r="322" spans="1:46" customFormat="1" ht="30" hidden="1">
      <c r="A322" s="528"/>
      <c r="B322" s="291"/>
      <c r="C322" s="522"/>
      <c r="D322" s="112" t="s">
        <v>17</v>
      </c>
      <c r="E322" s="173">
        <f>H322+K322+N322+Q322+T322+W322+Z322+AC322+AF322+AI322+AL322+AO322</f>
        <v>0</v>
      </c>
      <c r="F322" s="85">
        <f>I322+L322+O322+R322+U322+X322+AA322+AD322+AG322+AJ322+AM322+AP322</f>
        <v>0</v>
      </c>
      <c r="G322" s="43" t="e">
        <f t="shared" ref="G322:G327" si="740">(F322/E322)*100</f>
        <v>#DIV/0!</v>
      </c>
      <c r="H322" s="233"/>
      <c r="I322" s="44"/>
      <c r="J322" s="45" t="e">
        <f t="shared" ref="J322:J327" si="741">(I322/H322)*100</f>
        <v>#DIV/0!</v>
      </c>
      <c r="K322" s="234"/>
      <c r="L322" s="85"/>
      <c r="M322" s="45" t="e">
        <f t="shared" ref="M322:M327" si="742">(L322/K322)*100</f>
        <v>#DIV/0!</v>
      </c>
      <c r="N322" s="234"/>
      <c r="O322" s="43"/>
      <c r="P322" s="45" t="e">
        <f t="shared" ref="P322:P327" si="743">(O322/N322)*100</f>
        <v>#DIV/0!</v>
      </c>
      <c r="Q322" s="234"/>
      <c r="R322" s="44"/>
      <c r="S322" s="45" t="e">
        <f t="shared" ref="S322:S327" si="744">(R322/Q322)*100</f>
        <v>#DIV/0!</v>
      </c>
      <c r="T322" s="234"/>
      <c r="U322" s="44"/>
      <c r="V322" s="45" t="e">
        <f t="shared" ref="V322:V327" si="745">(U322/T322)*100</f>
        <v>#DIV/0!</v>
      </c>
      <c r="W322" s="234"/>
      <c r="X322" s="44"/>
      <c r="Y322" s="45" t="e">
        <f t="shared" ref="Y322:Y327" si="746">(X322/W322)*100</f>
        <v>#DIV/0!</v>
      </c>
      <c r="Z322" s="234"/>
      <c r="AA322" s="44"/>
      <c r="AB322" s="45" t="e">
        <f t="shared" ref="AB322:AB327" si="747">(AA322/Z322)*100</f>
        <v>#DIV/0!</v>
      </c>
      <c r="AC322" s="234"/>
      <c r="AD322" s="44"/>
      <c r="AE322" s="45" t="e">
        <f t="shared" ref="AE322:AE327" si="748">(AD322/AC322)*100</f>
        <v>#DIV/0!</v>
      </c>
      <c r="AF322" s="234"/>
      <c r="AG322" s="44"/>
      <c r="AH322" s="45" t="e">
        <f t="shared" ref="AH322:AH327" si="749">(AG322/AF322)*100</f>
        <v>#DIV/0!</v>
      </c>
      <c r="AI322" s="234"/>
      <c r="AJ322" s="44"/>
      <c r="AK322" s="45" t="e">
        <f t="shared" ref="AK322:AK327" si="750">(AJ322/AI322)*100</f>
        <v>#DIV/0!</v>
      </c>
      <c r="AL322" s="234"/>
      <c r="AM322" s="44"/>
      <c r="AN322" s="45" t="e">
        <f t="shared" ref="AN322:AN327" si="751">(AM322/AL322)*100</f>
        <v>#DIV/0!</v>
      </c>
      <c r="AO322" s="234"/>
      <c r="AP322" s="44"/>
      <c r="AQ322" s="45" t="e">
        <f t="shared" ref="AQ322:AQ327" si="752">(AP322/AO322)*100</f>
        <v>#DIV/0!</v>
      </c>
      <c r="AR322" s="18"/>
      <c r="AS322" s="37"/>
      <c r="AT322" s="37"/>
    </row>
    <row r="323" spans="1:46" customFormat="1" ht="45" hidden="1">
      <c r="A323" s="528"/>
      <c r="B323" s="291"/>
      <c r="C323" s="522"/>
      <c r="D323" s="112" t="s">
        <v>18</v>
      </c>
      <c r="E323" s="173">
        <f t="shared" ref="E323:F327" si="753">H323+K323+N323+Q323+T323+W323+Z323+AC323+AF323+AI323+AL323+AO323</f>
        <v>0</v>
      </c>
      <c r="F323" s="85">
        <f t="shared" si="753"/>
        <v>0</v>
      </c>
      <c r="G323" s="43" t="e">
        <f t="shared" si="740"/>
        <v>#DIV/0!</v>
      </c>
      <c r="H323" s="233"/>
      <c r="I323" s="44"/>
      <c r="J323" s="45" t="e">
        <f t="shared" si="741"/>
        <v>#DIV/0!</v>
      </c>
      <c r="K323" s="234"/>
      <c r="L323" s="85"/>
      <c r="M323" s="45" t="e">
        <f t="shared" si="742"/>
        <v>#DIV/0!</v>
      </c>
      <c r="N323" s="234"/>
      <c r="O323" s="43"/>
      <c r="P323" s="45" t="e">
        <f t="shared" si="743"/>
        <v>#DIV/0!</v>
      </c>
      <c r="Q323" s="234"/>
      <c r="R323" s="44"/>
      <c r="S323" s="45" t="e">
        <f t="shared" si="744"/>
        <v>#DIV/0!</v>
      </c>
      <c r="T323" s="234"/>
      <c r="U323" s="44"/>
      <c r="V323" s="45" t="e">
        <f t="shared" si="745"/>
        <v>#DIV/0!</v>
      </c>
      <c r="W323" s="234"/>
      <c r="X323" s="44"/>
      <c r="Y323" s="45" t="e">
        <f t="shared" si="746"/>
        <v>#DIV/0!</v>
      </c>
      <c r="Z323" s="234"/>
      <c r="AA323" s="44"/>
      <c r="AB323" s="45" t="e">
        <f t="shared" si="747"/>
        <v>#DIV/0!</v>
      </c>
      <c r="AC323" s="234"/>
      <c r="AD323" s="44"/>
      <c r="AE323" s="45" t="e">
        <f t="shared" si="748"/>
        <v>#DIV/0!</v>
      </c>
      <c r="AF323" s="234"/>
      <c r="AG323" s="44"/>
      <c r="AH323" s="45" t="e">
        <f t="shared" si="749"/>
        <v>#DIV/0!</v>
      </c>
      <c r="AI323" s="234"/>
      <c r="AJ323" s="44"/>
      <c r="AK323" s="45" t="e">
        <f t="shared" si="750"/>
        <v>#DIV/0!</v>
      </c>
      <c r="AL323" s="234"/>
      <c r="AM323" s="44"/>
      <c r="AN323" s="45" t="e">
        <f t="shared" si="751"/>
        <v>#DIV/0!</v>
      </c>
      <c r="AO323" s="234"/>
      <c r="AP323" s="44"/>
      <c r="AQ323" s="45" t="e">
        <f t="shared" si="752"/>
        <v>#DIV/0!</v>
      </c>
      <c r="AR323" s="18"/>
      <c r="AS323" s="37"/>
      <c r="AT323" s="37"/>
    </row>
    <row r="324" spans="1:46" customFormat="1" ht="32.25" hidden="1" customHeight="1">
      <c r="A324" s="528"/>
      <c r="B324" s="291"/>
      <c r="C324" s="522"/>
      <c r="D324" s="112" t="s">
        <v>26</v>
      </c>
      <c r="E324" s="173">
        <f t="shared" si="753"/>
        <v>2060.0500000000002</v>
      </c>
      <c r="F324" s="43">
        <f t="shared" si="753"/>
        <v>1100.3700000000001</v>
      </c>
      <c r="G324" s="43">
        <f t="shared" si="740"/>
        <v>53.414722943617875</v>
      </c>
      <c r="H324" s="233">
        <v>157.9</v>
      </c>
      <c r="I324" s="44">
        <v>157.9</v>
      </c>
      <c r="J324" s="45">
        <f t="shared" si="741"/>
        <v>100</v>
      </c>
      <c r="K324" s="234">
        <v>193.1</v>
      </c>
      <c r="L324" s="85">
        <v>193.1</v>
      </c>
      <c r="M324" s="45">
        <f t="shared" si="742"/>
        <v>100</v>
      </c>
      <c r="N324" s="234">
        <v>252.11</v>
      </c>
      <c r="O324" s="43">
        <v>252.11</v>
      </c>
      <c r="P324" s="45">
        <f t="shared" si="743"/>
        <v>100</v>
      </c>
      <c r="Q324" s="234">
        <v>195.81</v>
      </c>
      <c r="R324" s="44">
        <v>195.81</v>
      </c>
      <c r="S324" s="45">
        <f t="shared" si="744"/>
        <v>100</v>
      </c>
      <c r="T324" s="234">
        <v>132.86000000000001</v>
      </c>
      <c r="U324" s="45">
        <v>132.86000000000001</v>
      </c>
      <c r="V324" s="45">
        <f t="shared" si="745"/>
        <v>100</v>
      </c>
      <c r="W324" s="234">
        <v>168.59</v>
      </c>
      <c r="X324" s="44">
        <v>168.59</v>
      </c>
      <c r="Y324" s="45">
        <f t="shared" si="746"/>
        <v>100</v>
      </c>
      <c r="Z324" s="234">
        <v>170</v>
      </c>
      <c r="AA324" s="44"/>
      <c r="AB324" s="45">
        <f t="shared" si="747"/>
        <v>0</v>
      </c>
      <c r="AC324" s="234">
        <v>170</v>
      </c>
      <c r="AD324" s="44"/>
      <c r="AE324" s="45">
        <f t="shared" si="748"/>
        <v>0</v>
      </c>
      <c r="AF324" s="234">
        <v>170</v>
      </c>
      <c r="AG324" s="44"/>
      <c r="AH324" s="45">
        <f t="shared" si="749"/>
        <v>0</v>
      </c>
      <c r="AI324" s="234">
        <v>170</v>
      </c>
      <c r="AJ324" s="44"/>
      <c r="AK324" s="45">
        <f t="shared" si="750"/>
        <v>0</v>
      </c>
      <c r="AL324" s="234">
        <v>170</v>
      </c>
      <c r="AM324" s="44"/>
      <c r="AN324" s="45">
        <f t="shared" si="751"/>
        <v>0</v>
      </c>
      <c r="AO324" s="234">
        <f>227.8-51.6-82.11-25.81+2.85+37.14+1.41</f>
        <v>109.68</v>
      </c>
      <c r="AP324" s="44"/>
      <c r="AQ324" s="45">
        <f t="shared" si="752"/>
        <v>0</v>
      </c>
      <c r="AR324" s="18"/>
      <c r="AS324" s="37"/>
      <c r="AT324" s="37"/>
    </row>
    <row r="325" spans="1:46" customFormat="1" ht="75" hidden="1">
      <c r="A325" s="528"/>
      <c r="B325" s="291"/>
      <c r="C325" s="522"/>
      <c r="D325" s="115" t="s">
        <v>154</v>
      </c>
      <c r="E325" s="173">
        <f t="shared" si="753"/>
        <v>0</v>
      </c>
      <c r="F325" s="85">
        <f t="shared" si="753"/>
        <v>0</v>
      </c>
      <c r="G325" s="43" t="e">
        <f t="shared" si="740"/>
        <v>#DIV/0!</v>
      </c>
      <c r="H325" s="233"/>
      <c r="I325" s="44"/>
      <c r="J325" s="45" t="e">
        <f t="shared" si="741"/>
        <v>#DIV/0!</v>
      </c>
      <c r="K325" s="234"/>
      <c r="L325" s="85"/>
      <c r="M325" s="45" t="e">
        <f t="shared" si="742"/>
        <v>#DIV/0!</v>
      </c>
      <c r="N325" s="234"/>
      <c r="O325" s="43"/>
      <c r="P325" s="45" t="e">
        <f t="shared" si="743"/>
        <v>#DIV/0!</v>
      </c>
      <c r="Q325" s="234"/>
      <c r="R325" s="44"/>
      <c r="S325" s="45" t="e">
        <f t="shared" si="744"/>
        <v>#DIV/0!</v>
      </c>
      <c r="T325" s="234"/>
      <c r="U325" s="44"/>
      <c r="V325" s="45" t="e">
        <f t="shared" si="745"/>
        <v>#DIV/0!</v>
      </c>
      <c r="W325" s="234"/>
      <c r="X325" s="44"/>
      <c r="Y325" s="45" t="e">
        <f t="shared" si="746"/>
        <v>#DIV/0!</v>
      </c>
      <c r="Z325" s="234"/>
      <c r="AA325" s="44"/>
      <c r="AB325" s="45" t="e">
        <f t="shared" si="747"/>
        <v>#DIV/0!</v>
      </c>
      <c r="AC325" s="234"/>
      <c r="AD325" s="44"/>
      <c r="AE325" s="45" t="e">
        <f t="shared" si="748"/>
        <v>#DIV/0!</v>
      </c>
      <c r="AF325" s="234"/>
      <c r="AG325" s="44"/>
      <c r="AH325" s="45" t="e">
        <f t="shared" si="749"/>
        <v>#DIV/0!</v>
      </c>
      <c r="AI325" s="234"/>
      <c r="AJ325" s="44"/>
      <c r="AK325" s="45" t="e">
        <f t="shared" si="750"/>
        <v>#DIV/0!</v>
      </c>
      <c r="AL325" s="234"/>
      <c r="AM325" s="44"/>
      <c r="AN325" s="45" t="e">
        <f t="shared" si="751"/>
        <v>#DIV/0!</v>
      </c>
      <c r="AO325" s="234"/>
      <c r="AP325" s="44"/>
      <c r="AQ325" s="45" t="e">
        <f t="shared" si="752"/>
        <v>#DIV/0!</v>
      </c>
      <c r="AR325" s="18"/>
      <c r="AS325" s="37"/>
      <c r="AT325" s="37"/>
    </row>
    <row r="326" spans="1:46" customFormat="1" ht="39.75" hidden="1" customHeight="1">
      <c r="A326" s="528"/>
      <c r="B326" s="291"/>
      <c r="C326" s="522"/>
      <c r="D326" s="112" t="s">
        <v>37</v>
      </c>
      <c r="E326" s="173">
        <f t="shared" si="753"/>
        <v>0</v>
      </c>
      <c r="F326" s="85">
        <f t="shared" si="753"/>
        <v>0</v>
      </c>
      <c r="G326" s="43" t="e">
        <f t="shared" si="740"/>
        <v>#DIV/0!</v>
      </c>
      <c r="H326" s="233"/>
      <c r="I326" s="44"/>
      <c r="J326" s="45" t="e">
        <f t="shared" si="741"/>
        <v>#DIV/0!</v>
      </c>
      <c r="K326" s="234"/>
      <c r="L326" s="85"/>
      <c r="M326" s="45" t="e">
        <f t="shared" si="742"/>
        <v>#DIV/0!</v>
      </c>
      <c r="N326" s="234"/>
      <c r="O326" s="43"/>
      <c r="P326" s="45" t="e">
        <f t="shared" si="743"/>
        <v>#DIV/0!</v>
      </c>
      <c r="Q326" s="234"/>
      <c r="R326" s="44"/>
      <c r="S326" s="45" t="e">
        <f t="shared" si="744"/>
        <v>#DIV/0!</v>
      </c>
      <c r="T326" s="234"/>
      <c r="U326" s="44"/>
      <c r="V326" s="45" t="e">
        <f t="shared" si="745"/>
        <v>#DIV/0!</v>
      </c>
      <c r="W326" s="234"/>
      <c r="X326" s="44"/>
      <c r="Y326" s="45" t="e">
        <f t="shared" si="746"/>
        <v>#DIV/0!</v>
      </c>
      <c r="Z326" s="234"/>
      <c r="AA326" s="44"/>
      <c r="AB326" s="45" t="e">
        <f t="shared" si="747"/>
        <v>#DIV/0!</v>
      </c>
      <c r="AC326" s="234"/>
      <c r="AD326" s="44"/>
      <c r="AE326" s="45" t="e">
        <f t="shared" si="748"/>
        <v>#DIV/0!</v>
      </c>
      <c r="AF326" s="234"/>
      <c r="AG326" s="44"/>
      <c r="AH326" s="45" t="e">
        <f t="shared" si="749"/>
        <v>#DIV/0!</v>
      </c>
      <c r="AI326" s="234"/>
      <c r="AJ326" s="44"/>
      <c r="AK326" s="45" t="e">
        <f t="shared" si="750"/>
        <v>#DIV/0!</v>
      </c>
      <c r="AL326" s="234"/>
      <c r="AM326" s="44"/>
      <c r="AN326" s="45" t="e">
        <f t="shared" si="751"/>
        <v>#DIV/0!</v>
      </c>
      <c r="AO326" s="234"/>
      <c r="AP326" s="44"/>
      <c r="AQ326" s="45" t="e">
        <f t="shared" si="752"/>
        <v>#DIV/0!</v>
      </c>
      <c r="AR326" s="18"/>
      <c r="AS326" s="37"/>
      <c r="AT326" s="37"/>
    </row>
    <row r="327" spans="1:46" customFormat="1" ht="45" hidden="1">
      <c r="A327" s="529"/>
      <c r="B327" s="292"/>
      <c r="C327" s="523"/>
      <c r="D327" s="112" t="s">
        <v>32</v>
      </c>
      <c r="E327" s="173">
        <f t="shared" si="753"/>
        <v>85.8</v>
      </c>
      <c r="F327" s="85">
        <f t="shared" si="753"/>
        <v>0</v>
      </c>
      <c r="G327" s="43">
        <f t="shared" si="740"/>
        <v>0</v>
      </c>
      <c r="H327" s="233"/>
      <c r="I327" s="44"/>
      <c r="J327" s="45" t="e">
        <f t="shared" si="741"/>
        <v>#DIV/0!</v>
      </c>
      <c r="K327" s="234"/>
      <c r="L327" s="85"/>
      <c r="M327" s="45" t="e">
        <f t="shared" si="742"/>
        <v>#DIV/0!</v>
      </c>
      <c r="N327" s="234"/>
      <c r="O327" s="43"/>
      <c r="P327" s="45" t="e">
        <f t="shared" si="743"/>
        <v>#DIV/0!</v>
      </c>
      <c r="Q327" s="234"/>
      <c r="R327" s="44"/>
      <c r="S327" s="45" t="e">
        <f t="shared" si="744"/>
        <v>#DIV/0!</v>
      </c>
      <c r="T327" s="234"/>
      <c r="U327" s="44"/>
      <c r="V327" s="45" t="e">
        <f t="shared" si="745"/>
        <v>#DIV/0!</v>
      </c>
      <c r="W327" s="234"/>
      <c r="X327" s="44"/>
      <c r="Y327" s="45" t="e">
        <f t="shared" si="746"/>
        <v>#DIV/0!</v>
      </c>
      <c r="Z327" s="234"/>
      <c r="AA327" s="44"/>
      <c r="AB327" s="45" t="e">
        <f t="shared" si="747"/>
        <v>#DIV/0!</v>
      </c>
      <c r="AC327" s="234"/>
      <c r="AD327" s="44"/>
      <c r="AE327" s="45" t="e">
        <f t="shared" si="748"/>
        <v>#DIV/0!</v>
      </c>
      <c r="AF327" s="234"/>
      <c r="AG327" s="44"/>
      <c r="AH327" s="45" t="e">
        <f t="shared" si="749"/>
        <v>#DIV/0!</v>
      </c>
      <c r="AI327" s="234"/>
      <c r="AJ327" s="44"/>
      <c r="AK327" s="45" t="e">
        <f t="shared" si="750"/>
        <v>#DIV/0!</v>
      </c>
      <c r="AL327" s="234"/>
      <c r="AM327" s="44"/>
      <c r="AN327" s="45" t="e">
        <f t="shared" si="751"/>
        <v>#DIV/0!</v>
      </c>
      <c r="AO327" s="234">
        <v>85.8</v>
      </c>
      <c r="AP327" s="44"/>
      <c r="AQ327" s="45">
        <f t="shared" si="752"/>
        <v>0</v>
      </c>
      <c r="AR327" s="18"/>
      <c r="AS327" s="37"/>
      <c r="AT327" s="37"/>
    </row>
    <row r="328" spans="1:46" s="208" customFormat="1" ht="24.75" hidden="1" customHeight="1">
      <c r="A328" s="287" t="s">
        <v>344</v>
      </c>
      <c r="B328" s="290" t="s">
        <v>78</v>
      </c>
      <c r="C328" s="521" t="s">
        <v>111</v>
      </c>
      <c r="D328" s="209" t="s">
        <v>34</v>
      </c>
      <c r="E328" s="210">
        <f>SUM(E329:E334)</f>
        <v>66.5</v>
      </c>
      <c r="F328" s="206">
        <f>SUM(F329:F334)</f>
        <v>0</v>
      </c>
      <c r="G328" s="206">
        <f>(F328/E328)*100</f>
        <v>0</v>
      </c>
      <c r="H328" s="233">
        <f>SUM(H329:H334)</f>
        <v>0</v>
      </c>
      <c r="I328" s="205">
        <f>SUM(I329:I334)</f>
        <v>0</v>
      </c>
      <c r="J328" s="205" t="e">
        <f>(I328/H328)*100</f>
        <v>#DIV/0!</v>
      </c>
      <c r="K328" s="234">
        <f>SUM(K329:K334)</f>
        <v>0</v>
      </c>
      <c r="L328" s="206">
        <f>SUM(L329:L334)</f>
        <v>0</v>
      </c>
      <c r="M328" s="205" t="e">
        <f>(L328/K328)*100</f>
        <v>#DIV/0!</v>
      </c>
      <c r="N328" s="234">
        <f>SUM(N329:N334)</f>
        <v>0</v>
      </c>
      <c r="O328" s="206">
        <f>SUM(O329:O334)</f>
        <v>0</v>
      </c>
      <c r="P328" s="205" t="e">
        <f>(O328/N328)*100</f>
        <v>#DIV/0!</v>
      </c>
      <c r="Q328" s="234">
        <f>SUM(Q329:Q334)</f>
        <v>0</v>
      </c>
      <c r="R328" s="205">
        <f>SUM(R329:R334)</f>
        <v>0</v>
      </c>
      <c r="S328" s="205" t="e">
        <f>(R328/Q328)*100</f>
        <v>#DIV/0!</v>
      </c>
      <c r="T328" s="234">
        <f>SUM(T329:T334)</f>
        <v>0</v>
      </c>
      <c r="U328" s="205">
        <f>SUM(U329:U334)</f>
        <v>0</v>
      </c>
      <c r="V328" s="205" t="e">
        <f>(U328/T328)*100</f>
        <v>#DIV/0!</v>
      </c>
      <c r="W328" s="234">
        <f>SUM(W329:W334)</f>
        <v>0</v>
      </c>
      <c r="X328" s="205">
        <f>SUM(X329:X334)</f>
        <v>0</v>
      </c>
      <c r="Y328" s="205" t="e">
        <f>(X328/W328)*100</f>
        <v>#DIV/0!</v>
      </c>
      <c r="Z328" s="234">
        <f>SUM(Z329:Z334)</f>
        <v>0</v>
      </c>
      <c r="AA328" s="205">
        <f>SUM(AA329:AA334)</f>
        <v>0</v>
      </c>
      <c r="AB328" s="205" t="e">
        <f>(AA328/Z328)*100</f>
        <v>#DIV/0!</v>
      </c>
      <c r="AC328" s="234">
        <f>SUM(AC329:AC334)</f>
        <v>0</v>
      </c>
      <c r="AD328" s="205">
        <f>SUM(AD329:AD334)</f>
        <v>0</v>
      </c>
      <c r="AE328" s="205" t="e">
        <f>(AD328/AC328)*100</f>
        <v>#DIV/0!</v>
      </c>
      <c r="AF328" s="234">
        <f>SUM(AF329:AF334)</f>
        <v>66.5</v>
      </c>
      <c r="AG328" s="205">
        <f>SUM(AG329:AG334)</f>
        <v>0</v>
      </c>
      <c r="AH328" s="205">
        <f>(AG328/AF328)*100</f>
        <v>0</v>
      </c>
      <c r="AI328" s="234">
        <f>SUM(AI329:AI334)</f>
        <v>0</v>
      </c>
      <c r="AJ328" s="205">
        <f>SUM(AJ329:AJ334)</f>
        <v>0</v>
      </c>
      <c r="AK328" s="205" t="e">
        <f>(AJ328/AI328)*100</f>
        <v>#DIV/0!</v>
      </c>
      <c r="AL328" s="234">
        <f>SUM(AL329:AL334)</f>
        <v>0</v>
      </c>
      <c r="AM328" s="205">
        <f>SUM(AM329:AM334)</f>
        <v>0</v>
      </c>
      <c r="AN328" s="205" t="e">
        <f>(AM328/AL328)*100</f>
        <v>#DIV/0!</v>
      </c>
      <c r="AO328" s="234">
        <f>SUM(AO329:AO334)</f>
        <v>0</v>
      </c>
      <c r="AP328" s="205">
        <f>SUM(AP329:AP334)</f>
        <v>0</v>
      </c>
      <c r="AQ328" s="205" t="e">
        <f>(AP328/AO328)*100</f>
        <v>#DIV/0!</v>
      </c>
      <c r="AR328" s="207"/>
    </row>
    <row r="329" spans="1:46" customFormat="1" ht="30" hidden="1">
      <c r="A329" s="288"/>
      <c r="B329" s="291"/>
      <c r="C329" s="522"/>
      <c r="D329" s="112" t="s">
        <v>17</v>
      </c>
      <c r="E329" s="173">
        <f>H329+K329+N329+Q329+T329+W329+Z329+AC329+AF329+AI329+AL329+AO329</f>
        <v>0</v>
      </c>
      <c r="F329" s="85">
        <f>I329+L329+O329+R329+U329+X329+AA329+AD329+AG329+AJ329+AM329+AP329</f>
        <v>0</v>
      </c>
      <c r="G329" s="43" t="e">
        <f t="shared" ref="G329:G362" si="754">(F329/E329)*100</f>
        <v>#DIV/0!</v>
      </c>
      <c r="H329" s="233"/>
      <c r="I329" s="44"/>
      <c r="J329" s="45" t="e">
        <f t="shared" ref="J329:J334" si="755">(I329/H329)*100</f>
        <v>#DIV/0!</v>
      </c>
      <c r="K329" s="234"/>
      <c r="L329" s="85"/>
      <c r="M329" s="45" t="e">
        <f t="shared" ref="M329:M334" si="756">(L329/K329)*100</f>
        <v>#DIV/0!</v>
      </c>
      <c r="N329" s="234"/>
      <c r="O329" s="43"/>
      <c r="P329" s="45" t="e">
        <f t="shared" ref="P329:P334" si="757">(O329/N329)*100</f>
        <v>#DIV/0!</v>
      </c>
      <c r="Q329" s="234"/>
      <c r="R329" s="44"/>
      <c r="S329" s="45" t="e">
        <f t="shared" ref="S329:S334" si="758">(R329/Q329)*100</f>
        <v>#DIV/0!</v>
      </c>
      <c r="T329" s="234"/>
      <c r="U329" s="44"/>
      <c r="V329" s="45" t="e">
        <f t="shared" ref="V329:V334" si="759">(U329/T329)*100</f>
        <v>#DIV/0!</v>
      </c>
      <c r="W329" s="234"/>
      <c r="X329" s="44"/>
      <c r="Y329" s="45" t="e">
        <f t="shared" ref="Y329:Y334" si="760">(X329/W329)*100</f>
        <v>#DIV/0!</v>
      </c>
      <c r="Z329" s="234"/>
      <c r="AA329" s="44"/>
      <c r="AB329" s="45" t="e">
        <f t="shared" ref="AB329:AB334" si="761">(AA329/Z329)*100</f>
        <v>#DIV/0!</v>
      </c>
      <c r="AC329" s="234"/>
      <c r="AD329" s="44"/>
      <c r="AE329" s="45" t="e">
        <f t="shared" ref="AE329:AE334" si="762">(AD329/AC329)*100</f>
        <v>#DIV/0!</v>
      </c>
      <c r="AF329" s="234"/>
      <c r="AG329" s="44"/>
      <c r="AH329" s="45" t="e">
        <f t="shared" ref="AH329:AH334" si="763">(AG329/AF329)*100</f>
        <v>#DIV/0!</v>
      </c>
      <c r="AI329" s="234"/>
      <c r="AJ329" s="44"/>
      <c r="AK329" s="45" t="e">
        <f t="shared" ref="AK329:AK334" si="764">(AJ329/AI329)*100</f>
        <v>#DIV/0!</v>
      </c>
      <c r="AL329" s="234"/>
      <c r="AM329" s="44"/>
      <c r="AN329" s="45" t="e">
        <f t="shared" ref="AN329:AN334" si="765">(AM329/AL329)*100</f>
        <v>#DIV/0!</v>
      </c>
      <c r="AO329" s="234"/>
      <c r="AP329" s="44"/>
      <c r="AQ329" s="45" t="e">
        <f t="shared" ref="AQ329:AQ334" si="766">(AP329/AO329)*100</f>
        <v>#DIV/0!</v>
      </c>
      <c r="AR329" s="18"/>
      <c r="AS329" s="37"/>
      <c r="AT329" s="37"/>
    </row>
    <row r="330" spans="1:46" customFormat="1" ht="45" hidden="1">
      <c r="A330" s="288"/>
      <c r="B330" s="291"/>
      <c r="C330" s="522"/>
      <c r="D330" s="112" t="s">
        <v>18</v>
      </c>
      <c r="E330" s="173">
        <f t="shared" ref="E330:F334" si="767">H330+K330+N330+Q330+T330+W330+Z330+AC330+AF330+AI330+AL330+AO330</f>
        <v>0</v>
      </c>
      <c r="F330" s="85">
        <f t="shared" si="767"/>
        <v>0</v>
      </c>
      <c r="G330" s="43" t="e">
        <f t="shared" si="754"/>
        <v>#DIV/0!</v>
      </c>
      <c r="H330" s="233"/>
      <c r="I330" s="44"/>
      <c r="J330" s="45" t="e">
        <f t="shared" si="755"/>
        <v>#DIV/0!</v>
      </c>
      <c r="K330" s="234"/>
      <c r="L330" s="85"/>
      <c r="M330" s="45" t="e">
        <f t="shared" si="756"/>
        <v>#DIV/0!</v>
      </c>
      <c r="N330" s="234"/>
      <c r="O330" s="43"/>
      <c r="P330" s="45" t="e">
        <f t="shared" si="757"/>
        <v>#DIV/0!</v>
      </c>
      <c r="Q330" s="234"/>
      <c r="R330" s="44"/>
      <c r="S330" s="45" t="e">
        <f t="shared" si="758"/>
        <v>#DIV/0!</v>
      </c>
      <c r="T330" s="234"/>
      <c r="U330" s="44"/>
      <c r="V330" s="45" t="e">
        <f t="shared" si="759"/>
        <v>#DIV/0!</v>
      </c>
      <c r="W330" s="234"/>
      <c r="X330" s="44"/>
      <c r="Y330" s="45" t="e">
        <f t="shared" si="760"/>
        <v>#DIV/0!</v>
      </c>
      <c r="Z330" s="234"/>
      <c r="AA330" s="44"/>
      <c r="AB330" s="45" t="e">
        <f t="shared" si="761"/>
        <v>#DIV/0!</v>
      </c>
      <c r="AC330" s="234"/>
      <c r="AD330" s="44"/>
      <c r="AE330" s="45" t="e">
        <f t="shared" si="762"/>
        <v>#DIV/0!</v>
      </c>
      <c r="AF330" s="234"/>
      <c r="AG330" s="44"/>
      <c r="AH330" s="45" t="e">
        <f t="shared" si="763"/>
        <v>#DIV/0!</v>
      </c>
      <c r="AI330" s="234"/>
      <c r="AJ330" s="44"/>
      <c r="AK330" s="45" t="e">
        <f t="shared" si="764"/>
        <v>#DIV/0!</v>
      </c>
      <c r="AL330" s="234"/>
      <c r="AM330" s="44"/>
      <c r="AN330" s="45" t="e">
        <f t="shared" si="765"/>
        <v>#DIV/0!</v>
      </c>
      <c r="AO330" s="234"/>
      <c r="AP330" s="44"/>
      <c r="AQ330" s="45" t="e">
        <f t="shared" si="766"/>
        <v>#DIV/0!</v>
      </c>
      <c r="AR330" s="18"/>
      <c r="AS330" s="37"/>
      <c r="AT330" s="37"/>
    </row>
    <row r="331" spans="1:46" customFormat="1" ht="32.25" hidden="1" customHeight="1">
      <c r="A331" s="288"/>
      <c r="B331" s="291"/>
      <c r="C331" s="522"/>
      <c r="D331" s="112" t="s">
        <v>26</v>
      </c>
      <c r="E331" s="173">
        <f t="shared" si="767"/>
        <v>66.5</v>
      </c>
      <c r="F331" s="43">
        <f t="shared" si="767"/>
        <v>0</v>
      </c>
      <c r="G331" s="43">
        <f t="shared" si="754"/>
        <v>0</v>
      </c>
      <c r="H331" s="233">
        <v>0</v>
      </c>
      <c r="I331" s="44"/>
      <c r="J331" s="45" t="e">
        <f t="shared" si="755"/>
        <v>#DIV/0!</v>
      </c>
      <c r="K331" s="234">
        <v>0</v>
      </c>
      <c r="L331" s="85"/>
      <c r="M331" s="45" t="e">
        <f t="shared" si="756"/>
        <v>#DIV/0!</v>
      </c>
      <c r="N331" s="234">
        <v>0</v>
      </c>
      <c r="O331" s="43"/>
      <c r="P331" s="45" t="e">
        <f t="shared" si="757"/>
        <v>#DIV/0!</v>
      </c>
      <c r="Q331" s="234">
        <v>0</v>
      </c>
      <c r="R331" s="44"/>
      <c r="S331" s="45" t="e">
        <f t="shared" si="758"/>
        <v>#DIV/0!</v>
      </c>
      <c r="T331" s="234">
        <v>0</v>
      </c>
      <c r="U331" s="45"/>
      <c r="V331" s="45" t="e">
        <f t="shared" si="759"/>
        <v>#DIV/0!</v>
      </c>
      <c r="W331" s="234">
        <v>0</v>
      </c>
      <c r="X331" s="44"/>
      <c r="Y331" s="45" t="e">
        <f t="shared" si="760"/>
        <v>#DIV/0!</v>
      </c>
      <c r="Z331" s="234">
        <v>0</v>
      </c>
      <c r="AA331" s="44"/>
      <c r="AB331" s="45" t="e">
        <f t="shared" si="761"/>
        <v>#DIV/0!</v>
      </c>
      <c r="AC331" s="234">
        <v>0</v>
      </c>
      <c r="AD331" s="44"/>
      <c r="AE331" s="45" t="e">
        <f t="shared" si="762"/>
        <v>#DIV/0!</v>
      </c>
      <c r="AF331" s="234">
        <v>66.5</v>
      </c>
      <c r="AG331" s="44"/>
      <c r="AH331" s="45">
        <f t="shared" si="763"/>
        <v>0</v>
      </c>
      <c r="AI331" s="234">
        <v>0</v>
      </c>
      <c r="AJ331" s="44"/>
      <c r="AK331" s="45" t="e">
        <f t="shared" si="764"/>
        <v>#DIV/0!</v>
      </c>
      <c r="AL331" s="234">
        <v>0</v>
      </c>
      <c r="AM331" s="44"/>
      <c r="AN331" s="45" t="e">
        <f t="shared" si="765"/>
        <v>#DIV/0!</v>
      </c>
      <c r="AO331" s="234">
        <v>0</v>
      </c>
      <c r="AP331" s="44"/>
      <c r="AQ331" s="45" t="e">
        <f t="shared" si="766"/>
        <v>#DIV/0!</v>
      </c>
      <c r="AR331" s="18"/>
      <c r="AS331" s="37"/>
      <c r="AT331" s="37"/>
    </row>
    <row r="332" spans="1:46" customFormat="1" ht="75" hidden="1">
      <c r="A332" s="288"/>
      <c r="B332" s="291"/>
      <c r="C332" s="522"/>
      <c r="D332" s="115" t="s">
        <v>154</v>
      </c>
      <c r="E332" s="173">
        <f t="shared" si="767"/>
        <v>0</v>
      </c>
      <c r="F332" s="85">
        <f t="shared" si="767"/>
        <v>0</v>
      </c>
      <c r="G332" s="43" t="e">
        <f t="shared" si="754"/>
        <v>#DIV/0!</v>
      </c>
      <c r="H332" s="233"/>
      <c r="I332" s="44"/>
      <c r="J332" s="45" t="e">
        <f t="shared" si="755"/>
        <v>#DIV/0!</v>
      </c>
      <c r="K332" s="234"/>
      <c r="L332" s="85"/>
      <c r="M332" s="45" t="e">
        <f t="shared" si="756"/>
        <v>#DIV/0!</v>
      </c>
      <c r="N332" s="234"/>
      <c r="O332" s="43"/>
      <c r="P332" s="45" t="e">
        <f t="shared" si="757"/>
        <v>#DIV/0!</v>
      </c>
      <c r="Q332" s="234"/>
      <c r="R332" s="44"/>
      <c r="S332" s="45" t="e">
        <f t="shared" si="758"/>
        <v>#DIV/0!</v>
      </c>
      <c r="T332" s="234"/>
      <c r="U332" s="44"/>
      <c r="V332" s="45" t="e">
        <f t="shared" si="759"/>
        <v>#DIV/0!</v>
      </c>
      <c r="W332" s="234"/>
      <c r="X332" s="44"/>
      <c r="Y332" s="45" t="e">
        <f t="shared" si="760"/>
        <v>#DIV/0!</v>
      </c>
      <c r="Z332" s="234"/>
      <c r="AA332" s="44"/>
      <c r="AB332" s="45" t="e">
        <f t="shared" si="761"/>
        <v>#DIV/0!</v>
      </c>
      <c r="AC332" s="234"/>
      <c r="AD332" s="44"/>
      <c r="AE332" s="45" t="e">
        <f t="shared" si="762"/>
        <v>#DIV/0!</v>
      </c>
      <c r="AF332" s="234"/>
      <c r="AG332" s="44"/>
      <c r="AH332" s="45" t="e">
        <f t="shared" si="763"/>
        <v>#DIV/0!</v>
      </c>
      <c r="AI332" s="234"/>
      <c r="AJ332" s="44"/>
      <c r="AK332" s="45" t="e">
        <f t="shared" si="764"/>
        <v>#DIV/0!</v>
      </c>
      <c r="AL332" s="234"/>
      <c r="AM332" s="44"/>
      <c r="AN332" s="45" t="e">
        <f t="shared" si="765"/>
        <v>#DIV/0!</v>
      </c>
      <c r="AO332" s="234"/>
      <c r="AP332" s="44"/>
      <c r="AQ332" s="45" t="e">
        <f t="shared" si="766"/>
        <v>#DIV/0!</v>
      </c>
      <c r="AR332" s="18"/>
      <c r="AS332" s="37"/>
      <c r="AT332" s="37"/>
    </row>
    <row r="333" spans="1:46" customFormat="1" ht="39.75" hidden="1" customHeight="1">
      <c r="A333" s="288"/>
      <c r="B333" s="291"/>
      <c r="C333" s="522"/>
      <c r="D333" s="112" t="s">
        <v>37</v>
      </c>
      <c r="E333" s="173">
        <f t="shared" si="767"/>
        <v>0</v>
      </c>
      <c r="F333" s="85">
        <f t="shared" si="767"/>
        <v>0</v>
      </c>
      <c r="G333" s="43" t="e">
        <f t="shared" si="754"/>
        <v>#DIV/0!</v>
      </c>
      <c r="H333" s="233"/>
      <c r="I333" s="44"/>
      <c r="J333" s="45" t="e">
        <f t="shared" si="755"/>
        <v>#DIV/0!</v>
      </c>
      <c r="K333" s="234"/>
      <c r="L333" s="85"/>
      <c r="M333" s="45" t="e">
        <f t="shared" si="756"/>
        <v>#DIV/0!</v>
      </c>
      <c r="N333" s="234"/>
      <c r="O333" s="43"/>
      <c r="P333" s="45" t="e">
        <f t="shared" si="757"/>
        <v>#DIV/0!</v>
      </c>
      <c r="Q333" s="234"/>
      <c r="R333" s="44"/>
      <c r="S333" s="45" t="e">
        <f t="shared" si="758"/>
        <v>#DIV/0!</v>
      </c>
      <c r="T333" s="234"/>
      <c r="U333" s="44"/>
      <c r="V333" s="45" t="e">
        <f t="shared" si="759"/>
        <v>#DIV/0!</v>
      </c>
      <c r="W333" s="234"/>
      <c r="X333" s="44"/>
      <c r="Y333" s="45" t="e">
        <f t="shared" si="760"/>
        <v>#DIV/0!</v>
      </c>
      <c r="Z333" s="234"/>
      <c r="AA333" s="44"/>
      <c r="AB333" s="45" t="e">
        <f t="shared" si="761"/>
        <v>#DIV/0!</v>
      </c>
      <c r="AC333" s="234"/>
      <c r="AD333" s="44"/>
      <c r="AE333" s="45" t="e">
        <f t="shared" si="762"/>
        <v>#DIV/0!</v>
      </c>
      <c r="AF333" s="234"/>
      <c r="AG333" s="44"/>
      <c r="AH333" s="45" t="e">
        <f t="shared" si="763"/>
        <v>#DIV/0!</v>
      </c>
      <c r="AI333" s="234"/>
      <c r="AJ333" s="44"/>
      <c r="AK333" s="45" t="e">
        <f t="shared" si="764"/>
        <v>#DIV/0!</v>
      </c>
      <c r="AL333" s="234"/>
      <c r="AM333" s="44"/>
      <c r="AN333" s="45" t="e">
        <f t="shared" si="765"/>
        <v>#DIV/0!</v>
      </c>
      <c r="AO333" s="234"/>
      <c r="AP333" s="44"/>
      <c r="AQ333" s="45" t="e">
        <f t="shared" si="766"/>
        <v>#DIV/0!</v>
      </c>
      <c r="AR333" s="18"/>
      <c r="AS333" s="37"/>
      <c r="AT333" s="37"/>
    </row>
    <row r="334" spans="1:46" customFormat="1" ht="45" hidden="1">
      <c r="A334" s="289"/>
      <c r="B334" s="292"/>
      <c r="C334" s="523"/>
      <c r="D334" s="112" t="s">
        <v>32</v>
      </c>
      <c r="E334" s="173">
        <f t="shared" si="767"/>
        <v>0</v>
      </c>
      <c r="F334" s="85">
        <f t="shared" si="767"/>
        <v>0</v>
      </c>
      <c r="G334" s="43" t="e">
        <f t="shared" si="754"/>
        <v>#DIV/0!</v>
      </c>
      <c r="H334" s="233"/>
      <c r="I334" s="44"/>
      <c r="J334" s="45" t="e">
        <f t="shared" si="755"/>
        <v>#DIV/0!</v>
      </c>
      <c r="K334" s="234"/>
      <c r="L334" s="85"/>
      <c r="M334" s="45" t="e">
        <f t="shared" si="756"/>
        <v>#DIV/0!</v>
      </c>
      <c r="N334" s="234"/>
      <c r="O334" s="43"/>
      <c r="P334" s="45" t="e">
        <f t="shared" si="757"/>
        <v>#DIV/0!</v>
      </c>
      <c r="Q334" s="234"/>
      <c r="R334" s="44"/>
      <c r="S334" s="45" t="e">
        <f t="shared" si="758"/>
        <v>#DIV/0!</v>
      </c>
      <c r="T334" s="234"/>
      <c r="U334" s="44"/>
      <c r="V334" s="45" t="e">
        <f t="shared" si="759"/>
        <v>#DIV/0!</v>
      </c>
      <c r="W334" s="234"/>
      <c r="X334" s="44"/>
      <c r="Y334" s="45" t="e">
        <f t="shared" si="760"/>
        <v>#DIV/0!</v>
      </c>
      <c r="Z334" s="234"/>
      <c r="AA334" s="44"/>
      <c r="AB334" s="45" t="e">
        <f t="shared" si="761"/>
        <v>#DIV/0!</v>
      </c>
      <c r="AC334" s="234"/>
      <c r="AD334" s="44"/>
      <c r="AE334" s="45" t="e">
        <f t="shared" si="762"/>
        <v>#DIV/0!</v>
      </c>
      <c r="AF334" s="234"/>
      <c r="AG334" s="44"/>
      <c r="AH334" s="45" t="e">
        <f t="shared" si="763"/>
        <v>#DIV/0!</v>
      </c>
      <c r="AI334" s="234"/>
      <c r="AJ334" s="44"/>
      <c r="AK334" s="45" t="e">
        <f t="shared" si="764"/>
        <v>#DIV/0!</v>
      </c>
      <c r="AL334" s="234"/>
      <c r="AM334" s="44"/>
      <c r="AN334" s="45" t="e">
        <f t="shared" si="765"/>
        <v>#DIV/0!</v>
      </c>
      <c r="AO334" s="234"/>
      <c r="AP334" s="44"/>
      <c r="AQ334" s="45" t="e">
        <f t="shared" si="766"/>
        <v>#DIV/0!</v>
      </c>
      <c r="AR334" s="18"/>
      <c r="AS334" s="37"/>
      <c r="AT334" s="37"/>
    </row>
    <row r="335" spans="1:46" s="214" customFormat="1" ht="24.75" hidden="1" customHeight="1">
      <c r="A335" s="287" t="s">
        <v>241</v>
      </c>
      <c r="B335" s="290" t="s">
        <v>204</v>
      </c>
      <c r="C335" s="521" t="s">
        <v>165</v>
      </c>
      <c r="D335" s="209" t="s">
        <v>34</v>
      </c>
      <c r="E335" s="211">
        <f>SUM(E336:E341)</f>
        <v>105</v>
      </c>
      <c r="F335" s="212">
        <f>SUM(F336:F341)</f>
        <v>0</v>
      </c>
      <c r="G335" s="212">
        <f t="shared" si="754"/>
        <v>0</v>
      </c>
      <c r="H335" s="235">
        <f>SUM(H336:H341)</f>
        <v>0</v>
      </c>
      <c r="I335" s="212">
        <f>SUM(I336:I341)</f>
        <v>0</v>
      </c>
      <c r="J335" s="212" t="e">
        <f>(I335/H335)*100</f>
        <v>#DIV/0!</v>
      </c>
      <c r="K335" s="235">
        <f>SUM(K336:K341)</f>
        <v>0</v>
      </c>
      <c r="L335" s="212">
        <f>SUM(L336:L341)</f>
        <v>0</v>
      </c>
      <c r="M335" s="212" t="e">
        <f>(L335/K335)*100</f>
        <v>#DIV/0!</v>
      </c>
      <c r="N335" s="235">
        <f>SUM(N336:N341)</f>
        <v>0</v>
      </c>
      <c r="O335" s="212">
        <f>SUM(O336:O341)</f>
        <v>0</v>
      </c>
      <c r="P335" s="212" t="e">
        <f>(O335/N335)*100</f>
        <v>#DIV/0!</v>
      </c>
      <c r="Q335" s="235">
        <f>SUM(Q336:Q341)</f>
        <v>0</v>
      </c>
      <c r="R335" s="212">
        <f>SUM(R336:R341)</f>
        <v>0</v>
      </c>
      <c r="S335" s="212" t="e">
        <f>(R335/Q335)*100</f>
        <v>#DIV/0!</v>
      </c>
      <c r="T335" s="235">
        <f>SUM(T336:T341)</f>
        <v>0</v>
      </c>
      <c r="U335" s="212">
        <f>SUM(U336:U341)</f>
        <v>0</v>
      </c>
      <c r="V335" s="212" t="e">
        <f>(U335/T335)*100</f>
        <v>#DIV/0!</v>
      </c>
      <c r="W335" s="235">
        <f>SUM(W336:W341)</f>
        <v>0</v>
      </c>
      <c r="X335" s="212">
        <f>SUM(X336:X341)</f>
        <v>0</v>
      </c>
      <c r="Y335" s="212" t="e">
        <f>(X335/W335)*100</f>
        <v>#DIV/0!</v>
      </c>
      <c r="Z335" s="235">
        <f>SUM(Z336:Z341)</f>
        <v>0</v>
      </c>
      <c r="AA335" s="212">
        <f>SUM(AA336:AA341)</f>
        <v>0</v>
      </c>
      <c r="AB335" s="212" t="e">
        <f>(AA335/Z335)*100</f>
        <v>#DIV/0!</v>
      </c>
      <c r="AC335" s="235">
        <f>SUM(AC336:AC341)</f>
        <v>0</v>
      </c>
      <c r="AD335" s="212">
        <f>SUM(AD336:AD341)</f>
        <v>0</v>
      </c>
      <c r="AE335" s="212" t="e">
        <f>(AD335/AC335)*100</f>
        <v>#DIV/0!</v>
      </c>
      <c r="AF335" s="235">
        <f>SUM(AF336:AF341)</f>
        <v>105</v>
      </c>
      <c r="AG335" s="212">
        <f>SUM(AG336:AG341)</f>
        <v>0</v>
      </c>
      <c r="AH335" s="212">
        <f>(AG335/AF335)*100</f>
        <v>0</v>
      </c>
      <c r="AI335" s="235">
        <f>SUM(AI336:AI341)</f>
        <v>0</v>
      </c>
      <c r="AJ335" s="212">
        <f>SUM(AJ336:AJ341)</f>
        <v>0</v>
      </c>
      <c r="AK335" s="212" t="e">
        <f>(AJ335/AI335)*100</f>
        <v>#DIV/0!</v>
      </c>
      <c r="AL335" s="235">
        <f>SUM(AL336:AL341)</f>
        <v>0</v>
      </c>
      <c r="AM335" s="212">
        <f>SUM(AM336:AM341)</f>
        <v>0</v>
      </c>
      <c r="AN335" s="212" t="e">
        <f>(AM335/AL335)*100</f>
        <v>#DIV/0!</v>
      </c>
      <c r="AO335" s="235">
        <f>SUM(AO336:AO341)</f>
        <v>0</v>
      </c>
      <c r="AP335" s="212">
        <f>SUM(AP336:AP341)</f>
        <v>0</v>
      </c>
      <c r="AQ335" s="212" t="e">
        <f>(AP335/AO335)*100</f>
        <v>#DIV/0!</v>
      </c>
      <c r="AR335" s="213"/>
    </row>
    <row r="336" spans="1:46" s="91" customFormat="1" ht="30" hidden="1">
      <c r="A336" s="288"/>
      <c r="B336" s="291"/>
      <c r="C336" s="522"/>
      <c r="D336" s="112" t="s">
        <v>17</v>
      </c>
      <c r="E336" s="176">
        <f>H336+K336+N336+Q336+T336+W336+Z336+AC336+AF336+AI336+AL336+AO336</f>
        <v>0</v>
      </c>
      <c r="F336" s="47">
        <f>I336+L336+O336+R336+U336+X336+AA336+AD336+AG336+AJ336+AM336+AP336</f>
        <v>0</v>
      </c>
      <c r="G336" s="48" t="e">
        <f t="shared" si="754"/>
        <v>#DIV/0!</v>
      </c>
      <c r="H336" s="235"/>
      <c r="I336" s="47"/>
      <c r="J336" s="48" t="e">
        <f t="shared" ref="J336:J341" si="768">(I336/H336)*100</f>
        <v>#DIV/0!</v>
      </c>
      <c r="K336" s="235"/>
      <c r="L336" s="47"/>
      <c r="M336" s="48" t="e">
        <f t="shared" ref="M336:M341" si="769">(L336/K336)*100</f>
        <v>#DIV/0!</v>
      </c>
      <c r="N336" s="235"/>
      <c r="O336" s="48"/>
      <c r="P336" s="48" t="e">
        <f t="shared" ref="P336:P341" si="770">(O336/N336)*100</f>
        <v>#DIV/0!</v>
      </c>
      <c r="Q336" s="235"/>
      <c r="R336" s="47"/>
      <c r="S336" s="48" t="e">
        <f t="shared" ref="S336:S341" si="771">(R336/Q336)*100</f>
        <v>#DIV/0!</v>
      </c>
      <c r="T336" s="235"/>
      <c r="U336" s="47"/>
      <c r="V336" s="48" t="e">
        <f t="shared" ref="V336:V341" si="772">(U336/T336)*100</f>
        <v>#DIV/0!</v>
      </c>
      <c r="W336" s="235"/>
      <c r="X336" s="47"/>
      <c r="Y336" s="48" t="e">
        <f t="shared" ref="Y336:Y341" si="773">(X336/W336)*100</f>
        <v>#DIV/0!</v>
      </c>
      <c r="Z336" s="235"/>
      <c r="AA336" s="47"/>
      <c r="AB336" s="48" t="e">
        <f t="shared" ref="AB336:AB341" si="774">(AA336/Z336)*100</f>
        <v>#DIV/0!</v>
      </c>
      <c r="AC336" s="235"/>
      <c r="AD336" s="47"/>
      <c r="AE336" s="48" t="e">
        <f t="shared" ref="AE336:AE341" si="775">(AD336/AC336)*100</f>
        <v>#DIV/0!</v>
      </c>
      <c r="AF336" s="235"/>
      <c r="AG336" s="47"/>
      <c r="AH336" s="48" t="e">
        <f t="shared" ref="AH336:AH341" si="776">(AG336/AF336)*100</f>
        <v>#DIV/0!</v>
      </c>
      <c r="AI336" s="235"/>
      <c r="AJ336" s="47"/>
      <c r="AK336" s="48" t="e">
        <f t="shared" ref="AK336:AK341" si="777">(AJ336/AI336)*100</f>
        <v>#DIV/0!</v>
      </c>
      <c r="AL336" s="235"/>
      <c r="AM336" s="47"/>
      <c r="AN336" s="48" t="e">
        <f t="shared" ref="AN336:AN341" si="778">(AM336/AL336)*100</f>
        <v>#DIV/0!</v>
      </c>
      <c r="AO336" s="235"/>
      <c r="AP336" s="47"/>
      <c r="AQ336" s="48" t="e">
        <f t="shared" ref="AQ336:AQ341" si="779">(AP336/AO336)*100</f>
        <v>#DIV/0!</v>
      </c>
      <c r="AR336" s="99"/>
      <c r="AS336" s="90"/>
      <c r="AT336" s="90"/>
    </row>
    <row r="337" spans="1:46" s="91" customFormat="1" ht="45" hidden="1">
      <c r="A337" s="288"/>
      <c r="B337" s="291"/>
      <c r="C337" s="522"/>
      <c r="D337" s="112" t="s">
        <v>18</v>
      </c>
      <c r="E337" s="176">
        <f t="shared" ref="E337:F341" si="780">H337+K337+N337+Q337+T337+W337+Z337+AC337+AF337+AI337+AL337+AO337</f>
        <v>0</v>
      </c>
      <c r="F337" s="47">
        <f t="shared" si="780"/>
        <v>0</v>
      </c>
      <c r="G337" s="48" t="e">
        <f t="shared" si="754"/>
        <v>#DIV/0!</v>
      </c>
      <c r="H337" s="235"/>
      <c r="I337" s="47"/>
      <c r="J337" s="48" t="e">
        <f t="shared" si="768"/>
        <v>#DIV/0!</v>
      </c>
      <c r="K337" s="235"/>
      <c r="L337" s="47"/>
      <c r="M337" s="48" t="e">
        <f t="shared" si="769"/>
        <v>#DIV/0!</v>
      </c>
      <c r="N337" s="235"/>
      <c r="O337" s="48"/>
      <c r="P337" s="48" t="e">
        <f t="shared" si="770"/>
        <v>#DIV/0!</v>
      </c>
      <c r="Q337" s="235"/>
      <c r="R337" s="47"/>
      <c r="S337" s="48" t="e">
        <f t="shared" si="771"/>
        <v>#DIV/0!</v>
      </c>
      <c r="T337" s="235"/>
      <c r="U337" s="47"/>
      <c r="V337" s="48" t="e">
        <f t="shared" si="772"/>
        <v>#DIV/0!</v>
      </c>
      <c r="W337" s="235"/>
      <c r="X337" s="47"/>
      <c r="Y337" s="48" t="e">
        <f t="shared" si="773"/>
        <v>#DIV/0!</v>
      </c>
      <c r="Z337" s="235"/>
      <c r="AA337" s="47"/>
      <c r="AB337" s="48" t="e">
        <f t="shared" si="774"/>
        <v>#DIV/0!</v>
      </c>
      <c r="AC337" s="235"/>
      <c r="AD337" s="47"/>
      <c r="AE337" s="48" t="e">
        <f t="shared" si="775"/>
        <v>#DIV/0!</v>
      </c>
      <c r="AF337" s="235"/>
      <c r="AG337" s="47"/>
      <c r="AH337" s="48" t="e">
        <f t="shared" si="776"/>
        <v>#DIV/0!</v>
      </c>
      <c r="AI337" s="235"/>
      <c r="AJ337" s="47"/>
      <c r="AK337" s="48" t="e">
        <f t="shared" si="777"/>
        <v>#DIV/0!</v>
      </c>
      <c r="AL337" s="235"/>
      <c r="AM337" s="47"/>
      <c r="AN337" s="48" t="e">
        <f t="shared" si="778"/>
        <v>#DIV/0!</v>
      </c>
      <c r="AO337" s="235"/>
      <c r="AP337" s="47"/>
      <c r="AQ337" s="48" t="e">
        <f t="shared" si="779"/>
        <v>#DIV/0!</v>
      </c>
      <c r="AR337" s="99"/>
      <c r="AS337" s="90"/>
      <c r="AT337" s="90"/>
    </row>
    <row r="338" spans="1:46" s="91" customFormat="1" ht="30" hidden="1" customHeight="1">
      <c r="A338" s="288"/>
      <c r="B338" s="291"/>
      <c r="C338" s="522"/>
      <c r="D338" s="112" t="s">
        <v>26</v>
      </c>
      <c r="E338" s="176">
        <f t="shared" si="780"/>
        <v>105</v>
      </c>
      <c r="F338" s="47">
        <f t="shared" si="780"/>
        <v>0</v>
      </c>
      <c r="G338" s="48">
        <f t="shared" si="754"/>
        <v>0</v>
      </c>
      <c r="H338" s="235">
        <v>0</v>
      </c>
      <c r="I338" s="47"/>
      <c r="J338" s="48" t="e">
        <f t="shared" si="768"/>
        <v>#DIV/0!</v>
      </c>
      <c r="K338" s="235">
        <v>0</v>
      </c>
      <c r="L338" s="47"/>
      <c r="M338" s="48" t="e">
        <f t="shared" si="769"/>
        <v>#DIV/0!</v>
      </c>
      <c r="N338" s="235">
        <v>0</v>
      </c>
      <c r="O338" s="48"/>
      <c r="P338" s="48" t="e">
        <f t="shared" si="770"/>
        <v>#DIV/0!</v>
      </c>
      <c r="Q338" s="235">
        <v>0</v>
      </c>
      <c r="R338" s="47"/>
      <c r="S338" s="48" t="e">
        <f t="shared" si="771"/>
        <v>#DIV/0!</v>
      </c>
      <c r="T338" s="235">
        <v>0</v>
      </c>
      <c r="U338" s="47"/>
      <c r="V338" s="48" t="e">
        <f t="shared" si="772"/>
        <v>#DIV/0!</v>
      </c>
      <c r="W338" s="235">
        <v>0</v>
      </c>
      <c r="X338" s="47"/>
      <c r="Y338" s="48" t="e">
        <f t="shared" si="773"/>
        <v>#DIV/0!</v>
      </c>
      <c r="Z338" s="235">
        <v>0</v>
      </c>
      <c r="AA338" s="47"/>
      <c r="AB338" s="48" t="e">
        <f t="shared" si="774"/>
        <v>#DIV/0!</v>
      </c>
      <c r="AC338" s="235">
        <v>0</v>
      </c>
      <c r="AD338" s="47"/>
      <c r="AE338" s="48" t="e">
        <f t="shared" si="775"/>
        <v>#DIV/0!</v>
      </c>
      <c r="AF338" s="235">
        <f>20.3+68.4+16.3</f>
        <v>105</v>
      </c>
      <c r="AG338" s="47"/>
      <c r="AH338" s="48">
        <f t="shared" si="776"/>
        <v>0</v>
      </c>
      <c r="AI338" s="235">
        <v>0</v>
      </c>
      <c r="AJ338" s="47"/>
      <c r="AK338" s="48" t="e">
        <f t="shared" si="777"/>
        <v>#DIV/0!</v>
      </c>
      <c r="AL338" s="235">
        <v>0</v>
      </c>
      <c r="AM338" s="47"/>
      <c r="AN338" s="48" t="e">
        <f t="shared" si="778"/>
        <v>#DIV/0!</v>
      </c>
      <c r="AO338" s="235">
        <v>0</v>
      </c>
      <c r="AP338" s="47"/>
      <c r="AQ338" s="48" t="e">
        <f t="shared" si="779"/>
        <v>#DIV/0!</v>
      </c>
      <c r="AR338" s="99"/>
      <c r="AS338" s="90"/>
      <c r="AT338" s="90"/>
    </row>
    <row r="339" spans="1:46" s="91" customFormat="1" ht="80.25" hidden="1" customHeight="1">
      <c r="A339" s="288"/>
      <c r="B339" s="291"/>
      <c r="C339" s="522"/>
      <c r="D339" s="115" t="s">
        <v>154</v>
      </c>
      <c r="E339" s="176">
        <f t="shared" si="780"/>
        <v>0</v>
      </c>
      <c r="F339" s="47">
        <f t="shared" si="780"/>
        <v>0</v>
      </c>
      <c r="G339" s="48" t="e">
        <f t="shared" si="754"/>
        <v>#DIV/0!</v>
      </c>
      <c r="H339" s="235"/>
      <c r="I339" s="47"/>
      <c r="J339" s="48" t="e">
        <f t="shared" si="768"/>
        <v>#DIV/0!</v>
      </c>
      <c r="K339" s="235"/>
      <c r="L339" s="47"/>
      <c r="M339" s="48" t="e">
        <f t="shared" si="769"/>
        <v>#DIV/0!</v>
      </c>
      <c r="N339" s="235"/>
      <c r="O339" s="48"/>
      <c r="P339" s="48" t="e">
        <f t="shared" si="770"/>
        <v>#DIV/0!</v>
      </c>
      <c r="Q339" s="235"/>
      <c r="R339" s="47"/>
      <c r="S339" s="48" t="e">
        <f t="shared" si="771"/>
        <v>#DIV/0!</v>
      </c>
      <c r="T339" s="235"/>
      <c r="U339" s="47"/>
      <c r="V339" s="48" t="e">
        <f t="shared" si="772"/>
        <v>#DIV/0!</v>
      </c>
      <c r="W339" s="235"/>
      <c r="X339" s="47"/>
      <c r="Y339" s="48" t="e">
        <f t="shared" si="773"/>
        <v>#DIV/0!</v>
      </c>
      <c r="Z339" s="235"/>
      <c r="AA339" s="47"/>
      <c r="AB339" s="48" t="e">
        <f t="shared" si="774"/>
        <v>#DIV/0!</v>
      </c>
      <c r="AC339" s="235"/>
      <c r="AD339" s="47"/>
      <c r="AE339" s="48" t="e">
        <f t="shared" si="775"/>
        <v>#DIV/0!</v>
      </c>
      <c r="AF339" s="235"/>
      <c r="AG339" s="47"/>
      <c r="AH339" s="48" t="e">
        <f t="shared" si="776"/>
        <v>#DIV/0!</v>
      </c>
      <c r="AI339" s="235"/>
      <c r="AJ339" s="47"/>
      <c r="AK339" s="48" t="e">
        <f t="shared" si="777"/>
        <v>#DIV/0!</v>
      </c>
      <c r="AL339" s="235"/>
      <c r="AM339" s="47"/>
      <c r="AN339" s="48" t="e">
        <f t="shared" si="778"/>
        <v>#DIV/0!</v>
      </c>
      <c r="AO339" s="235"/>
      <c r="AP339" s="47"/>
      <c r="AQ339" s="48" t="e">
        <f t="shared" si="779"/>
        <v>#DIV/0!</v>
      </c>
      <c r="AR339" s="99"/>
      <c r="AS339" s="90"/>
      <c r="AT339" s="90"/>
    </row>
    <row r="340" spans="1:46" s="91" customFormat="1" ht="34.5" hidden="1" customHeight="1">
      <c r="A340" s="288"/>
      <c r="B340" s="291"/>
      <c r="C340" s="522"/>
      <c r="D340" s="112" t="s">
        <v>37</v>
      </c>
      <c r="E340" s="176">
        <f t="shared" si="780"/>
        <v>0</v>
      </c>
      <c r="F340" s="47">
        <f t="shared" si="780"/>
        <v>0</v>
      </c>
      <c r="G340" s="48" t="e">
        <f t="shared" si="754"/>
        <v>#DIV/0!</v>
      </c>
      <c r="H340" s="235"/>
      <c r="I340" s="47"/>
      <c r="J340" s="48" t="e">
        <f t="shared" si="768"/>
        <v>#DIV/0!</v>
      </c>
      <c r="K340" s="235"/>
      <c r="L340" s="47"/>
      <c r="M340" s="48" t="e">
        <f t="shared" si="769"/>
        <v>#DIV/0!</v>
      </c>
      <c r="N340" s="235"/>
      <c r="O340" s="48"/>
      <c r="P340" s="48" t="e">
        <f t="shared" si="770"/>
        <v>#DIV/0!</v>
      </c>
      <c r="Q340" s="235"/>
      <c r="R340" s="47"/>
      <c r="S340" s="48" t="e">
        <f t="shared" si="771"/>
        <v>#DIV/0!</v>
      </c>
      <c r="T340" s="235"/>
      <c r="U340" s="47"/>
      <c r="V340" s="48" t="e">
        <f t="shared" si="772"/>
        <v>#DIV/0!</v>
      </c>
      <c r="W340" s="235"/>
      <c r="X340" s="47"/>
      <c r="Y340" s="48" t="e">
        <f t="shared" si="773"/>
        <v>#DIV/0!</v>
      </c>
      <c r="Z340" s="235"/>
      <c r="AA340" s="47"/>
      <c r="AB340" s="48" t="e">
        <f t="shared" si="774"/>
        <v>#DIV/0!</v>
      </c>
      <c r="AC340" s="235"/>
      <c r="AD340" s="47"/>
      <c r="AE340" s="48" t="e">
        <f t="shared" si="775"/>
        <v>#DIV/0!</v>
      </c>
      <c r="AF340" s="235"/>
      <c r="AG340" s="47"/>
      <c r="AH340" s="48" t="e">
        <f t="shared" si="776"/>
        <v>#DIV/0!</v>
      </c>
      <c r="AI340" s="235"/>
      <c r="AJ340" s="47"/>
      <c r="AK340" s="48" t="e">
        <f t="shared" si="777"/>
        <v>#DIV/0!</v>
      </c>
      <c r="AL340" s="235"/>
      <c r="AM340" s="47"/>
      <c r="AN340" s="48" t="e">
        <f t="shared" si="778"/>
        <v>#DIV/0!</v>
      </c>
      <c r="AO340" s="235"/>
      <c r="AP340" s="47"/>
      <c r="AQ340" s="48" t="e">
        <f t="shared" si="779"/>
        <v>#DIV/0!</v>
      </c>
      <c r="AR340" s="99"/>
      <c r="AS340" s="90"/>
      <c r="AT340" s="90"/>
    </row>
    <row r="341" spans="1:46" s="91" customFormat="1" ht="45" hidden="1">
      <c r="A341" s="289"/>
      <c r="B341" s="292"/>
      <c r="C341" s="523"/>
      <c r="D341" s="112" t="s">
        <v>32</v>
      </c>
      <c r="E341" s="176">
        <f t="shared" si="780"/>
        <v>0</v>
      </c>
      <c r="F341" s="47">
        <f t="shared" si="780"/>
        <v>0</v>
      </c>
      <c r="G341" s="48" t="e">
        <f t="shared" si="754"/>
        <v>#DIV/0!</v>
      </c>
      <c r="H341" s="235"/>
      <c r="I341" s="47"/>
      <c r="J341" s="48" t="e">
        <f t="shared" si="768"/>
        <v>#DIV/0!</v>
      </c>
      <c r="K341" s="235"/>
      <c r="L341" s="47"/>
      <c r="M341" s="48" t="e">
        <f t="shared" si="769"/>
        <v>#DIV/0!</v>
      </c>
      <c r="N341" s="235"/>
      <c r="O341" s="48"/>
      <c r="P341" s="48" t="e">
        <f t="shared" si="770"/>
        <v>#DIV/0!</v>
      </c>
      <c r="Q341" s="235"/>
      <c r="R341" s="47"/>
      <c r="S341" s="48" t="e">
        <f t="shared" si="771"/>
        <v>#DIV/0!</v>
      </c>
      <c r="T341" s="235"/>
      <c r="U341" s="47"/>
      <c r="V341" s="48" t="e">
        <f t="shared" si="772"/>
        <v>#DIV/0!</v>
      </c>
      <c r="W341" s="235"/>
      <c r="X341" s="47"/>
      <c r="Y341" s="48" t="e">
        <f t="shared" si="773"/>
        <v>#DIV/0!</v>
      </c>
      <c r="Z341" s="235"/>
      <c r="AA341" s="47"/>
      <c r="AB341" s="48" t="e">
        <f t="shared" si="774"/>
        <v>#DIV/0!</v>
      </c>
      <c r="AC341" s="235"/>
      <c r="AD341" s="47"/>
      <c r="AE341" s="48" t="e">
        <f t="shared" si="775"/>
        <v>#DIV/0!</v>
      </c>
      <c r="AF341" s="235"/>
      <c r="AG341" s="47"/>
      <c r="AH341" s="48" t="e">
        <f t="shared" si="776"/>
        <v>#DIV/0!</v>
      </c>
      <c r="AI341" s="235"/>
      <c r="AJ341" s="47"/>
      <c r="AK341" s="48" t="e">
        <f t="shared" si="777"/>
        <v>#DIV/0!</v>
      </c>
      <c r="AL341" s="235"/>
      <c r="AM341" s="47"/>
      <c r="AN341" s="48" t="e">
        <f t="shared" si="778"/>
        <v>#DIV/0!</v>
      </c>
      <c r="AO341" s="235"/>
      <c r="AP341" s="47"/>
      <c r="AQ341" s="48" t="e">
        <f t="shared" si="779"/>
        <v>#DIV/0!</v>
      </c>
      <c r="AR341" s="99"/>
      <c r="AS341" s="90"/>
      <c r="AT341" s="90"/>
    </row>
    <row r="342" spans="1:46" s="214" customFormat="1" ht="24.75" hidden="1" customHeight="1">
      <c r="A342" s="527" t="s">
        <v>242</v>
      </c>
      <c r="B342" s="290" t="s">
        <v>345</v>
      </c>
      <c r="C342" s="521" t="s">
        <v>105</v>
      </c>
      <c r="D342" s="209" t="s">
        <v>34</v>
      </c>
      <c r="E342" s="211">
        <f>E343+E344+E345+E347+E348</f>
        <v>26106</v>
      </c>
      <c r="F342" s="212">
        <f>F343+F344+F345+F347+F348</f>
        <v>0</v>
      </c>
      <c r="G342" s="212">
        <f t="shared" si="754"/>
        <v>0</v>
      </c>
      <c r="H342" s="235">
        <f>H343+H344+H345+H347+H348</f>
        <v>0</v>
      </c>
      <c r="I342" s="212">
        <f>I343+I344+I345+I347+I348</f>
        <v>0</v>
      </c>
      <c r="J342" s="212" t="e">
        <f>(I342/H342)*100</f>
        <v>#DIV/0!</v>
      </c>
      <c r="K342" s="235">
        <f>K343+K344+K345+K347+K348</f>
        <v>0</v>
      </c>
      <c r="L342" s="212">
        <f>L343+L344+L345+L347+L348</f>
        <v>0</v>
      </c>
      <c r="M342" s="212" t="e">
        <f>(L342/K342)*100</f>
        <v>#DIV/0!</v>
      </c>
      <c r="N342" s="235">
        <f>N343+N344+N345+N347+N348</f>
        <v>0</v>
      </c>
      <c r="O342" s="212">
        <f>O343+O344+O345+O347+O348</f>
        <v>0</v>
      </c>
      <c r="P342" s="212" t="e">
        <f>(O342/N342)*100</f>
        <v>#DIV/0!</v>
      </c>
      <c r="Q342" s="235">
        <f>Q343+Q344+Q345+Q347+Q348</f>
        <v>0</v>
      </c>
      <c r="R342" s="212">
        <f>R343+R344+R345+R347+R348</f>
        <v>0</v>
      </c>
      <c r="S342" s="212" t="e">
        <f>(R342/Q342)*100</f>
        <v>#DIV/0!</v>
      </c>
      <c r="T342" s="235">
        <f>T343+T344+T345+T347+T348</f>
        <v>0</v>
      </c>
      <c r="U342" s="212">
        <f>U343+U344+U345+U347+U348</f>
        <v>0</v>
      </c>
      <c r="V342" s="212" t="e">
        <f>(U342/T342)*100</f>
        <v>#DIV/0!</v>
      </c>
      <c r="W342" s="235">
        <f>W343+W344+W345+W347+W348</f>
        <v>0</v>
      </c>
      <c r="X342" s="212">
        <f>X343+X344+X345+X347+X348</f>
        <v>0</v>
      </c>
      <c r="Y342" s="212" t="e">
        <f>(X342/W342)*100</f>
        <v>#DIV/0!</v>
      </c>
      <c r="Z342" s="235">
        <f>Z343+Z344+Z345+Z347+Z348</f>
        <v>3729</v>
      </c>
      <c r="AA342" s="212">
        <f>AA343+AA344+AA345+AA347+AA348</f>
        <v>0</v>
      </c>
      <c r="AB342" s="212">
        <f>(AA342/Z342)*100</f>
        <v>0</v>
      </c>
      <c r="AC342" s="235">
        <f>AC343+AC344+AC345+AC347+AC348</f>
        <v>3729</v>
      </c>
      <c r="AD342" s="212">
        <f>AD343+AD344+AD345+AD347+AD348</f>
        <v>0</v>
      </c>
      <c r="AE342" s="212">
        <f>(AD342/AC342)*100</f>
        <v>0</v>
      </c>
      <c r="AF342" s="235">
        <f>AF343+AF344+AF345+AF347+AF348</f>
        <v>3729</v>
      </c>
      <c r="AG342" s="212">
        <f>AG343+AG344+AG345+AG347+AG348</f>
        <v>0</v>
      </c>
      <c r="AH342" s="212">
        <f>(AG342/AF342)*100</f>
        <v>0</v>
      </c>
      <c r="AI342" s="235">
        <f>AI343+AI344+AI345+AI347+AI348</f>
        <v>3729</v>
      </c>
      <c r="AJ342" s="212">
        <f>AJ343+AJ344+AJ345+AJ347+AJ348</f>
        <v>0</v>
      </c>
      <c r="AK342" s="212">
        <f>(AJ342/AI342)*100</f>
        <v>0</v>
      </c>
      <c r="AL342" s="235">
        <f>AL343+AL344+AL345+AL347+AL348</f>
        <v>3729</v>
      </c>
      <c r="AM342" s="212">
        <f>AM343+AM344+AM345+AM347+AM348</f>
        <v>0</v>
      </c>
      <c r="AN342" s="212">
        <f>(AM342/AL342)*100</f>
        <v>0</v>
      </c>
      <c r="AO342" s="235">
        <f>AO343+AO344+AO345+AO347+AO348</f>
        <v>7461</v>
      </c>
      <c r="AP342" s="212">
        <f>AP343+AP344+AP345+AP347+AP348</f>
        <v>0</v>
      </c>
      <c r="AQ342" s="212">
        <f>(AP342/AO342)*100</f>
        <v>0</v>
      </c>
      <c r="AR342" s="213"/>
    </row>
    <row r="343" spans="1:46" s="91" customFormat="1" ht="30" hidden="1">
      <c r="A343" s="528"/>
      <c r="B343" s="291"/>
      <c r="C343" s="522"/>
      <c r="D343" s="112" t="s">
        <v>17</v>
      </c>
      <c r="E343" s="176">
        <f>H343+K343+N343+Q343+T343+W343+Z343+AC343+AF343+AI343+AL343+AO343</f>
        <v>0</v>
      </c>
      <c r="F343" s="47">
        <f>I343+L343+O343+R343+U343+X343+AA343+AD343+AG343+AJ343+AM343+AP343</f>
        <v>0</v>
      </c>
      <c r="G343" s="48" t="e">
        <f t="shared" si="754"/>
        <v>#DIV/0!</v>
      </c>
      <c r="H343" s="235"/>
      <c r="I343" s="47"/>
      <c r="J343" s="48" t="e">
        <f t="shared" ref="J343:J348" si="781">(I343/H343)*100</f>
        <v>#DIV/0!</v>
      </c>
      <c r="K343" s="235"/>
      <c r="L343" s="47"/>
      <c r="M343" s="48" t="e">
        <f t="shared" ref="M343:M348" si="782">(L343/K343)*100</f>
        <v>#DIV/0!</v>
      </c>
      <c r="N343" s="235"/>
      <c r="O343" s="48"/>
      <c r="P343" s="48" t="e">
        <f t="shared" ref="P343:P348" si="783">(O343/N343)*100</f>
        <v>#DIV/0!</v>
      </c>
      <c r="Q343" s="235"/>
      <c r="R343" s="47"/>
      <c r="S343" s="48" t="e">
        <f t="shared" ref="S343:S348" si="784">(R343/Q343)*100</f>
        <v>#DIV/0!</v>
      </c>
      <c r="T343" s="235"/>
      <c r="U343" s="47"/>
      <c r="V343" s="48" t="e">
        <f t="shared" ref="V343:V348" si="785">(U343/T343)*100</f>
        <v>#DIV/0!</v>
      </c>
      <c r="W343" s="235"/>
      <c r="X343" s="47"/>
      <c r="Y343" s="48" t="e">
        <f t="shared" ref="Y343:Y348" si="786">(X343/W343)*100</f>
        <v>#DIV/0!</v>
      </c>
      <c r="Z343" s="235"/>
      <c r="AA343" s="47"/>
      <c r="AB343" s="48" t="e">
        <f t="shared" ref="AB343:AB348" si="787">(AA343/Z343)*100</f>
        <v>#DIV/0!</v>
      </c>
      <c r="AC343" s="235"/>
      <c r="AD343" s="47"/>
      <c r="AE343" s="48" t="e">
        <f t="shared" ref="AE343:AE348" si="788">(AD343/AC343)*100</f>
        <v>#DIV/0!</v>
      </c>
      <c r="AF343" s="235"/>
      <c r="AG343" s="47"/>
      <c r="AH343" s="48" t="e">
        <f t="shared" ref="AH343:AH348" si="789">(AG343/AF343)*100</f>
        <v>#DIV/0!</v>
      </c>
      <c r="AI343" s="235"/>
      <c r="AJ343" s="47"/>
      <c r="AK343" s="48" t="e">
        <f t="shared" ref="AK343:AK348" si="790">(AJ343/AI343)*100</f>
        <v>#DIV/0!</v>
      </c>
      <c r="AL343" s="235"/>
      <c r="AM343" s="47"/>
      <c r="AN343" s="48" t="e">
        <f t="shared" ref="AN343:AN348" si="791">(AM343/AL343)*100</f>
        <v>#DIV/0!</v>
      </c>
      <c r="AO343" s="235"/>
      <c r="AP343" s="47"/>
      <c r="AQ343" s="48" t="e">
        <f t="shared" ref="AQ343:AQ348" si="792">(AP343/AO343)*100</f>
        <v>#DIV/0!</v>
      </c>
      <c r="AR343" s="99"/>
      <c r="AS343" s="90"/>
      <c r="AT343" s="90"/>
    </row>
    <row r="344" spans="1:46" s="91" customFormat="1" ht="45" hidden="1">
      <c r="A344" s="528"/>
      <c r="B344" s="291"/>
      <c r="C344" s="522"/>
      <c r="D344" s="112" t="s">
        <v>18</v>
      </c>
      <c r="E344" s="176">
        <f t="shared" ref="E344:F348" si="793">H344+K344+N344+Q344+T344+W344+Z344+AC344+AF344+AI344+AL344+AO344</f>
        <v>0</v>
      </c>
      <c r="F344" s="47">
        <f t="shared" si="793"/>
        <v>0</v>
      </c>
      <c r="G344" s="48" t="e">
        <f t="shared" si="754"/>
        <v>#DIV/0!</v>
      </c>
      <c r="H344" s="235"/>
      <c r="I344" s="47"/>
      <c r="J344" s="48" t="e">
        <f t="shared" si="781"/>
        <v>#DIV/0!</v>
      </c>
      <c r="K344" s="235"/>
      <c r="L344" s="47"/>
      <c r="M344" s="48" t="e">
        <f t="shared" si="782"/>
        <v>#DIV/0!</v>
      </c>
      <c r="N344" s="235"/>
      <c r="O344" s="48"/>
      <c r="P344" s="48" t="e">
        <f t="shared" si="783"/>
        <v>#DIV/0!</v>
      </c>
      <c r="Q344" s="235"/>
      <c r="R344" s="47"/>
      <c r="S344" s="48" t="e">
        <f t="shared" si="784"/>
        <v>#DIV/0!</v>
      </c>
      <c r="T344" s="235"/>
      <c r="U344" s="47"/>
      <c r="V344" s="48" t="e">
        <f t="shared" si="785"/>
        <v>#DIV/0!</v>
      </c>
      <c r="W344" s="235"/>
      <c r="X344" s="47"/>
      <c r="Y344" s="48" t="e">
        <f t="shared" si="786"/>
        <v>#DIV/0!</v>
      </c>
      <c r="Z344" s="235"/>
      <c r="AA344" s="47"/>
      <c r="AB344" s="48" t="e">
        <f t="shared" si="787"/>
        <v>#DIV/0!</v>
      </c>
      <c r="AC344" s="235"/>
      <c r="AD344" s="47"/>
      <c r="AE344" s="48" t="e">
        <f t="shared" si="788"/>
        <v>#DIV/0!</v>
      </c>
      <c r="AF344" s="235"/>
      <c r="AG344" s="47"/>
      <c r="AH344" s="48" t="e">
        <f t="shared" si="789"/>
        <v>#DIV/0!</v>
      </c>
      <c r="AI344" s="235"/>
      <c r="AJ344" s="47"/>
      <c r="AK344" s="48" t="e">
        <f t="shared" si="790"/>
        <v>#DIV/0!</v>
      </c>
      <c r="AL344" s="235"/>
      <c r="AM344" s="47"/>
      <c r="AN344" s="48" t="e">
        <f t="shared" si="791"/>
        <v>#DIV/0!</v>
      </c>
      <c r="AO344" s="235"/>
      <c r="AP344" s="47"/>
      <c r="AQ344" s="48" t="e">
        <f t="shared" si="792"/>
        <v>#DIV/0!</v>
      </c>
      <c r="AR344" s="99"/>
      <c r="AS344" s="90"/>
      <c r="AT344" s="90"/>
    </row>
    <row r="345" spans="1:46" s="91" customFormat="1" ht="30" hidden="1" customHeight="1">
      <c r="A345" s="528"/>
      <c r="B345" s="291"/>
      <c r="C345" s="522"/>
      <c r="D345" s="112" t="s">
        <v>26</v>
      </c>
      <c r="E345" s="176">
        <f t="shared" si="793"/>
        <v>26106</v>
      </c>
      <c r="F345" s="47">
        <f t="shared" si="793"/>
        <v>0</v>
      </c>
      <c r="G345" s="48">
        <f t="shared" si="754"/>
        <v>0</v>
      </c>
      <c r="H345" s="235"/>
      <c r="I345" s="47"/>
      <c r="J345" s="48" t="e">
        <f t="shared" si="781"/>
        <v>#DIV/0!</v>
      </c>
      <c r="K345" s="235"/>
      <c r="L345" s="47"/>
      <c r="M345" s="48" t="e">
        <f t="shared" si="782"/>
        <v>#DIV/0!</v>
      </c>
      <c r="N345" s="235"/>
      <c r="O345" s="48"/>
      <c r="P345" s="48" t="e">
        <f t="shared" si="783"/>
        <v>#DIV/0!</v>
      </c>
      <c r="Q345" s="235"/>
      <c r="R345" s="47"/>
      <c r="S345" s="48" t="e">
        <f t="shared" si="784"/>
        <v>#DIV/0!</v>
      </c>
      <c r="T345" s="235"/>
      <c r="U345" s="47"/>
      <c r="V345" s="48" t="e">
        <f t="shared" si="785"/>
        <v>#DIV/0!</v>
      </c>
      <c r="W345" s="235">
        <v>0</v>
      </c>
      <c r="X345" s="47"/>
      <c r="Y345" s="48" t="e">
        <f t="shared" si="786"/>
        <v>#DIV/0!</v>
      </c>
      <c r="Z345" s="235">
        <v>3729</v>
      </c>
      <c r="AA345" s="47"/>
      <c r="AB345" s="48">
        <f t="shared" si="787"/>
        <v>0</v>
      </c>
      <c r="AC345" s="235">
        <v>3729</v>
      </c>
      <c r="AD345" s="47"/>
      <c r="AE345" s="48">
        <f t="shared" si="788"/>
        <v>0</v>
      </c>
      <c r="AF345" s="235">
        <v>3729</v>
      </c>
      <c r="AG345" s="47"/>
      <c r="AH345" s="48">
        <f t="shared" si="789"/>
        <v>0</v>
      </c>
      <c r="AI345" s="235">
        <v>3729</v>
      </c>
      <c r="AJ345" s="47"/>
      <c r="AK345" s="48">
        <f t="shared" si="790"/>
        <v>0</v>
      </c>
      <c r="AL345" s="235">
        <v>3729</v>
      </c>
      <c r="AM345" s="47"/>
      <c r="AN345" s="48">
        <f t="shared" si="791"/>
        <v>0</v>
      </c>
      <c r="AO345" s="235">
        <f>3732+3729</f>
        <v>7461</v>
      </c>
      <c r="AP345" s="47"/>
      <c r="AQ345" s="48">
        <f t="shared" si="792"/>
        <v>0</v>
      </c>
      <c r="AR345" s="99"/>
      <c r="AS345" s="90"/>
      <c r="AT345" s="90"/>
    </row>
    <row r="346" spans="1:46" s="91" customFormat="1" ht="80.25" hidden="1" customHeight="1">
      <c r="A346" s="528"/>
      <c r="B346" s="291"/>
      <c r="C346" s="522"/>
      <c r="D346" s="115" t="s">
        <v>154</v>
      </c>
      <c r="E346" s="176">
        <f t="shared" si="793"/>
        <v>0</v>
      </c>
      <c r="F346" s="47">
        <f t="shared" si="793"/>
        <v>0</v>
      </c>
      <c r="G346" s="48" t="e">
        <f t="shared" si="754"/>
        <v>#DIV/0!</v>
      </c>
      <c r="H346" s="235"/>
      <c r="I346" s="47"/>
      <c r="J346" s="48" t="e">
        <f t="shared" si="781"/>
        <v>#DIV/0!</v>
      </c>
      <c r="K346" s="235"/>
      <c r="L346" s="47"/>
      <c r="M346" s="48" t="e">
        <f t="shared" si="782"/>
        <v>#DIV/0!</v>
      </c>
      <c r="N346" s="235"/>
      <c r="O346" s="48"/>
      <c r="P346" s="48" t="e">
        <f t="shared" si="783"/>
        <v>#DIV/0!</v>
      </c>
      <c r="Q346" s="235"/>
      <c r="R346" s="47"/>
      <c r="S346" s="48" t="e">
        <f t="shared" si="784"/>
        <v>#DIV/0!</v>
      </c>
      <c r="T346" s="235"/>
      <c r="U346" s="47"/>
      <c r="V346" s="48" t="e">
        <f t="shared" si="785"/>
        <v>#DIV/0!</v>
      </c>
      <c r="W346" s="235"/>
      <c r="X346" s="47"/>
      <c r="Y346" s="48" t="e">
        <f t="shared" si="786"/>
        <v>#DIV/0!</v>
      </c>
      <c r="Z346" s="235"/>
      <c r="AA346" s="47"/>
      <c r="AB346" s="48" t="e">
        <f t="shared" si="787"/>
        <v>#DIV/0!</v>
      </c>
      <c r="AC346" s="235"/>
      <c r="AD346" s="47"/>
      <c r="AE346" s="48" t="e">
        <f t="shared" si="788"/>
        <v>#DIV/0!</v>
      </c>
      <c r="AF346" s="235"/>
      <c r="AG346" s="47"/>
      <c r="AH346" s="48" t="e">
        <f t="shared" si="789"/>
        <v>#DIV/0!</v>
      </c>
      <c r="AI346" s="235"/>
      <c r="AJ346" s="47"/>
      <c r="AK346" s="48" t="e">
        <f t="shared" si="790"/>
        <v>#DIV/0!</v>
      </c>
      <c r="AL346" s="235"/>
      <c r="AM346" s="47"/>
      <c r="AN346" s="48" t="e">
        <f t="shared" si="791"/>
        <v>#DIV/0!</v>
      </c>
      <c r="AO346" s="235"/>
      <c r="AP346" s="47"/>
      <c r="AQ346" s="48" t="e">
        <f t="shared" si="792"/>
        <v>#DIV/0!</v>
      </c>
      <c r="AR346" s="99"/>
      <c r="AS346" s="90"/>
      <c r="AT346" s="90"/>
    </row>
    <row r="347" spans="1:46" s="91" customFormat="1" ht="34.5" hidden="1" customHeight="1">
      <c r="A347" s="528"/>
      <c r="B347" s="291"/>
      <c r="C347" s="522"/>
      <c r="D347" s="112" t="s">
        <v>37</v>
      </c>
      <c r="E347" s="176">
        <f t="shared" si="793"/>
        <v>0</v>
      </c>
      <c r="F347" s="47">
        <f t="shared" si="793"/>
        <v>0</v>
      </c>
      <c r="G347" s="48" t="e">
        <f t="shared" si="754"/>
        <v>#DIV/0!</v>
      </c>
      <c r="H347" s="235"/>
      <c r="I347" s="47"/>
      <c r="J347" s="48" t="e">
        <f t="shared" si="781"/>
        <v>#DIV/0!</v>
      </c>
      <c r="K347" s="235"/>
      <c r="L347" s="47"/>
      <c r="M347" s="48" t="e">
        <f t="shared" si="782"/>
        <v>#DIV/0!</v>
      </c>
      <c r="N347" s="235"/>
      <c r="O347" s="48"/>
      <c r="P347" s="48" t="e">
        <f t="shared" si="783"/>
        <v>#DIV/0!</v>
      </c>
      <c r="Q347" s="235"/>
      <c r="R347" s="47"/>
      <c r="S347" s="48" t="e">
        <f t="shared" si="784"/>
        <v>#DIV/0!</v>
      </c>
      <c r="T347" s="235"/>
      <c r="U347" s="47"/>
      <c r="V347" s="48" t="e">
        <f t="shared" si="785"/>
        <v>#DIV/0!</v>
      </c>
      <c r="W347" s="235"/>
      <c r="X347" s="47"/>
      <c r="Y347" s="48" t="e">
        <f t="shared" si="786"/>
        <v>#DIV/0!</v>
      </c>
      <c r="Z347" s="235"/>
      <c r="AA347" s="47"/>
      <c r="AB347" s="48" t="e">
        <f t="shared" si="787"/>
        <v>#DIV/0!</v>
      </c>
      <c r="AC347" s="235"/>
      <c r="AD347" s="47"/>
      <c r="AE347" s="48" t="e">
        <f t="shared" si="788"/>
        <v>#DIV/0!</v>
      </c>
      <c r="AF347" s="235"/>
      <c r="AG347" s="47"/>
      <c r="AH347" s="48" t="e">
        <f t="shared" si="789"/>
        <v>#DIV/0!</v>
      </c>
      <c r="AI347" s="235"/>
      <c r="AJ347" s="47"/>
      <c r="AK347" s="48" t="e">
        <f t="shared" si="790"/>
        <v>#DIV/0!</v>
      </c>
      <c r="AL347" s="235"/>
      <c r="AM347" s="47"/>
      <c r="AN347" s="48" t="e">
        <f t="shared" si="791"/>
        <v>#DIV/0!</v>
      </c>
      <c r="AO347" s="235"/>
      <c r="AP347" s="47"/>
      <c r="AQ347" s="48" t="e">
        <f t="shared" si="792"/>
        <v>#DIV/0!</v>
      </c>
      <c r="AR347" s="99"/>
      <c r="AS347" s="90"/>
      <c r="AT347" s="90"/>
    </row>
    <row r="348" spans="1:46" s="91" customFormat="1" ht="45" hidden="1">
      <c r="A348" s="529"/>
      <c r="B348" s="292"/>
      <c r="C348" s="523"/>
      <c r="D348" s="112" t="s">
        <v>32</v>
      </c>
      <c r="E348" s="176">
        <f t="shared" si="793"/>
        <v>0</v>
      </c>
      <c r="F348" s="47">
        <f t="shared" si="793"/>
        <v>0</v>
      </c>
      <c r="G348" s="48" t="e">
        <f t="shared" si="754"/>
        <v>#DIV/0!</v>
      </c>
      <c r="H348" s="235"/>
      <c r="I348" s="47"/>
      <c r="J348" s="48" t="e">
        <f t="shared" si="781"/>
        <v>#DIV/0!</v>
      </c>
      <c r="K348" s="235"/>
      <c r="L348" s="47"/>
      <c r="M348" s="48" t="e">
        <f t="shared" si="782"/>
        <v>#DIV/0!</v>
      </c>
      <c r="N348" s="235"/>
      <c r="O348" s="48"/>
      <c r="P348" s="48" t="e">
        <f t="shared" si="783"/>
        <v>#DIV/0!</v>
      </c>
      <c r="Q348" s="235"/>
      <c r="R348" s="47"/>
      <c r="S348" s="48" t="e">
        <f t="shared" si="784"/>
        <v>#DIV/0!</v>
      </c>
      <c r="T348" s="235"/>
      <c r="U348" s="47"/>
      <c r="V348" s="48" t="e">
        <f t="shared" si="785"/>
        <v>#DIV/0!</v>
      </c>
      <c r="W348" s="235"/>
      <c r="X348" s="47"/>
      <c r="Y348" s="48" t="e">
        <f t="shared" si="786"/>
        <v>#DIV/0!</v>
      </c>
      <c r="Z348" s="235"/>
      <c r="AA348" s="47"/>
      <c r="AB348" s="48" t="e">
        <f t="shared" si="787"/>
        <v>#DIV/0!</v>
      </c>
      <c r="AC348" s="235"/>
      <c r="AD348" s="47"/>
      <c r="AE348" s="48" t="e">
        <f t="shared" si="788"/>
        <v>#DIV/0!</v>
      </c>
      <c r="AF348" s="235"/>
      <c r="AG348" s="47"/>
      <c r="AH348" s="48" t="e">
        <f t="shared" si="789"/>
        <v>#DIV/0!</v>
      </c>
      <c r="AI348" s="235"/>
      <c r="AJ348" s="47"/>
      <c r="AK348" s="48" t="e">
        <f t="shared" si="790"/>
        <v>#DIV/0!</v>
      </c>
      <c r="AL348" s="235"/>
      <c r="AM348" s="47"/>
      <c r="AN348" s="48" t="e">
        <f t="shared" si="791"/>
        <v>#DIV/0!</v>
      </c>
      <c r="AO348" s="235"/>
      <c r="AP348" s="47"/>
      <c r="AQ348" s="48" t="e">
        <f t="shared" si="792"/>
        <v>#DIV/0!</v>
      </c>
      <c r="AR348" s="99"/>
      <c r="AS348" s="90"/>
      <c r="AT348" s="90"/>
    </row>
    <row r="349" spans="1:46" s="214" customFormat="1" ht="24.75" hidden="1" customHeight="1">
      <c r="A349" s="527" t="s">
        <v>324</v>
      </c>
      <c r="B349" s="290" t="s">
        <v>346</v>
      </c>
      <c r="C349" s="521" t="s">
        <v>347</v>
      </c>
      <c r="D349" s="209" t="s">
        <v>34</v>
      </c>
      <c r="E349" s="211">
        <f>E350+E351+E352+E354+E355</f>
        <v>784.95</v>
      </c>
      <c r="F349" s="212">
        <f>F350+F351+F352+F354+F355</f>
        <v>105.94999999999999</v>
      </c>
      <c r="G349" s="212">
        <f t="shared" si="754"/>
        <v>13.497675011147203</v>
      </c>
      <c r="H349" s="235">
        <f>H350+H351+H352+H354+H355</f>
        <v>0</v>
      </c>
      <c r="I349" s="212">
        <f>I350+I351+I352+I354+I355</f>
        <v>0</v>
      </c>
      <c r="J349" s="212" t="e">
        <f>(I349/H349)*100</f>
        <v>#DIV/0!</v>
      </c>
      <c r="K349" s="235">
        <f>K350+K351+K352+K354+K355</f>
        <v>0</v>
      </c>
      <c r="L349" s="212">
        <f>L350+L351+L352+L354+L355</f>
        <v>0</v>
      </c>
      <c r="M349" s="212" t="e">
        <f>(L349/K349)*100</f>
        <v>#DIV/0!</v>
      </c>
      <c r="N349" s="235">
        <f>N350+N351+N352+N354+N355</f>
        <v>0</v>
      </c>
      <c r="O349" s="212">
        <f>O350+O351+O352+O354+O355</f>
        <v>0</v>
      </c>
      <c r="P349" s="212" t="e">
        <f>(O349/N349)*100</f>
        <v>#DIV/0!</v>
      </c>
      <c r="Q349" s="235">
        <f>Q350+Q351+Q352+Q354+Q355</f>
        <v>0</v>
      </c>
      <c r="R349" s="212">
        <f>R350+R351+R352+R354+R355</f>
        <v>0</v>
      </c>
      <c r="S349" s="212" t="e">
        <f>(R349/Q349)*100</f>
        <v>#DIV/0!</v>
      </c>
      <c r="T349" s="235">
        <f>T350+T351+T352+T354+T355</f>
        <v>38.65</v>
      </c>
      <c r="U349" s="212">
        <f>U350+U351+U352+U354+U355</f>
        <v>38.65</v>
      </c>
      <c r="V349" s="212">
        <f>(U349/T349)*100</f>
        <v>100</v>
      </c>
      <c r="W349" s="235">
        <f>W350+W351+W352+W354+W355</f>
        <v>67.3</v>
      </c>
      <c r="X349" s="212">
        <f>X350+X351+X352+X354+X355</f>
        <v>67.3</v>
      </c>
      <c r="Y349" s="212">
        <f>(X349/W349)*100</f>
        <v>100</v>
      </c>
      <c r="Z349" s="235">
        <f>Z350+Z351+Z352+Z354+Z355</f>
        <v>0</v>
      </c>
      <c r="AA349" s="212">
        <f>AA350+AA351+AA352+AA354+AA355</f>
        <v>0</v>
      </c>
      <c r="AB349" s="212" t="e">
        <f>(AA349/Z349)*100</f>
        <v>#DIV/0!</v>
      </c>
      <c r="AC349" s="235">
        <f>AC350+AC351+AC352+AC354+AC355</f>
        <v>0</v>
      </c>
      <c r="AD349" s="212">
        <f>AD350+AD351+AD352+AD354+AD355</f>
        <v>0</v>
      </c>
      <c r="AE349" s="212" t="e">
        <f>(AD349/AC349)*100</f>
        <v>#DIV/0!</v>
      </c>
      <c r="AF349" s="235">
        <f>AF350+AF351+AF352+AF354+AF355</f>
        <v>0</v>
      </c>
      <c r="AG349" s="212">
        <f>AG350+AG351+AG352+AG354+AG355</f>
        <v>0</v>
      </c>
      <c r="AH349" s="212" t="e">
        <f>(AG349/AF349)*100</f>
        <v>#DIV/0!</v>
      </c>
      <c r="AI349" s="235">
        <f>AI350+AI351+AI352+AI354+AI355</f>
        <v>0</v>
      </c>
      <c r="AJ349" s="212">
        <f>AJ350+AJ351+AJ352+AJ354+AJ355</f>
        <v>0</v>
      </c>
      <c r="AK349" s="212" t="e">
        <f>(AJ349/AI349)*100</f>
        <v>#DIV/0!</v>
      </c>
      <c r="AL349" s="235">
        <f>AL350+AL351+AL352+AL354+AL355</f>
        <v>0</v>
      </c>
      <c r="AM349" s="212">
        <f>AM350+AM351+AM352+AM354+AM355</f>
        <v>0</v>
      </c>
      <c r="AN349" s="212" t="e">
        <f>(AM349/AL349)*100</f>
        <v>#DIV/0!</v>
      </c>
      <c r="AO349" s="235">
        <f>AO350+AO351+AO352+AO354+AO355</f>
        <v>679</v>
      </c>
      <c r="AP349" s="212">
        <f>AP350+AP351+AP352+AP354+AP355</f>
        <v>0</v>
      </c>
      <c r="AQ349" s="212">
        <f>(AP349/AO349)*100</f>
        <v>0</v>
      </c>
      <c r="AR349" s="213"/>
    </row>
    <row r="350" spans="1:46" s="91" customFormat="1" ht="30" hidden="1">
      <c r="A350" s="528"/>
      <c r="B350" s="291"/>
      <c r="C350" s="522"/>
      <c r="D350" s="112" t="s">
        <v>17</v>
      </c>
      <c r="E350" s="176">
        <f>H350+K350+N350+Q350+T350+W350+Z350+AC350+AF350+AI350+AL350+AO350</f>
        <v>0</v>
      </c>
      <c r="F350" s="47">
        <f>I350+L350+O350+R350+U350+X350+AA350+AD350+AG350+AJ350+AM350+AP350</f>
        <v>0</v>
      </c>
      <c r="G350" s="48" t="e">
        <f t="shared" si="754"/>
        <v>#DIV/0!</v>
      </c>
      <c r="H350" s="235"/>
      <c r="I350" s="47"/>
      <c r="J350" s="48" t="e">
        <f t="shared" ref="J350:J355" si="794">(I350/H350)*100</f>
        <v>#DIV/0!</v>
      </c>
      <c r="K350" s="235"/>
      <c r="L350" s="47"/>
      <c r="M350" s="48" t="e">
        <f t="shared" ref="M350:M355" si="795">(L350/K350)*100</f>
        <v>#DIV/0!</v>
      </c>
      <c r="N350" s="235"/>
      <c r="O350" s="48"/>
      <c r="P350" s="48" t="e">
        <f t="shared" ref="P350:P355" si="796">(O350/N350)*100</f>
        <v>#DIV/0!</v>
      </c>
      <c r="Q350" s="235"/>
      <c r="R350" s="47"/>
      <c r="S350" s="48" t="e">
        <f t="shared" ref="S350:S355" si="797">(R350/Q350)*100</f>
        <v>#DIV/0!</v>
      </c>
      <c r="T350" s="235"/>
      <c r="U350" s="47"/>
      <c r="V350" s="48" t="e">
        <f t="shared" ref="V350:V355" si="798">(U350/T350)*100</f>
        <v>#DIV/0!</v>
      </c>
      <c r="W350" s="235"/>
      <c r="X350" s="47"/>
      <c r="Y350" s="48" t="e">
        <f t="shared" ref="Y350:Y355" si="799">(X350/W350)*100</f>
        <v>#DIV/0!</v>
      </c>
      <c r="Z350" s="235"/>
      <c r="AA350" s="47"/>
      <c r="AB350" s="48" t="e">
        <f t="shared" ref="AB350:AB355" si="800">(AA350/Z350)*100</f>
        <v>#DIV/0!</v>
      </c>
      <c r="AC350" s="235"/>
      <c r="AD350" s="47"/>
      <c r="AE350" s="48" t="e">
        <f t="shared" ref="AE350:AE355" si="801">(AD350/AC350)*100</f>
        <v>#DIV/0!</v>
      </c>
      <c r="AF350" s="235"/>
      <c r="AG350" s="47"/>
      <c r="AH350" s="48" t="e">
        <f t="shared" ref="AH350:AH355" si="802">(AG350/AF350)*100</f>
        <v>#DIV/0!</v>
      </c>
      <c r="AI350" s="235"/>
      <c r="AJ350" s="47"/>
      <c r="AK350" s="48" t="e">
        <f t="shared" ref="AK350:AK355" si="803">(AJ350/AI350)*100</f>
        <v>#DIV/0!</v>
      </c>
      <c r="AL350" s="235"/>
      <c r="AM350" s="47"/>
      <c r="AN350" s="48" t="e">
        <f t="shared" ref="AN350:AN355" si="804">(AM350/AL350)*100</f>
        <v>#DIV/0!</v>
      </c>
      <c r="AO350" s="235"/>
      <c r="AP350" s="47"/>
      <c r="AQ350" s="48" t="e">
        <f t="shared" ref="AQ350:AQ355" si="805">(AP350/AO350)*100</f>
        <v>#DIV/0!</v>
      </c>
      <c r="AR350" s="99"/>
      <c r="AS350" s="90"/>
      <c r="AT350" s="90"/>
    </row>
    <row r="351" spans="1:46" s="91" customFormat="1" ht="45" hidden="1">
      <c r="A351" s="528"/>
      <c r="B351" s="291"/>
      <c r="C351" s="522"/>
      <c r="D351" s="112" t="s">
        <v>18</v>
      </c>
      <c r="E351" s="176">
        <f t="shared" ref="E351:F355" si="806">H351+K351+N351+Q351+T351+W351+Z351+AC351+AF351+AI351+AL351+AO351</f>
        <v>0</v>
      </c>
      <c r="F351" s="47">
        <f t="shared" si="806"/>
        <v>0</v>
      </c>
      <c r="G351" s="48" t="e">
        <f t="shared" si="754"/>
        <v>#DIV/0!</v>
      </c>
      <c r="H351" s="235"/>
      <c r="I351" s="47"/>
      <c r="J351" s="48" t="e">
        <f t="shared" si="794"/>
        <v>#DIV/0!</v>
      </c>
      <c r="K351" s="235"/>
      <c r="L351" s="47"/>
      <c r="M351" s="48" t="e">
        <f t="shared" si="795"/>
        <v>#DIV/0!</v>
      </c>
      <c r="N351" s="235"/>
      <c r="O351" s="48"/>
      <c r="P351" s="48" t="e">
        <f t="shared" si="796"/>
        <v>#DIV/0!</v>
      </c>
      <c r="Q351" s="235"/>
      <c r="R351" s="47"/>
      <c r="S351" s="48" t="e">
        <f t="shared" si="797"/>
        <v>#DIV/0!</v>
      </c>
      <c r="T351" s="235"/>
      <c r="U351" s="47"/>
      <c r="V351" s="48" t="e">
        <f t="shared" si="798"/>
        <v>#DIV/0!</v>
      </c>
      <c r="W351" s="235"/>
      <c r="X351" s="47"/>
      <c r="Y351" s="48" t="e">
        <f t="shared" si="799"/>
        <v>#DIV/0!</v>
      </c>
      <c r="Z351" s="235"/>
      <c r="AA351" s="47"/>
      <c r="AB351" s="48" t="e">
        <f t="shared" si="800"/>
        <v>#DIV/0!</v>
      </c>
      <c r="AC351" s="235"/>
      <c r="AD351" s="47"/>
      <c r="AE351" s="48" t="e">
        <f t="shared" si="801"/>
        <v>#DIV/0!</v>
      </c>
      <c r="AF351" s="235"/>
      <c r="AG351" s="47"/>
      <c r="AH351" s="48" t="e">
        <f t="shared" si="802"/>
        <v>#DIV/0!</v>
      </c>
      <c r="AI351" s="235"/>
      <c r="AJ351" s="47"/>
      <c r="AK351" s="48" t="e">
        <f t="shared" si="803"/>
        <v>#DIV/0!</v>
      </c>
      <c r="AL351" s="235"/>
      <c r="AM351" s="47"/>
      <c r="AN351" s="48" t="e">
        <f t="shared" si="804"/>
        <v>#DIV/0!</v>
      </c>
      <c r="AO351" s="235"/>
      <c r="AP351" s="47"/>
      <c r="AQ351" s="48" t="e">
        <f t="shared" si="805"/>
        <v>#DIV/0!</v>
      </c>
      <c r="AR351" s="99"/>
      <c r="AS351" s="90"/>
      <c r="AT351" s="90"/>
    </row>
    <row r="352" spans="1:46" s="91" customFormat="1" ht="30" hidden="1" customHeight="1">
      <c r="A352" s="528"/>
      <c r="B352" s="291"/>
      <c r="C352" s="522"/>
      <c r="D352" s="112" t="s">
        <v>26</v>
      </c>
      <c r="E352" s="176">
        <f t="shared" si="806"/>
        <v>784.95</v>
      </c>
      <c r="F352" s="47">
        <f t="shared" si="806"/>
        <v>105.94999999999999</v>
      </c>
      <c r="G352" s="48">
        <f t="shared" si="754"/>
        <v>13.497675011147203</v>
      </c>
      <c r="H352" s="235"/>
      <c r="I352" s="47"/>
      <c r="J352" s="48" t="e">
        <f t="shared" si="794"/>
        <v>#DIV/0!</v>
      </c>
      <c r="K352" s="235"/>
      <c r="L352" s="47"/>
      <c r="M352" s="48" t="e">
        <f t="shared" si="795"/>
        <v>#DIV/0!</v>
      </c>
      <c r="N352" s="235"/>
      <c r="O352" s="48"/>
      <c r="P352" s="48" t="e">
        <f t="shared" si="796"/>
        <v>#DIV/0!</v>
      </c>
      <c r="Q352" s="235"/>
      <c r="R352" s="47"/>
      <c r="S352" s="48" t="e">
        <f t="shared" si="797"/>
        <v>#DIV/0!</v>
      </c>
      <c r="T352" s="235">
        <v>38.65</v>
      </c>
      <c r="U352" s="47">
        <v>38.65</v>
      </c>
      <c r="V352" s="48">
        <f t="shared" si="798"/>
        <v>100</v>
      </c>
      <c r="W352" s="235">
        <v>67.3</v>
      </c>
      <c r="X352" s="47">
        <v>67.3</v>
      </c>
      <c r="Y352" s="48">
        <f t="shared" si="799"/>
        <v>100</v>
      </c>
      <c r="Z352" s="235"/>
      <c r="AA352" s="47"/>
      <c r="AB352" s="48" t="e">
        <f t="shared" si="800"/>
        <v>#DIV/0!</v>
      </c>
      <c r="AC352" s="235"/>
      <c r="AD352" s="47"/>
      <c r="AE352" s="48" t="e">
        <f t="shared" si="801"/>
        <v>#DIV/0!</v>
      </c>
      <c r="AF352" s="235"/>
      <c r="AG352" s="47"/>
      <c r="AH352" s="48" t="e">
        <f t="shared" si="802"/>
        <v>#DIV/0!</v>
      </c>
      <c r="AI352" s="235"/>
      <c r="AJ352" s="47"/>
      <c r="AK352" s="48" t="e">
        <f t="shared" si="803"/>
        <v>#DIV/0!</v>
      </c>
      <c r="AL352" s="235"/>
      <c r="AM352" s="47"/>
      <c r="AN352" s="48" t="e">
        <f t="shared" si="804"/>
        <v>#DIV/0!</v>
      </c>
      <c r="AO352" s="235">
        <f>746.3-67.3</f>
        <v>679</v>
      </c>
      <c r="AP352" s="47"/>
      <c r="AQ352" s="48">
        <f t="shared" si="805"/>
        <v>0</v>
      </c>
      <c r="AR352" s="99"/>
      <c r="AS352" s="90"/>
      <c r="AT352" s="90"/>
    </row>
    <row r="353" spans="1:46" s="91" customFormat="1" ht="80.25" hidden="1" customHeight="1">
      <c r="A353" s="528"/>
      <c r="B353" s="291"/>
      <c r="C353" s="522"/>
      <c r="D353" s="115" t="s">
        <v>154</v>
      </c>
      <c r="E353" s="176">
        <f t="shared" si="806"/>
        <v>0</v>
      </c>
      <c r="F353" s="47">
        <f t="shared" si="806"/>
        <v>0</v>
      </c>
      <c r="G353" s="48" t="e">
        <f t="shared" si="754"/>
        <v>#DIV/0!</v>
      </c>
      <c r="H353" s="235"/>
      <c r="I353" s="47"/>
      <c r="J353" s="48" t="e">
        <f t="shared" si="794"/>
        <v>#DIV/0!</v>
      </c>
      <c r="K353" s="235"/>
      <c r="L353" s="47"/>
      <c r="M353" s="48" t="e">
        <f t="shared" si="795"/>
        <v>#DIV/0!</v>
      </c>
      <c r="N353" s="235"/>
      <c r="O353" s="48"/>
      <c r="P353" s="48" t="e">
        <f t="shared" si="796"/>
        <v>#DIV/0!</v>
      </c>
      <c r="Q353" s="235"/>
      <c r="R353" s="47"/>
      <c r="S353" s="48" t="e">
        <f t="shared" si="797"/>
        <v>#DIV/0!</v>
      </c>
      <c r="T353" s="235"/>
      <c r="U353" s="47"/>
      <c r="V353" s="48" t="e">
        <f t="shared" si="798"/>
        <v>#DIV/0!</v>
      </c>
      <c r="W353" s="235"/>
      <c r="X353" s="47"/>
      <c r="Y353" s="48" t="e">
        <f t="shared" si="799"/>
        <v>#DIV/0!</v>
      </c>
      <c r="Z353" s="235"/>
      <c r="AA353" s="47"/>
      <c r="AB353" s="48" t="e">
        <f t="shared" si="800"/>
        <v>#DIV/0!</v>
      </c>
      <c r="AC353" s="235"/>
      <c r="AD353" s="47"/>
      <c r="AE353" s="48" t="e">
        <f t="shared" si="801"/>
        <v>#DIV/0!</v>
      </c>
      <c r="AF353" s="235"/>
      <c r="AG353" s="47"/>
      <c r="AH353" s="48" t="e">
        <f t="shared" si="802"/>
        <v>#DIV/0!</v>
      </c>
      <c r="AI353" s="235"/>
      <c r="AJ353" s="47"/>
      <c r="AK353" s="48" t="e">
        <f t="shared" si="803"/>
        <v>#DIV/0!</v>
      </c>
      <c r="AL353" s="235"/>
      <c r="AM353" s="47"/>
      <c r="AN353" s="48" t="e">
        <f t="shared" si="804"/>
        <v>#DIV/0!</v>
      </c>
      <c r="AO353" s="235"/>
      <c r="AP353" s="47"/>
      <c r="AQ353" s="48" t="e">
        <f t="shared" si="805"/>
        <v>#DIV/0!</v>
      </c>
      <c r="AR353" s="99"/>
      <c r="AS353" s="90"/>
      <c r="AT353" s="90"/>
    </row>
    <row r="354" spans="1:46" s="91" customFormat="1" ht="34.5" hidden="1" customHeight="1">
      <c r="A354" s="528"/>
      <c r="B354" s="291"/>
      <c r="C354" s="522"/>
      <c r="D354" s="112" t="s">
        <v>37</v>
      </c>
      <c r="E354" s="176">
        <f t="shared" si="806"/>
        <v>0</v>
      </c>
      <c r="F354" s="47">
        <f t="shared" si="806"/>
        <v>0</v>
      </c>
      <c r="G354" s="48" t="e">
        <f t="shared" si="754"/>
        <v>#DIV/0!</v>
      </c>
      <c r="H354" s="235"/>
      <c r="I354" s="47"/>
      <c r="J354" s="48" t="e">
        <f t="shared" si="794"/>
        <v>#DIV/0!</v>
      </c>
      <c r="K354" s="235"/>
      <c r="L354" s="47"/>
      <c r="M354" s="48" t="e">
        <f t="shared" si="795"/>
        <v>#DIV/0!</v>
      </c>
      <c r="N354" s="235"/>
      <c r="O354" s="48"/>
      <c r="P354" s="48" t="e">
        <f t="shared" si="796"/>
        <v>#DIV/0!</v>
      </c>
      <c r="Q354" s="235"/>
      <c r="R354" s="47"/>
      <c r="S354" s="48" t="e">
        <f t="shared" si="797"/>
        <v>#DIV/0!</v>
      </c>
      <c r="T354" s="235"/>
      <c r="U354" s="47"/>
      <c r="V354" s="48" t="e">
        <f t="shared" si="798"/>
        <v>#DIV/0!</v>
      </c>
      <c r="W354" s="235"/>
      <c r="X354" s="47"/>
      <c r="Y354" s="48" t="e">
        <f t="shared" si="799"/>
        <v>#DIV/0!</v>
      </c>
      <c r="Z354" s="235"/>
      <c r="AA354" s="47"/>
      <c r="AB354" s="48" t="e">
        <f t="shared" si="800"/>
        <v>#DIV/0!</v>
      </c>
      <c r="AC354" s="235"/>
      <c r="AD354" s="47"/>
      <c r="AE354" s="48" t="e">
        <f t="shared" si="801"/>
        <v>#DIV/0!</v>
      </c>
      <c r="AF354" s="235"/>
      <c r="AG354" s="47"/>
      <c r="AH354" s="48" t="e">
        <f t="shared" si="802"/>
        <v>#DIV/0!</v>
      </c>
      <c r="AI354" s="235"/>
      <c r="AJ354" s="47"/>
      <c r="AK354" s="48" t="e">
        <f t="shared" si="803"/>
        <v>#DIV/0!</v>
      </c>
      <c r="AL354" s="235"/>
      <c r="AM354" s="47"/>
      <c r="AN354" s="48" t="e">
        <f t="shared" si="804"/>
        <v>#DIV/0!</v>
      </c>
      <c r="AO354" s="235"/>
      <c r="AP354" s="47"/>
      <c r="AQ354" s="48" t="e">
        <f t="shared" si="805"/>
        <v>#DIV/0!</v>
      </c>
      <c r="AR354" s="99"/>
      <c r="AS354" s="90"/>
      <c r="AT354" s="90"/>
    </row>
    <row r="355" spans="1:46" s="91" customFormat="1" ht="45" hidden="1">
      <c r="A355" s="529"/>
      <c r="B355" s="292"/>
      <c r="C355" s="523"/>
      <c r="D355" s="112" t="s">
        <v>32</v>
      </c>
      <c r="E355" s="176">
        <f t="shared" si="806"/>
        <v>0</v>
      </c>
      <c r="F355" s="47">
        <f t="shared" si="806"/>
        <v>0</v>
      </c>
      <c r="G355" s="48" t="e">
        <f t="shared" si="754"/>
        <v>#DIV/0!</v>
      </c>
      <c r="H355" s="235"/>
      <c r="I355" s="47"/>
      <c r="J355" s="48" t="e">
        <f t="shared" si="794"/>
        <v>#DIV/0!</v>
      </c>
      <c r="K355" s="235"/>
      <c r="L355" s="47"/>
      <c r="M355" s="48" t="e">
        <f t="shared" si="795"/>
        <v>#DIV/0!</v>
      </c>
      <c r="N355" s="235"/>
      <c r="O355" s="48"/>
      <c r="P355" s="48" t="e">
        <f t="shared" si="796"/>
        <v>#DIV/0!</v>
      </c>
      <c r="Q355" s="235"/>
      <c r="R355" s="47"/>
      <c r="S355" s="48" t="e">
        <f t="shared" si="797"/>
        <v>#DIV/0!</v>
      </c>
      <c r="T355" s="235"/>
      <c r="U355" s="47"/>
      <c r="V355" s="48" t="e">
        <f t="shared" si="798"/>
        <v>#DIV/0!</v>
      </c>
      <c r="W355" s="235"/>
      <c r="X355" s="47"/>
      <c r="Y355" s="48" t="e">
        <f t="shared" si="799"/>
        <v>#DIV/0!</v>
      </c>
      <c r="Z355" s="235"/>
      <c r="AA355" s="47"/>
      <c r="AB355" s="48" t="e">
        <f t="shared" si="800"/>
        <v>#DIV/0!</v>
      </c>
      <c r="AC355" s="235"/>
      <c r="AD355" s="47"/>
      <c r="AE355" s="48" t="e">
        <f t="shared" si="801"/>
        <v>#DIV/0!</v>
      </c>
      <c r="AF355" s="235"/>
      <c r="AG355" s="47"/>
      <c r="AH355" s="48" t="e">
        <f t="shared" si="802"/>
        <v>#DIV/0!</v>
      </c>
      <c r="AI355" s="235"/>
      <c r="AJ355" s="47"/>
      <c r="AK355" s="48" t="e">
        <f t="shared" si="803"/>
        <v>#DIV/0!</v>
      </c>
      <c r="AL355" s="235"/>
      <c r="AM355" s="47"/>
      <c r="AN355" s="48" t="e">
        <f t="shared" si="804"/>
        <v>#DIV/0!</v>
      </c>
      <c r="AO355" s="235"/>
      <c r="AP355" s="47"/>
      <c r="AQ355" s="48" t="e">
        <f t="shared" si="805"/>
        <v>#DIV/0!</v>
      </c>
      <c r="AR355" s="99"/>
      <c r="AS355" s="90"/>
      <c r="AT355" s="90"/>
    </row>
    <row r="356" spans="1:46" s="214" customFormat="1" ht="24.75" hidden="1" customHeight="1">
      <c r="A356" s="389" t="s">
        <v>243</v>
      </c>
      <c r="B356" s="390"/>
      <c r="C356" s="521" t="s">
        <v>165</v>
      </c>
      <c r="D356" s="209" t="s">
        <v>34</v>
      </c>
      <c r="E356" s="210">
        <f>E357+E358+E359+E361+E362</f>
        <v>1530624.801</v>
      </c>
      <c r="F356" s="206">
        <f>F357+F358+F359+F361+F362</f>
        <v>817310.16474000004</v>
      </c>
      <c r="G356" s="206">
        <f t="shared" si="754"/>
        <v>53.397159395694395</v>
      </c>
      <c r="H356" s="233">
        <f>H357+H358+H359+H361+H362</f>
        <v>37446.140000000007</v>
      </c>
      <c r="I356" s="206">
        <f>I357+I358+I359+I361+I362</f>
        <v>37446.140000000007</v>
      </c>
      <c r="J356" s="206">
        <f>(I356/H356)*100</f>
        <v>100</v>
      </c>
      <c r="K356" s="233">
        <f>K357+K358+K359+K361+K362</f>
        <v>144228.78</v>
      </c>
      <c r="L356" s="206">
        <f>L357+L358+L359+L361+L362</f>
        <v>144228.79274</v>
      </c>
      <c r="M356" s="206">
        <f>(L356/K356)*100</f>
        <v>100.00000883318849</v>
      </c>
      <c r="N356" s="233">
        <f>N357+N358+N359+N361+N362</f>
        <v>121313.821</v>
      </c>
      <c r="O356" s="206">
        <f>O357+O358+O359+O361+O362</f>
        <v>121281.33199999999</v>
      </c>
      <c r="P356" s="206">
        <f>(O356/N356)*100</f>
        <v>99.973219044844029</v>
      </c>
      <c r="Q356" s="233">
        <f>Q357+Q358+Q359+Q361+Q362</f>
        <v>137205.5</v>
      </c>
      <c r="R356" s="206">
        <f>R357+R358+R359+R361+R362</f>
        <v>137205.5</v>
      </c>
      <c r="S356" s="206">
        <f>(R356/Q356)*100</f>
        <v>100</v>
      </c>
      <c r="T356" s="233">
        <f>T357+T358+T359+T361+T362</f>
        <v>152150.43999999997</v>
      </c>
      <c r="U356" s="206">
        <f>U357+U358+U359+U361+U362</f>
        <v>152150.43999999997</v>
      </c>
      <c r="V356" s="206">
        <f>(U356/T356)*100</f>
        <v>100</v>
      </c>
      <c r="W356" s="233">
        <f>W357+W358+W359+W361+W362</f>
        <v>224995.51999999996</v>
      </c>
      <c r="X356" s="206">
        <f>X357+X358+X359+X361+X362</f>
        <v>224997.95999999996</v>
      </c>
      <c r="Y356" s="206">
        <f>(X356/W356)*100</f>
        <v>100.00108446603737</v>
      </c>
      <c r="Z356" s="233">
        <f>Z357+Z358+Z359+Z361+Z362</f>
        <v>114572.54000000001</v>
      </c>
      <c r="AA356" s="206">
        <f>AA357+AA358+AA359+AA361+AA362</f>
        <v>0</v>
      </c>
      <c r="AB356" s="206">
        <f>(AA356/Z356)*100</f>
        <v>0</v>
      </c>
      <c r="AC356" s="233">
        <f>AC357+AC358+AC359+AC361+AC362</f>
        <v>64757.82</v>
      </c>
      <c r="AD356" s="206">
        <f>AD357+AD358+AD359+AD361+AD362</f>
        <v>0</v>
      </c>
      <c r="AE356" s="206">
        <f>(AD356/AC356)*100</f>
        <v>0</v>
      </c>
      <c r="AF356" s="233">
        <f>AF357+AF358+AF359+AF361+AF362</f>
        <v>81628.69</v>
      </c>
      <c r="AG356" s="206">
        <f>AG357+AG358+AG359+AG361+AG362</f>
        <v>0</v>
      </c>
      <c r="AH356" s="206">
        <f>(AG356/AF356)*100</f>
        <v>0</v>
      </c>
      <c r="AI356" s="233">
        <f>AI357+AI358+AI359+AI361+AI362</f>
        <v>115305.33</v>
      </c>
      <c r="AJ356" s="206">
        <f>AJ357+AJ358+AJ359+AJ361+AJ362</f>
        <v>0</v>
      </c>
      <c r="AK356" s="206">
        <f>(AJ356/AI356)*100</f>
        <v>0</v>
      </c>
      <c r="AL356" s="233">
        <f>AL357+AL358+AL359+AL361+AL362</f>
        <v>110840.61</v>
      </c>
      <c r="AM356" s="206">
        <f>AM357+AM358+AM359+AM361+AM362</f>
        <v>0</v>
      </c>
      <c r="AN356" s="206">
        <f>(AM356/AL356)*100</f>
        <v>0</v>
      </c>
      <c r="AO356" s="233">
        <f>AO357+AO358+AO359+AO361+AO362</f>
        <v>226179.61000000002</v>
      </c>
      <c r="AP356" s="206">
        <f>AP357+AP358+AP359+AP361+AP362</f>
        <v>0</v>
      </c>
      <c r="AQ356" s="206">
        <f>(AP356/AO356)*100</f>
        <v>0</v>
      </c>
      <c r="AR356" s="213"/>
    </row>
    <row r="357" spans="1:46" s="91" customFormat="1" ht="30" hidden="1">
      <c r="A357" s="391"/>
      <c r="B357" s="392"/>
      <c r="C357" s="522"/>
      <c r="D357" s="112" t="s">
        <v>17</v>
      </c>
      <c r="E357" s="173">
        <f>H357+K357+N357+Q357+T357+W357+Z357+AC357+AF357+AI357+AL357+AO357</f>
        <v>0</v>
      </c>
      <c r="F357" s="85">
        <f>I357+L357+O357+R357+U357+X357+AA357+AD357+AG357+AJ357+AM357+AP357</f>
        <v>0</v>
      </c>
      <c r="G357" s="43" t="e">
        <f t="shared" si="754"/>
        <v>#DIV/0!</v>
      </c>
      <c r="H357" s="233">
        <f t="shared" ref="H357:I362" si="807">H14</f>
        <v>0</v>
      </c>
      <c r="I357" s="43">
        <f t="shared" si="807"/>
        <v>0</v>
      </c>
      <c r="J357" s="43" t="e">
        <f t="shared" ref="J357:J362" si="808">(I357/H357)*100</f>
        <v>#DIV/0!</v>
      </c>
      <c r="K357" s="233">
        <f t="shared" ref="K357:L362" si="809">K14</f>
        <v>0</v>
      </c>
      <c r="L357" s="43">
        <f t="shared" si="809"/>
        <v>0</v>
      </c>
      <c r="M357" s="43" t="e">
        <f t="shared" ref="M357:M362" si="810">(L357/K357)*100</f>
        <v>#DIV/0!</v>
      </c>
      <c r="N357" s="233">
        <f t="shared" ref="N357:O362" si="811">N14</f>
        <v>0</v>
      </c>
      <c r="O357" s="43">
        <f t="shared" si="811"/>
        <v>0</v>
      </c>
      <c r="P357" s="43" t="e">
        <f t="shared" ref="P357:P362" si="812">(O357/N357)*100</f>
        <v>#DIV/0!</v>
      </c>
      <c r="Q357" s="233">
        <f t="shared" ref="Q357:R362" si="813">Q14</f>
        <v>0</v>
      </c>
      <c r="R357" s="43">
        <f t="shared" si="813"/>
        <v>0</v>
      </c>
      <c r="S357" s="43" t="e">
        <f t="shared" ref="S357:S362" si="814">(R357/Q357)*100</f>
        <v>#DIV/0!</v>
      </c>
      <c r="T357" s="233">
        <f t="shared" ref="T357:U362" si="815">T14</f>
        <v>0</v>
      </c>
      <c r="U357" s="43">
        <f t="shared" si="815"/>
        <v>0</v>
      </c>
      <c r="V357" s="43" t="e">
        <f t="shared" ref="V357:V362" si="816">(U357/T357)*100</f>
        <v>#DIV/0!</v>
      </c>
      <c r="W357" s="233">
        <f t="shared" ref="W357:X362" si="817">W14</f>
        <v>0</v>
      </c>
      <c r="X357" s="43">
        <f t="shared" si="817"/>
        <v>0</v>
      </c>
      <c r="Y357" s="43" t="e">
        <f t="shared" ref="Y357:Y362" si="818">(X357/W357)*100</f>
        <v>#DIV/0!</v>
      </c>
      <c r="Z357" s="233">
        <f t="shared" ref="Z357:AA362" si="819">Z14</f>
        <v>0</v>
      </c>
      <c r="AA357" s="43">
        <f t="shared" si="819"/>
        <v>0</v>
      </c>
      <c r="AB357" s="43" t="e">
        <f t="shared" ref="AB357:AB362" si="820">(AA357/Z357)*100</f>
        <v>#DIV/0!</v>
      </c>
      <c r="AC357" s="233">
        <f t="shared" ref="AC357:AD362" si="821">AC14</f>
        <v>0</v>
      </c>
      <c r="AD357" s="43">
        <f t="shared" si="821"/>
        <v>0</v>
      </c>
      <c r="AE357" s="43" t="e">
        <f t="shared" ref="AE357:AE362" si="822">(AD357/AC357)*100</f>
        <v>#DIV/0!</v>
      </c>
      <c r="AF357" s="233">
        <f t="shared" ref="AF357:AG362" si="823">AF14</f>
        <v>0</v>
      </c>
      <c r="AG357" s="43">
        <f t="shared" si="823"/>
        <v>0</v>
      </c>
      <c r="AH357" s="43" t="e">
        <f t="shared" ref="AH357:AH362" si="824">(AG357/AF357)*100</f>
        <v>#DIV/0!</v>
      </c>
      <c r="AI357" s="233">
        <f t="shared" ref="AI357:AJ362" si="825">AI14</f>
        <v>0</v>
      </c>
      <c r="AJ357" s="43">
        <f t="shared" si="825"/>
        <v>0</v>
      </c>
      <c r="AK357" s="43" t="e">
        <f t="shared" ref="AK357:AK362" si="826">(AJ357/AI357)*100</f>
        <v>#DIV/0!</v>
      </c>
      <c r="AL357" s="233">
        <f t="shared" ref="AL357:AM362" si="827">AL14</f>
        <v>0</v>
      </c>
      <c r="AM357" s="43">
        <f t="shared" si="827"/>
        <v>0</v>
      </c>
      <c r="AN357" s="43" t="e">
        <f t="shared" ref="AN357:AN362" si="828">(AM357/AL357)*100</f>
        <v>#DIV/0!</v>
      </c>
      <c r="AO357" s="233">
        <f t="shared" ref="AO357:AP362" si="829">AO14</f>
        <v>0</v>
      </c>
      <c r="AP357" s="43">
        <f t="shared" si="829"/>
        <v>0</v>
      </c>
      <c r="AQ357" s="43" t="e">
        <f t="shared" ref="AQ357:AQ362" si="830">(AP357/AO357)*100</f>
        <v>#DIV/0!</v>
      </c>
      <c r="AR357" s="99"/>
      <c r="AS357" s="90"/>
      <c r="AT357" s="90"/>
    </row>
    <row r="358" spans="1:46" s="91" customFormat="1" ht="45" hidden="1">
      <c r="A358" s="391"/>
      <c r="B358" s="392"/>
      <c r="C358" s="522"/>
      <c r="D358" s="24" t="s">
        <v>18</v>
      </c>
      <c r="E358" s="252">
        <f>H358+K358+N358+Q358+T358+W358+Z358+AC358+AF358+AI358+AL358+AO358</f>
        <v>1147306.5999999999</v>
      </c>
      <c r="F358" s="85">
        <f>I358+L358+O358+R358+U358+X358+AA358+AD358+AG358+AJ358+AM358+AP358</f>
        <v>615817.1</v>
      </c>
      <c r="G358" s="43">
        <f t="shared" si="754"/>
        <v>53.675024618528298</v>
      </c>
      <c r="H358" s="233">
        <f t="shared" si="807"/>
        <v>19839.330000000002</v>
      </c>
      <c r="I358" s="43">
        <f t="shared" si="807"/>
        <v>19839.330000000002</v>
      </c>
      <c r="J358" s="43">
        <f t="shared" si="808"/>
        <v>100</v>
      </c>
      <c r="K358" s="233">
        <f t="shared" si="809"/>
        <v>99389.58</v>
      </c>
      <c r="L358" s="43">
        <f>L15</f>
        <v>99389.58</v>
      </c>
      <c r="M358" s="43">
        <f t="shared" si="810"/>
        <v>100</v>
      </c>
      <c r="N358" s="233">
        <f t="shared" si="811"/>
        <v>88599.919999999984</v>
      </c>
      <c r="O358" s="43">
        <f t="shared" si="811"/>
        <v>88599.919999999984</v>
      </c>
      <c r="P358" s="43">
        <f t="shared" si="812"/>
        <v>100</v>
      </c>
      <c r="Q358" s="233">
        <f t="shared" si="813"/>
        <v>95109.330000000016</v>
      </c>
      <c r="R358" s="43">
        <f t="shared" si="813"/>
        <v>95109.330000000016</v>
      </c>
      <c r="S358" s="43">
        <f t="shared" si="814"/>
        <v>100</v>
      </c>
      <c r="T358" s="233">
        <f t="shared" si="815"/>
        <v>121715.27999999998</v>
      </c>
      <c r="U358" s="43">
        <f t="shared" si="815"/>
        <v>121715.27999999998</v>
      </c>
      <c r="V358" s="43">
        <f t="shared" si="816"/>
        <v>100</v>
      </c>
      <c r="W358" s="233">
        <f t="shared" si="817"/>
        <v>191163.65999999997</v>
      </c>
      <c r="X358" s="43">
        <f t="shared" si="817"/>
        <v>191163.65999999997</v>
      </c>
      <c r="Y358" s="43">
        <f t="shared" si="818"/>
        <v>100</v>
      </c>
      <c r="Z358" s="233">
        <f t="shared" si="819"/>
        <v>86125.85</v>
      </c>
      <c r="AA358" s="43">
        <f t="shared" si="819"/>
        <v>0</v>
      </c>
      <c r="AB358" s="43">
        <f t="shared" si="820"/>
        <v>0</v>
      </c>
      <c r="AC358" s="233">
        <f t="shared" si="821"/>
        <v>44068</v>
      </c>
      <c r="AD358" s="43">
        <f t="shared" si="821"/>
        <v>0</v>
      </c>
      <c r="AE358" s="43">
        <f t="shared" si="822"/>
        <v>0</v>
      </c>
      <c r="AF358" s="233">
        <f t="shared" si="823"/>
        <v>59121.599999999999</v>
      </c>
      <c r="AG358" s="43">
        <f t="shared" si="823"/>
        <v>0</v>
      </c>
      <c r="AH358" s="43">
        <f t="shared" si="824"/>
        <v>0</v>
      </c>
      <c r="AI358" s="233">
        <f t="shared" si="825"/>
        <v>84418</v>
      </c>
      <c r="AJ358" s="43">
        <f t="shared" si="825"/>
        <v>0</v>
      </c>
      <c r="AK358" s="43">
        <f t="shared" si="826"/>
        <v>0</v>
      </c>
      <c r="AL358" s="233">
        <f t="shared" si="827"/>
        <v>83500.63</v>
      </c>
      <c r="AM358" s="43">
        <f t="shared" si="827"/>
        <v>0</v>
      </c>
      <c r="AN358" s="43">
        <f t="shared" si="828"/>
        <v>0</v>
      </c>
      <c r="AO358" s="233">
        <f t="shared" si="829"/>
        <v>174255.42</v>
      </c>
      <c r="AP358" s="43">
        <f t="shared" si="829"/>
        <v>0</v>
      </c>
      <c r="AQ358" s="43">
        <f t="shared" si="830"/>
        <v>0</v>
      </c>
      <c r="AR358" s="99"/>
      <c r="AS358" s="90"/>
      <c r="AT358" s="90"/>
    </row>
    <row r="359" spans="1:46" s="91" customFormat="1" ht="30" hidden="1" customHeight="1">
      <c r="A359" s="391"/>
      <c r="B359" s="392"/>
      <c r="C359" s="522"/>
      <c r="D359" s="24" t="s">
        <v>26</v>
      </c>
      <c r="E359" s="252">
        <f t="shared" ref="E359:F362" si="831">H359+K359+N359+Q359+T359+W359+Z359+AC359+AF359+AI359+AL359+AO359</f>
        <v>320768.86100000003</v>
      </c>
      <c r="F359" s="85">
        <f t="shared" si="831"/>
        <v>177034.54704999999</v>
      </c>
      <c r="G359" s="43">
        <f t="shared" si="754"/>
        <v>55.190689800154878</v>
      </c>
      <c r="H359" s="233">
        <f t="shared" si="807"/>
        <v>15821.350000000002</v>
      </c>
      <c r="I359" s="43">
        <f t="shared" si="807"/>
        <v>15821.350000000002</v>
      </c>
      <c r="J359" s="43">
        <f t="shared" si="808"/>
        <v>100</v>
      </c>
      <c r="K359" s="233">
        <f t="shared" si="809"/>
        <v>40091.35</v>
      </c>
      <c r="L359" s="43">
        <f t="shared" si="809"/>
        <v>40091.355049999998</v>
      </c>
      <c r="M359" s="43">
        <f t="shared" si="810"/>
        <v>100.00001259623335</v>
      </c>
      <c r="N359" s="233">
        <f t="shared" si="811"/>
        <v>27401.741000000002</v>
      </c>
      <c r="O359" s="43">
        <f t="shared" si="811"/>
        <v>27386.752</v>
      </c>
      <c r="P359" s="43">
        <f t="shared" si="812"/>
        <v>99.945299096141369</v>
      </c>
      <c r="Q359" s="233">
        <f t="shared" si="813"/>
        <v>37408.28</v>
      </c>
      <c r="R359" s="43">
        <f t="shared" si="813"/>
        <v>37408.28</v>
      </c>
      <c r="S359" s="43">
        <f t="shared" si="814"/>
        <v>100</v>
      </c>
      <c r="T359" s="233">
        <f t="shared" si="815"/>
        <v>25994.820000000003</v>
      </c>
      <c r="U359" s="43">
        <f t="shared" si="815"/>
        <v>25994.820000000003</v>
      </c>
      <c r="V359" s="43">
        <f t="shared" si="816"/>
        <v>100</v>
      </c>
      <c r="W359" s="233">
        <f t="shared" si="817"/>
        <v>30329.550000000003</v>
      </c>
      <c r="X359" s="43">
        <f t="shared" si="817"/>
        <v>30331.989999999998</v>
      </c>
      <c r="Y359" s="43">
        <f t="shared" si="818"/>
        <v>100.00804495945373</v>
      </c>
      <c r="Z359" s="233">
        <f t="shared" si="819"/>
        <v>22801.14</v>
      </c>
      <c r="AA359" s="43">
        <f t="shared" si="819"/>
        <v>0</v>
      </c>
      <c r="AB359" s="43">
        <f t="shared" si="820"/>
        <v>0</v>
      </c>
      <c r="AC359" s="233">
        <f t="shared" si="821"/>
        <v>18107</v>
      </c>
      <c r="AD359" s="43">
        <f t="shared" si="821"/>
        <v>0</v>
      </c>
      <c r="AE359" s="43">
        <f t="shared" si="822"/>
        <v>0</v>
      </c>
      <c r="AF359" s="233">
        <f t="shared" si="823"/>
        <v>18291.5</v>
      </c>
      <c r="AG359" s="43">
        <f t="shared" si="823"/>
        <v>0</v>
      </c>
      <c r="AH359" s="43">
        <f t="shared" si="824"/>
        <v>0</v>
      </c>
      <c r="AI359" s="233">
        <f t="shared" si="825"/>
        <v>26033.11</v>
      </c>
      <c r="AJ359" s="43">
        <f t="shared" si="825"/>
        <v>0</v>
      </c>
      <c r="AK359" s="43">
        <f t="shared" si="826"/>
        <v>0</v>
      </c>
      <c r="AL359" s="233">
        <f t="shared" si="827"/>
        <v>22696.37</v>
      </c>
      <c r="AM359" s="43">
        <f t="shared" si="827"/>
        <v>0</v>
      </c>
      <c r="AN359" s="43">
        <f t="shared" si="828"/>
        <v>0</v>
      </c>
      <c r="AO359" s="233">
        <f t="shared" si="829"/>
        <v>35792.65</v>
      </c>
      <c r="AP359" s="43">
        <f t="shared" si="829"/>
        <v>0</v>
      </c>
      <c r="AQ359" s="43">
        <f t="shared" si="830"/>
        <v>0</v>
      </c>
      <c r="AR359" s="99"/>
      <c r="AS359" s="90"/>
      <c r="AT359" s="90"/>
    </row>
    <row r="360" spans="1:46" s="91" customFormat="1" ht="80.25" hidden="1" customHeight="1">
      <c r="A360" s="391"/>
      <c r="B360" s="392"/>
      <c r="C360" s="522"/>
      <c r="D360" s="49" t="s">
        <v>154</v>
      </c>
      <c r="E360" s="173">
        <f t="shared" si="831"/>
        <v>0</v>
      </c>
      <c r="F360" s="85">
        <f t="shared" si="831"/>
        <v>0</v>
      </c>
      <c r="G360" s="43" t="e">
        <f t="shared" si="754"/>
        <v>#DIV/0!</v>
      </c>
      <c r="H360" s="233">
        <f t="shared" si="807"/>
        <v>0</v>
      </c>
      <c r="I360" s="43">
        <f t="shared" si="807"/>
        <v>0</v>
      </c>
      <c r="J360" s="43" t="e">
        <f t="shared" si="808"/>
        <v>#DIV/0!</v>
      </c>
      <c r="K360" s="233">
        <f t="shared" si="809"/>
        <v>0</v>
      </c>
      <c r="L360" s="43">
        <f t="shared" si="809"/>
        <v>0</v>
      </c>
      <c r="M360" s="43" t="e">
        <f t="shared" si="810"/>
        <v>#DIV/0!</v>
      </c>
      <c r="N360" s="233">
        <f t="shared" si="811"/>
        <v>0</v>
      </c>
      <c r="O360" s="43">
        <f t="shared" si="811"/>
        <v>0</v>
      </c>
      <c r="P360" s="43" t="e">
        <f t="shared" si="812"/>
        <v>#DIV/0!</v>
      </c>
      <c r="Q360" s="233">
        <f t="shared" si="813"/>
        <v>0</v>
      </c>
      <c r="R360" s="43">
        <f t="shared" si="813"/>
        <v>0</v>
      </c>
      <c r="S360" s="43" t="e">
        <f t="shared" si="814"/>
        <v>#DIV/0!</v>
      </c>
      <c r="T360" s="233">
        <f t="shared" si="815"/>
        <v>0</v>
      </c>
      <c r="U360" s="43">
        <f t="shared" si="815"/>
        <v>0</v>
      </c>
      <c r="V360" s="43" t="e">
        <f t="shared" si="816"/>
        <v>#DIV/0!</v>
      </c>
      <c r="W360" s="233">
        <f t="shared" si="817"/>
        <v>0</v>
      </c>
      <c r="X360" s="43">
        <f t="shared" si="817"/>
        <v>0</v>
      </c>
      <c r="Y360" s="43" t="e">
        <f t="shared" si="818"/>
        <v>#DIV/0!</v>
      </c>
      <c r="Z360" s="233">
        <f t="shared" si="819"/>
        <v>0</v>
      </c>
      <c r="AA360" s="43">
        <f t="shared" si="819"/>
        <v>0</v>
      </c>
      <c r="AB360" s="43" t="e">
        <f t="shared" si="820"/>
        <v>#DIV/0!</v>
      </c>
      <c r="AC360" s="233">
        <f t="shared" si="821"/>
        <v>0</v>
      </c>
      <c r="AD360" s="43">
        <f t="shared" si="821"/>
        <v>0</v>
      </c>
      <c r="AE360" s="43" t="e">
        <f t="shared" si="822"/>
        <v>#DIV/0!</v>
      </c>
      <c r="AF360" s="233">
        <f t="shared" si="823"/>
        <v>0</v>
      </c>
      <c r="AG360" s="43">
        <f t="shared" si="823"/>
        <v>0</v>
      </c>
      <c r="AH360" s="43" t="e">
        <f t="shared" si="824"/>
        <v>#DIV/0!</v>
      </c>
      <c r="AI360" s="233">
        <f t="shared" si="825"/>
        <v>0</v>
      </c>
      <c r="AJ360" s="43">
        <f t="shared" si="825"/>
        <v>0</v>
      </c>
      <c r="AK360" s="43" t="e">
        <f t="shared" si="826"/>
        <v>#DIV/0!</v>
      </c>
      <c r="AL360" s="233">
        <f t="shared" si="827"/>
        <v>0</v>
      </c>
      <c r="AM360" s="43">
        <f t="shared" si="827"/>
        <v>0</v>
      </c>
      <c r="AN360" s="43" t="e">
        <f t="shared" si="828"/>
        <v>#DIV/0!</v>
      </c>
      <c r="AO360" s="233">
        <f t="shared" si="829"/>
        <v>0</v>
      </c>
      <c r="AP360" s="43">
        <f t="shared" si="829"/>
        <v>0</v>
      </c>
      <c r="AQ360" s="43" t="e">
        <f t="shared" si="830"/>
        <v>#DIV/0!</v>
      </c>
      <c r="AR360" s="99"/>
      <c r="AS360" s="90"/>
      <c r="AT360" s="90"/>
    </row>
    <row r="361" spans="1:46" s="91" customFormat="1" ht="34.5" hidden="1" customHeight="1">
      <c r="A361" s="391"/>
      <c r="B361" s="392"/>
      <c r="C361" s="522"/>
      <c r="D361" s="112" t="s">
        <v>37</v>
      </c>
      <c r="E361" s="173">
        <f t="shared" si="831"/>
        <v>0</v>
      </c>
      <c r="F361" s="85">
        <f t="shared" si="831"/>
        <v>0</v>
      </c>
      <c r="G361" s="43" t="e">
        <f t="shared" si="754"/>
        <v>#DIV/0!</v>
      </c>
      <c r="H361" s="233">
        <f t="shared" si="807"/>
        <v>0</v>
      </c>
      <c r="I361" s="43">
        <f t="shared" si="807"/>
        <v>0</v>
      </c>
      <c r="J361" s="43" t="e">
        <f t="shared" si="808"/>
        <v>#DIV/0!</v>
      </c>
      <c r="K361" s="233">
        <f t="shared" si="809"/>
        <v>0</v>
      </c>
      <c r="L361" s="43">
        <f t="shared" si="809"/>
        <v>0</v>
      </c>
      <c r="M361" s="43" t="e">
        <f t="shared" si="810"/>
        <v>#DIV/0!</v>
      </c>
      <c r="N361" s="233">
        <f t="shared" si="811"/>
        <v>0</v>
      </c>
      <c r="O361" s="43">
        <f t="shared" si="811"/>
        <v>0</v>
      </c>
      <c r="P361" s="43" t="e">
        <f t="shared" si="812"/>
        <v>#DIV/0!</v>
      </c>
      <c r="Q361" s="233">
        <f t="shared" si="813"/>
        <v>0</v>
      </c>
      <c r="R361" s="43">
        <f t="shared" si="813"/>
        <v>0</v>
      </c>
      <c r="S361" s="43" t="e">
        <f t="shared" si="814"/>
        <v>#DIV/0!</v>
      </c>
      <c r="T361" s="233">
        <f t="shared" si="815"/>
        <v>0</v>
      </c>
      <c r="U361" s="43">
        <f t="shared" si="815"/>
        <v>0</v>
      </c>
      <c r="V361" s="43" t="e">
        <f t="shared" si="816"/>
        <v>#DIV/0!</v>
      </c>
      <c r="W361" s="233">
        <f t="shared" si="817"/>
        <v>0</v>
      </c>
      <c r="X361" s="43">
        <f t="shared" si="817"/>
        <v>0</v>
      </c>
      <c r="Y361" s="43" t="e">
        <f t="shared" si="818"/>
        <v>#DIV/0!</v>
      </c>
      <c r="Z361" s="233">
        <f t="shared" si="819"/>
        <v>0</v>
      </c>
      <c r="AA361" s="43">
        <f t="shared" si="819"/>
        <v>0</v>
      </c>
      <c r="AB361" s="43" t="e">
        <f t="shared" si="820"/>
        <v>#DIV/0!</v>
      </c>
      <c r="AC361" s="233">
        <f t="shared" si="821"/>
        <v>0</v>
      </c>
      <c r="AD361" s="43">
        <f t="shared" si="821"/>
        <v>0</v>
      </c>
      <c r="AE361" s="43" t="e">
        <f t="shared" si="822"/>
        <v>#DIV/0!</v>
      </c>
      <c r="AF361" s="233">
        <f t="shared" si="823"/>
        <v>0</v>
      </c>
      <c r="AG361" s="43">
        <f t="shared" si="823"/>
        <v>0</v>
      </c>
      <c r="AH361" s="43" t="e">
        <f t="shared" si="824"/>
        <v>#DIV/0!</v>
      </c>
      <c r="AI361" s="233">
        <f t="shared" si="825"/>
        <v>0</v>
      </c>
      <c r="AJ361" s="43">
        <f t="shared" si="825"/>
        <v>0</v>
      </c>
      <c r="AK361" s="43" t="e">
        <f t="shared" si="826"/>
        <v>#DIV/0!</v>
      </c>
      <c r="AL361" s="233">
        <f t="shared" si="827"/>
        <v>0</v>
      </c>
      <c r="AM361" s="43">
        <f t="shared" si="827"/>
        <v>0</v>
      </c>
      <c r="AN361" s="43" t="e">
        <f t="shared" si="828"/>
        <v>#DIV/0!</v>
      </c>
      <c r="AO361" s="233">
        <f t="shared" si="829"/>
        <v>0</v>
      </c>
      <c r="AP361" s="43">
        <f t="shared" si="829"/>
        <v>0</v>
      </c>
      <c r="AQ361" s="43" t="e">
        <f t="shared" si="830"/>
        <v>#DIV/0!</v>
      </c>
      <c r="AR361" s="99"/>
      <c r="AS361" s="90"/>
      <c r="AT361" s="90"/>
    </row>
    <row r="362" spans="1:46" s="91" customFormat="1" ht="45" hidden="1">
      <c r="A362" s="393"/>
      <c r="B362" s="394"/>
      <c r="C362" s="523"/>
      <c r="D362" s="24" t="s">
        <v>32</v>
      </c>
      <c r="E362" s="173">
        <f t="shared" si="831"/>
        <v>62549.34</v>
      </c>
      <c r="F362" s="85">
        <f>I362+L362+O362+R362+U362+X362+AA362+AD362+AG362+AJ362+AM362+AP362</f>
        <v>24458.517690000001</v>
      </c>
      <c r="G362" s="43">
        <f t="shared" si="754"/>
        <v>39.102759021917741</v>
      </c>
      <c r="H362" s="233">
        <f t="shared" si="807"/>
        <v>1785.46</v>
      </c>
      <c r="I362" s="43">
        <f t="shared" si="807"/>
        <v>1785.46</v>
      </c>
      <c r="J362" s="43">
        <f t="shared" si="808"/>
        <v>100</v>
      </c>
      <c r="K362" s="233">
        <f t="shared" si="809"/>
        <v>4747.8500000000004</v>
      </c>
      <c r="L362" s="43">
        <f t="shared" si="809"/>
        <v>4747.8576899999998</v>
      </c>
      <c r="M362" s="43">
        <f t="shared" si="810"/>
        <v>100.00016196804869</v>
      </c>
      <c r="N362" s="233">
        <f t="shared" si="811"/>
        <v>5312.16</v>
      </c>
      <c r="O362" s="43">
        <f t="shared" si="811"/>
        <v>5294.66</v>
      </c>
      <c r="P362" s="43">
        <f t="shared" si="812"/>
        <v>99.670567151591811</v>
      </c>
      <c r="Q362" s="233">
        <f t="shared" si="813"/>
        <v>4687.8899999999994</v>
      </c>
      <c r="R362" s="43">
        <f t="shared" si="813"/>
        <v>4687.8899999999994</v>
      </c>
      <c r="S362" s="43">
        <f t="shared" si="814"/>
        <v>100</v>
      </c>
      <c r="T362" s="233">
        <f t="shared" si="815"/>
        <v>4440.34</v>
      </c>
      <c r="U362" s="43">
        <f>U19</f>
        <v>4440.34</v>
      </c>
      <c r="V362" s="43">
        <f t="shared" si="816"/>
        <v>100</v>
      </c>
      <c r="W362" s="233">
        <f t="shared" si="817"/>
        <v>3502.31</v>
      </c>
      <c r="X362" s="43">
        <f t="shared" si="817"/>
        <v>3502.31</v>
      </c>
      <c r="Y362" s="43">
        <f t="shared" si="818"/>
        <v>100</v>
      </c>
      <c r="Z362" s="233">
        <f t="shared" si="819"/>
        <v>5645.55</v>
      </c>
      <c r="AA362" s="43">
        <f t="shared" si="819"/>
        <v>0</v>
      </c>
      <c r="AB362" s="43">
        <f t="shared" si="820"/>
        <v>0</v>
      </c>
      <c r="AC362" s="233">
        <f t="shared" si="821"/>
        <v>2582.8200000000002</v>
      </c>
      <c r="AD362" s="43">
        <f t="shared" si="821"/>
        <v>0</v>
      </c>
      <c r="AE362" s="43">
        <f t="shared" si="822"/>
        <v>0</v>
      </c>
      <c r="AF362" s="233">
        <f t="shared" si="823"/>
        <v>4215.59</v>
      </c>
      <c r="AG362" s="43">
        <f t="shared" si="823"/>
        <v>0</v>
      </c>
      <c r="AH362" s="43">
        <f t="shared" si="824"/>
        <v>0</v>
      </c>
      <c r="AI362" s="233">
        <f t="shared" si="825"/>
        <v>4854.2199999999993</v>
      </c>
      <c r="AJ362" s="43">
        <f t="shared" si="825"/>
        <v>0</v>
      </c>
      <c r="AK362" s="43">
        <f t="shared" si="826"/>
        <v>0</v>
      </c>
      <c r="AL362" s="233">
        <f t="shared" si="827"/>
        <v>4643.6100000000006</v>
      </c>
      <c r="AM362" s="43">
        <f t="shared" si="827"/>
        <v>0</v>
      </c>
      <c r="AN362" s="43">
        <f t="shared" si="828"/>
        <v>0</v>
      </c>
      <c r="AO362" s="233">
        <f t="shared" si="829"/>
        <v>16131.539999999997</v>
      </c>
      <c r="AP362" s="43">
        <f t="shared" si="829"/>
        <v>0</v>
      </c>
      <c r="AQ362" s="43">
        <f t="shared" si="830"/>
        <v>0</v>
      </c>
      <c r="AR362" s="99"/>
      <c r="AS362" s="90"/>
      <c r="AT362" s="90"/>
    </row>
    <row r="363" spans="1:46" s="208" customFormat="1" ht="22.5" hidden="1" customHeight="1">
      <c r="A363" s="272" t="s">
        <v>29</v>
      </c>
      <c r="B363" s="275" t="s">
        <v>244</v>
      </c>
      <c r="C363" s="524" t="s">
        <v>245</v>
      </c>
      <c r="D363" s="215" t="s">
        <v>34</v>
      </c>
      <c r="E363" s="204">
        <f>E364+E365+E366+E368+E369</f>
        <v>29126.181</v>
      </c>
      <c r="F363" s="205">
        <f>F364+F365+F366+F368+F369</f>
        <v>8190.88</v>
      </c>
      <c r="G363" s="205">
        <f>(F363/E363)*100</f>
        <v>28.122052801910417</v>
      </c>
      <c r="H363" s="234">
        <f>H364+H365+H366+H368+H369</f>
        <v>0</v>
      </c>
      <c r="I363" s="205">
        <f>I364+I365+I366+I368+I369</f>
        <v>0</v>
      </c>
      <c r="J363" s="205" t="e">
        <f>(I363/H363)*100</f>
        <v>#DIV/0!</v>
      </c>
      <c r="K363" s="234">
        <f>K364+K365+K366+K368+K369</f>
        <v>942.09</v>
      </c>
      <c r="L363" s="206">
        <f>L364+L365+L366+L368+L369</f>
        <v>942.09</v>
      </c>
      <c r="M363" s="205">
        <f>(L363/K363)*100</f>
        <v>100</v>
      </c>
      <c r="N363" s="234">
        <f>N364+N365+N366+N368+N369</f>
        <v>4788.1109999999999</v>
      </c>
      <c r="O363" s="206">
        <f>O364+O365+O366+O368+O369</f>
        <v>4538.1100000000006</v>
      </c>
      <c r="P363" s="205">
        <f>(O363/N363)*100</f>
        <v>94.778713358984376</v>
      </c>
      <c r="Q363" s="234">
        <f>Q364+Q365+Q366+Q368+Q369</f>
        <v>380</v>
      </c>
      <c r="R363" s="205">
        <f>R364+R365+R366+R368+R369</f>
        <v>380</v>
      </c>
      <c r="S363" s="205">
        <f>(R363/Q363)*100</f>
        <v>100</v>
      </c>
      <c r="T363" s="234">
        <f>T364+T365+T366+T368+T369</f>
        <v>1238.1000000000001</v>
      </c>
      <c r="U363" s="205">
        <f>U364+U365+U366+U368+U369</f>
        <v>1238.1000000000001</v>
      </c>
      <c r="V363" s="205">
        <f>(U363/T363)*100</f>
        <v>100</v>
      </c>
      <c r="W363" s="234">
        <f>W364+W365+W366+W368+W369</f>
        <v>1092.5800000000002</v>
      </c>
      <c r="X363" s="205">
        <f>X364+X365+X366+X368+X369</f>
        <v>1092.5800000000002</v>
      </c>
      <c r="Y363" s="205">
        <f>(X363/W363)*100</f>
        <v>100</v>
      </c>
      <c r="Z363" s="234">
        <f>Z364+Z365+Z366+Z368+Z369</f>
        <v>19.96</v>
      </c>
      <c r="AA363" s="205">
        <f>AA364+AA365+AA366+AA368+AA369</f>
        <v>0</v>
      </c>
      <c r="AB363" s="205">
        <f>(AA363/Z363)*100</f>
        <v>0</v>
      </c>
      <c r="AC363" s="234">
        <f>AC364+AC365+AC366+AC368+AC369</f>
        <v>619.68999999999994</v>
      </c>
      <c r="AD363" s="205">
        <f>AD364+AD365+AD366+AD368+AD369</f>
        <v>0</v>
      </c>
      <c r="AE363" s="205">
        <f>(AD363/AC363)*100</f>
        <v>0</v>
      </c>
      <c r="AF363" s="234">
        <f>AF364+AF365+AF366+AF368+AF369</f>
        <v>12913.61</v>
      </c>
      <c r="AG363" s="205">
        <f>AG364+AG365+AG366+AG368+AG369</f>
        <v>0</v>
      </c>
      <c r="AH363" s="205">
        <f>(AG363/AF363)*100</f>
        <v>0</v>
      </c>
      <c r="AI363" s="234">
        <f>AI364+AI365+AI366+AI368+AI369</f>
        <v>3956.89</v>
      </c>
      <c r="AJ363" s="205">
        <f>AJ364+AJ365+AJ366+AJ368+AJ369</f>
        <v>0</v>
      </c>
      <c r="AK363" s="205">
        <f>(AJ363/AI363)*100</f>
        <v>0</v>
      </c>
      <c r="AL363" s="234">
        <f>AL364+AL365+AL366+AL368+AL369</f>
        <v>0</v>
      </c>
      <c r="AM363" s="205">
        <f>AM364+AM365+AM366+AM368+AM369</f>
        <v>0</v>
      </c>
      <c r="AN363" s="205" t="e">
        <f>(AM363/AL363)*100</f>
        <v>#DIV/0!</v>
      </c>
      <c r="AO363" s="234">
        <f>AO364+AO365+AO366+AO368+AO369</f>
        <v>3175.15</v>
      </c>
      <c r="AP363" s="205">
        <f>AP364+AP365+AP366+AP368+AP369</f>
        <v>0</v>
      </c>
      <c r="AQ363" s="205">
        <f>(AP363/AO363)*100</f>
        <v>0</v>
      </c>
      <c r="AR363" s="216"/>
    </row>
    <row r="364" spans="1:46" customFormat="1" ht="30" hidden="1">
      <c r="A364" s="273"/>
      <c r="B364" s="276"/>
      <c r="C364" s="525"/>
      <c r="D364" s="248" t="s">
        <v>17</v>
      </c>
      <c r="E364" s="253">
        <f>H364+K364+N364+Q364+T364+W364+Z364+AC364+AF364+AI364+AL364+AO364</f>
        <v>308.39999999999998</v>
      </c>
      <c r="F364" s="44">
        <f>I364+L364+O364+R364+U364+X364+AA364+AD364+AG364+AJ364+AM364+AP364</f>
        <v>0</v>
      </c>
      <c r="G364" s="45">
        <f t="shared" ref="G364:G369" si="832">(F364/E364)*100</f>
        <v>0</v>
      </c>
      <c r="H364" s="234">
        <f t="shared" ref="H364:I369" si="833">H371+H511+H525+H595+H602+H616</f>
        <v>0</v>
      </c>
      <c r="I364" s="45">
        <f t="shared" si="833"/>
        <v>0</v>
      </c>
      <c r="J364" s="45" t="e">
        <f t="shared" ref="J364:J369" si="834">(I364/H364)*100</f>
        <v>#DIV/0!</v>
      </c>
      <c r="K364" s="234">
        <f>K371+K511+K525+K595+K602+K616</f>
        <v>0</v>
      </c>
      <c r="L364" s="43">
        <f>L371+L511+L525+L595+L602+L616</f>
        <v>0</v>
      </c>
      <c r="M364" s="45" t="e">
        <f t="shared" ref="M364:M369" si="835">(L364/K364)*100</f>
        <v>#DIV/0!</v>
      </c>
      <c r="N364" s="234">
        <f>N371+N511+N525+N595+N602+N616</f>
        <v>0</v>
      </c>
      <c r="O364" s="43">
        <f>O371+O511+O525+O595+O602+O616</f>
        <v>0</v>
      </c>
      <c r="P364" s="45" t="e">
        <f t="shared" ref="P364:P369" si="836">(O364/N364)*100</f>
        <v>#DIV/0!</v>
      </c>
      <c r="Q364" s="234">
        <f>Q371+Q511+Q525+Q595+Q602+Q616</f>
        <v>0</v>
      </c>
      <c r="R364" s="45">
        <f>R371+R511+R525+R595+R602+R616</f>
        <v>0</v>
      </c>
      <c r="S364" s="45" t="e">
        <f t="shared" ref="S364:S369" si="837">(R364/Q364)*100</f>
        <v>#DIV/0!</v>
      </c>
      <c r="T364" s="234">
        <f>T371+T511+T525+T595+T602+T616</f>
        <v>0</v>
      </c>
      <c r="U364" s="45">
        <f>U371+U511+U525+U595+U602+U616</f>
        <v>0</v>
      </c>
      <c r="V364" s="45" t="e">
        <f t="shared" ref="V364:V369" si="838">(U364/T364)*100</f>
        <v>#DIV/0!</v>
      </c>
      <c r="W364" s="234">
        <f>W371+W511+W525+W595+W602+W616</f>
        <v>0</v>
      </c>
      <c r="X364" s="45">
        <f>X371+X511+X525+X595+X602+X616</f>
        <v>0</v>
      </c>
      <c r="Y364" s="45" t="e">
        <f t="shared" ref="Y364:Y369" si="839">(X364/W364)*100</f>
        <v>#DIV/0!</v>
      </c>
      <c r="Z364" s="234">
        <f>Z371+Z511+Z525+Z595+Z602+Z616</f>
        <v>0</v>
      </c>
      <c r="AA364" s="45">
        <f>AA371+AA511+AA525+AA595+AA602+AA616</f>
        <v>0</v>
      </c>
      <c r="AB364" s="45" t="e">
        <f t="shared" ref="AB364:AB369" si="840">(AA364/Z364)*100</f>
        <v>#DIV/0!</v>
      </c>
      <c r="AC364" s="234">
        <f>AC371+AC511+AC525+AC595+AC602+AC616</f>
        <v>0</v>
      </c>
      <c r="AD364" s="45">
        <f>AD371+AD511+AD525+AD595+AD602+AD616</f>
        <v>0</v>
      </c>
      <c r="AE364" s="45" t="e">
        <f t="shared" ref="AE364:AE369" si="841">(AD364/AC364)*100</f>
        <v>#DIV/0!</v>
      </c>
      <c r="AF364" s="234">
        <f>AF371+AF511+AF525+AF595+AF602+AF616</f>
        <v>0</v>
      </c>
      <c r="AG364" s="45">
        <f>AG371+AG511+AG525+AG595+AG602+AG616</f>
        <v>0</v>
      </c>
      <c r="AH364" s="45" t="e">
        <f t="shared" ref="AH364:AH369" si="842">(AG364/AF364)*100</f>
        <v>#DIV/0!</v>
      </c>
      <c r="AI364" s="234">
        <f>AI371+AI511+AI525+AI595+AI602+AI616</f>
        <v>0</v>
      </c>
      <c r="AJ364" s="45">
        <f>AJ371+AJ511+AJ525+AJ595+AJ602+AJ616</f>
        <v>0</v>
      </c>
      <c r="AK364" s="45" t="e">
        <f t="shared" ref="AK364:AK369" si="843">(AJ364/AI364)*100</f>
        <v>#DIV/0!</v>
      </c>
      <c r="AL364" s="234">
        <f>AL371+AL511+AL525+AL595+AL602+AL616</f>
        <v>0</v>
      </c>
      <c r="AM364" s="45">
        <f>AM371+AM511+AM525+AM595+AM602+AM616</f>
        <v>0</v>
      </c>
      <c r="AN364" s="45" t="e">
        <f t="shared" ref="AN364:AN369" si="844">(AM364/AL364)*100</f>
        <v>#DIV/0!</v>
      </c>
      <c r="AO364" s="234">
        <f>AO371+AO511+AO525+AO595+AO602+AO616</f>
        <v>308.39999999999998</v>
      </c>
      <c r="AP364" s="45">
        <f>AP371+AP511+AP525+AP595+AP602+AP616</f>
        <v>0</v>
      </c>
      <c r="AQ364" s="45">
        <f t="shared" ref="AQ364:AQ369" si="845">(AP364/AO364)*100</f>
        <v>0</v>
      </c>
      <c r="AR364" s="12"/>
      <c r="AS364" s="37"/>
      <c r="AT364" s="37"/>
    </row>
    <row r="365" spans="1:46" customFormat="1" ht="45" hidden="1">
      <c r="A365" s="273"/>
      <c r="B365" s="276"/>
      <c r="C365" s="525"/>
      <c r="D365" s="97" t="s">
        <v>18</v>
      </c>
      <c r="E365" s="253">
        <f>H365+K365+N365+Q365+T365+W365+Z365+AC365+AF365+AI365+AL365+AO365</f>
        <v>1669.6</v>
      </c>
      <c r="F365" s="44">
        <f t="shared" ref="F365:F369" si="846">I365+L365+O365+R365+U365+X365+AA365+AD365+AG365+AJ365+AM365+AP365</f>
        <v>700</v>
      </c>
      <c r="G365" s="45">
        <f t="shared" si="832"/>
        <v>41.926209870627694</v>
      </c>
      <c r="H365" s="234">
        <f t="shared" si="833"/>
        <v>0</v>
      </c>
      <c r="I365" s="45">
        <f t="shared" si="833"/>
        <v>0</v>
      </c>
      <c r="J365" s="45" t="e">
        <f t="shared" si="834"/>
        <v>#DIV/0!</v>
      </c>
      <c r="K365" s="234">
        <f t="shared" ref="K365:L369" si="847">K372+K512+K526+K596+K603+K617</f>
        <v>0</v>
      </c>
      <c r="L365" s="43">
        <f t="shared" si="847"/>
        <v>0</v>
      </c>
      <c r="M365" s="45" t="e">
        <f t="shared" si="835"/>
        <v>#DIV/0!</v>
      </c>
      <c r="N365" s="234">
        <f t="shared" ref="N365:O369" si="848">N372+N512+N526+N596+N603+N617</f>
        <v>710</v>
      </c>
      <c r="O365" s="43">
        <f t="shared" si="848"/>
        <v>460</v>
      </c>
      <c r="P365" s="45">
        <f t="shared" si="836"/>
        <v>64.788732394366207</v>
      </c>
      <c r="Q365" s="234">
        <f t="shared" ref="Q365:R369" si="849">Q372+Q512+Q526+Q596+Q603+Q617</f>
        <v>240</v>
      </c>
      <c r="R365" s="45">
        <f t="shared" si="849"/>
        <v>240</v>
      </c>
      <c r="S365" s="45">
        <f t="shared" si="837"/>
        <v>100</v>
      </c>
      <c r="T365" s="234">
        <f t="shared" ref="T365:U369" si="850">T372+T512+T526+T596+T603+T617</f>
        <v>0</v>
      </c>
      <c r="U365" s="45">
        <f t="shared" si="850"/>
        <v>0</v>
      </c>
      <c r="V365" s="45" t="e">
        <f t="shared" si="838"/>
        <v>#DIV/0!</v>
      </c>
      <c r="W365" s="234">
        <f t="shared" ref="W365:X369" si="851">W372+W512+W526+W596+W603+W617</f>
        <v>0</v>
      </c>
      <c r="X365" s="45">
        <f t="shared" si="851"/>
        <v>0</v>
      </c>
      <c r="Y365" s="45" t="e">
        <f t="shared" si="839"/>
        <v>#DIV/0!</v>
      </c>
      <c r="Z365" s="234">
        <f t="shared" ref="Z365:AA369" si="852">Z372+Z512+Z526+Z596+Z603+Z617</f>
        <v>0</v>
      </c>
      <c r="AA365" s="45">
        <f t="shared" si="852"/>
        <v>0</v>
      </c>
      <c r="AB365" s="45" t="e">
        <f t="shared" si="840"/>
        <v>#DIV/0!</v>
      </c>
      <c r="AC365" s="234">
        <f t="shared" ref="AC365:AD369" si="853">AC372+AC512+AC526+AC596+AC603+AC617</f>
        <v>0</v>
      </c>
      <c r="AD365" s="45">
        <f t="shared" si="853"/>
        <v>0</v>
      </c>
      <c r="AE365" s="45" t="e">
        <f t="shared" si="841"/>
        <v>#DIV/0!</v>
      </c>
      <c r="AF365" s="234">
        <f t="shared" ref="AF365:AG369" si="854">AF372+AF512+AF526+AF596+AF603+AF617</f>
        <v>0</v>
      </c>
      <c r="AG365" s="45">
        <f t="shared" si="854"/>
        <v>0</v>
      </c>
      <c r="AH365" s="45" t="e">
        <f t="shared" si="842"/>
        <v>#DIV/0!</v>
      </c>
      <c r="AI365" s="234">
        <f t="shared" ref="AI365:AJ369" si="855">AI372+AI512+AI526+AI596+AI603+AI617</f>
        <v>0</v>
      </c>
      <c r="AJ365" s="45">
        <f t="shared" si="855"/>
        <v>0</v>
      </c>
      <c r="AK365" s="45" t="e">
        <f t="shared" si="843"/>
        <v>#DIV/0!</v>
      </c>
      <c r="AL365" s="234">
        <f t="shared" ref="AL365:AM369" si="856">AL372+AL512+AL526+AL596+AL603+AL617</f>
        <v>0</v>
      </c>
      <c r="AM365" s="45">
        <f t="shared" si="856"/>
        <v>0</v>
      </c>
      <c r="AN365" s="45" t="e">
        <f t="shared" si="844"/>
        <v>#DIV/0!</v>
      </c>
      <c r="AO365" s="234">
        <f t="shared" ref="AO365:AP369" si="857">AO372+AO512+AO526+AO596+AO603+AO617</f>
        <v>719.6</v>
      </c>
      <c r="AP365" s="45">
        <f t="shared" si="857"/>
        <v>0</v>
      </c>
      <c r="AQ365" s="45">
        <f t="shared" si="845"/>
        <v>0</v>
      </c>
      <c r="AR365" s="12"/>
      <c r="AS365" s="37"/>
      <c r="AT365" s="37"/>
    </row>
    <row r="366" spans="1:46" customFormat="1" ht="24.75" hidden="1" customHeight="1">
      <c r="A366" s="273"/>
      <c r="B366" s="276"/>
      <c r="C366" s="525"/>
      <c r="D366" s="97" t="s">
        <v>26</v>
      </c>
      <c r="E366" s="253">
        <f>H366+K366+N366+Q366+T366+W366+Z366+AC366+AF366+AI366+AL366+AO366</f>
        <v>27148.181</v>
      </c>
      <c r="F366" s="44">
        <f t="shared" si="846"/>
        <v>7490.88</v>
      </c>
      <c r="G366" s="45">
        <f t="shared" si="832"/>
        <v>27.592566883210335</v>
      </c>
      <c r="H366" s="234">
        <f t="shared" si="833"/>
        <v>0</v>
      </c>
      <c r="I366" s="45">
        <f t="shared" si="833"/>
        <v>0</v>
      </c>
      <c r="J366" s="45" t="e">
        <f t="shared" si="834"/>
        <v>#DIV/0!</v>
      </c>
      <c r="K366" s="234">
        <f t="shared" si="847"/>
        <v>942.09</v>
      </c>
      <c r="L366" s="43">
        <f t="shared" si="847"/>
        <v>942.09</v>
      </c>
      <c r="M366" s="45">
        <f t="shared" si="835"/>
        <v>100</v>
      </c>
      <c r="N366" s="234">
        <f t="shared" si="848"/>
        <v>4078.1109999999999</v>
      </c>
      <c r="O366" s="43">
        <f t="shared" si="848"/>
        <v>4078.11</v>
      </c>
      <c r="P366" s="45">
        <f t="shared" si="836"/>
        <v>99.999975478843027</v>
      </c>
      <c r="Q366" s="234">
        <f t="shared" si="849"/>
        <v>140</v>
      </c>
      <c r="R366" s="45">
        <f t="shared" si="849"/>
        <v>140</v>
      </c>
      <c r="S366" s="45">
        <f t="shared" si="837"/>
        <v>100</v>
      </c>
      <c r="T366" s="234">
        <f t="shared" si="850"/>
        <v>1238.1000000000001</v>
      </c>
      <c r="U366" s="45">
        <f t="shared" si="850"/>
        <v>1238.1000000000001</v>
      </c>
      <c r="V366" s="45">
        <f t="shared" si="838"/>
        <v>100</v>
      </c>
      <c r="W366" s="234">
        <f t="shared" si="851"/>
        <v>1092.5800000000002</v>
      </c>
      <c r="X366" s="45">
        <f t="shared" si="851"/>
        <v>1092.5800000000002</v>
      </c>
      <c r="Y366" s="45">
        <f t="shared" si="839"/>
        <v>100</v>
      </c>
      <c r="Z366" s="234">
        <f t="shared" si="852"/>
        <v>19.96</v>
      </c>
      <c r="AA366" s="45">
        <f t="shared" si="852"/>
        <v>0</v>
      </c>
      <c r="AB366" s="45">
        <f t="shared" si="840"/>
        <v>0</v>
      </c>
      <c r="AC366" s="234">
        <f t="shared" si="853"/>
        <v>619.68999999999994</v>
      </c>
      <c r="AD366" s="45">
        <f t="shared" si="853"/>
        <v>0</v>
      </c>
      <c r="AE366" s="45">
        <f t="shared" si="841"/>
        <v>0</v>
      </c>
      <c r="AF366" s="234">
        <f t="shared" si="854"/>
        <v>12913.61</v>
      </c>
      <c r="AG366" s="45">
        <f t="shared" si="854"/>
        <v>0</v>
      </c>
      <c r="AH366" s="45">
        <f t="shared" si="842"/>
        <v>0</v>
      </c>
      <c r="AI366" s="234">
        <f t="shared" si="855"/>
        <v>3956.89</v>
      </c>
      <c r="AJ366" s="45">
        <f t="shared" si="855"/>
        <v>0</v>
      </c>
      <c r="AK366" s="45">
        <f t="shared" si="843"/>
        <v>0</v>
      </c>
      <c r="AL366" s="234">
        <f t="shared" si="856"/>
        <v>0</v>
      </c>
      <c r="AM366" s="45">
        <f t="shared" si="856"/>
        <v>0</v>
      </c>
      <c r="AN366" s="45" t="e">
        <f t="shared" si="844"/>
        <v>#DIV/0!</v>
      </c>
      <c r="AO366" s="234">
        <f t="shared" si="857"/>
        <v>2147.15</v>
      </c>
      <c r="AP366" s="45">
        <f t="shared" si="857"/>
        <v>0</v>
      </c>
      <c r="AQ366" s="45">
        <f t="shared" si="845"/>
        <v>0</v>
      </c>
      <c r="AR366" s="12"/>
      <c r="AS366" s="37"/>
      <c r="AT366" s="37"/>
    </row>
    <row r="367" spans="1:46" customFormat="1" ht="83.25" hidden="1" customHeight="1">
      <c r="A367" s="273"/>
      <c r="B367" s="276"/>
      <c r="C367" s="525"/>
      <c r="D367" s="97" t="s">
        <v>154</v>
      </c>
      <c r="E367" s="253">
        <f t="shared" ref="E367:E369" si="858">H367+K367+N367+Q367+T367+W367+Z367+AC367+AF367+AI367+AL367+AO367</f>
        <v>0</v>
      </c>
      <c r="F367" s="44">
        <f t="shared" si="846"/>
        <v>0</v>
      </c>
      <c r="G367" s="45" t="e">
        <f t="shared" si="832"/>
        <v>#DIV/0!</v>
      </c>
      <c r="H367" s="234">
        <f t="shared" si="833"/>
        <v>0</v>
      </c>
      <c r="I367" s="45">
        <f t="shared" si="833"/>
        <v>0</v>
      </c>
      <c r="J367" s="45" t="e">
        <f t="shared" si="834"/>
        <v>#DIV/0!</v>
      </c>
      <c r="K367" s="234">
        <f t="shared" si="847"/>
        <v>0</v>
      </c>
      <c r="L367" s="43">
        <f t="shared" si="847"/>
        <v>0</v>
      </c>
      <c r="M367" s="45" t="e">
        <f t="shared" si="835"/>
        <v>#DIV/0!</v>
      </c>
      <c r="N367" s="234">
        <f t="shared" si="848"/>
        <v>0</v>
      </c>
      <c r="O367" s="43">
        <f t="shared" si="848"/>
        <v>0</v>
      </c>
      <c r="P367" s="45" t="e">
        <f t="shared" si="836"/>
        <v>#DIV/0!</v>
      </c>
      <c r="Q367" s="234">
        <f t="shared" si="849"/>
        <v>0</v>
      </c>
      <c r="R367" s="45">
        <f t="shared" si="849"/>
        <v>0</v>
      </c>
      <c r="S367" s="45" t="e">
        <f t="shared" si="837"/>
        <v>#DIV/0!</v>
      </c>
      <c r="T367" s="234">
        <f t="shared" si="850"/>
        <v>0</v>
      </c>
      <c r="U367" s="45">
        <f t="shared" si="850"/>
        <v>0</v>
      </c>
      <c r="V367" s="45" t="e">
        <f t="shared" si="838"/>
        <v>#DIV/0!</v>
      </c>
      <c r="W367" s="234">
        <f t="shared" si="851"/>
        <v>0</v>
      </c>
      <c r="X367" s="45">
        <f t="shared" si="851"/>
        <v>0</v>
      </c>
      <c r="Y367" s="45" t="e">
        <f t="shared" si="839"/>
        <v>#DIV/0!</v>
      </c>
      <c r="Z367" s="234">
        <f t="shared" si="852"/>
        <v>0</v>
      </c>
      <c r="AA367" s="45">
        <f t="shared" si="852"/>
        <v>0</v>
      </c>
      <c r="AB367" s="45" t="e">
        <f t="shared" si="840"/>
        <v>#DIV/0!</v>
      </c>
      <c r="AC367" s="234">
        <f t="shared" si="853"/>
        <v>0</v>
      </c>
      <c r="AD367" s="45">
        <f t="shared" si="853"/>
        <v>0</v>
      </c>
      <c r="AE367" s="45" t="e">
        <f t="shared" si="841"/>
        <v>#DIV/0!</v>
      </c>
      <c r="AF367" s="234">
        <f t="shared" si="854"/>
        <v>0</v>
      </c>
      <c r="AG367" s="45">
        <f t="shared" si="854"/>
        <v>0</v>
      </c>
      <c r="AH367" s="45" t="e">
        <f t="shared" si="842"/>
        <v>#DIV/0!</v>
      </c>
      <c r="AI367" s="234">
        <f t="shared" si="855"/>
        <v>0</v>
      </c>
      <c r="AJ367" s="45">
        <f t="shared" si="855"/>
        <v>0</v>
      </c>
      <c r="AK367" s="45" t="e">
        <f t="shared" si="843"/>
        <v>#DIV/0!</v>
      </c>
      <c r="AL367" s="234">
        <f t="shared" si="856"/>
        <v>0</v>
      </c>
      <c r="AM367" s="45">
        <f t="shared" si="856"/>
        <v>0</v>
      </c>
      <c r="AN367" s="45" t="e">
        <f t="shared" si="844"/>
        <v>#DIV/0!</v>
      </c>
      <c r="AO367" s="234">
        <f t="shared" si="857"/>
        <v>0</v>
      </c>
      <c r="AP367" s="45">
        <f t="shared" si="857"/>
        <v>0</v>
      </c>
      <c r="AQ367" s="45" t="e">
        <f t="shared" si="845"/>
        <v>#DIV/0!</v>
      </c>
      <c r="AR367" s="12"/>
      <c r="AS367" s="37"/>
      <c r="AT367" s="37"/>
    </row>
    <row r="368" spans="1:46" customFormat="1" ht="29.25" hidden="1" customHeight="1">
      <c r="A368" s="273"/>
      <c r="B368" s="276"/>
      <c r="C368" s="525"/>
      <c r="D368" s="97" t="s">
        <v>37</v>
      </c>
      <c r="E368" s="174">
        <f t="shared" si="858"/>
        <v>0</v>
      </c>
      <c r="F368" s="44">
        <f t="shared" si="846"/>
        <v>0</v>
      </c>
      <c r="G368" s="45" t="e">
        <f t="shared" si="832"/>
        <v>#DIV/0!</v>
      </c>
      <c r="H368" s="234">
        <f t="shared" si="833"/>
        <v>0</v>
      </c>
      <c r="I368" s="45">
        <f t="shared" si="833"/>
        <v>0</v>
      </c>
      <c r="J368" s="45" t="e">
        <f t="shared" si="834"/>
        <v>#DIV/0!</v>
      </c>
      <c r="K368" s="234">
        <f t="shared" si="847"/>
        <v>0</v>
      </c>
      <c r="L368" s="43">
        <f t="shared" si="847"/>
        <v>0</v>
      </c>
      <c r="M368" s="45" t="e">
        <f t="shared" si="835"/>
        <v>#DIV/0!</v>
      </c>
      <c r="N368" s="234">
        <f t="shared" si="848"/>
        <v>0</v>
      </c>
      <c r="O368" s="43">
        <f t="shared" si="848"/>
        <v>0</v>
      </c>
      <c r="P368" s="45" t="e">
        <f t="shared" si="836"/>
        <v>#DIV/0!</v>
      </c>
      <c r="Q368" s="234">
        <f t="shared" si="849"/>
        <v>0</v>
      </c>
      <c r="R368" s="45">
        <f t="shared" si="849"/>
        <v>0</v>
      </c>
      <c r="S368" s="45" t="e">
        <f t="shared" si="837"/>
        <v>#DIV/0!</v>
      </c>
      <c r="T368" s="234">
        <f t="shared" si="850"/>
        <v>0</v>
      </c>
      <c r="U368" s="45">
        <f t="shared" si="850"/>
        <v>0</v>
      </c>
      <c r="V368" s="45" t="e">
        <f t="shared" si="838"/>
        <v>#DIV/0!</v>
      </c>
      <c r="W368" s="234">
        <f t="shared" si="851"/>
        <v>0</v>
      </c>
      <c r="X368" s="45">
        <f t="shared" si="851"/>
        <v>0</v>
      </c>
      <c r="Y368" s="45" t="e">
        <f t="shared" si="839"/>
        <v>#DIV/0!</v>
      </c>
      <c r="Z368" s="234">
        <f t="shared" si="852"/>
        <v>0</v>
      </c>
      <c r="AA368" s="45">
        <f t="shared" si="852"/>
        <v>0</v>
      </c>
      <c r="AB368" s="45" t="e">
        <f t="shared" si="840"/>
        <v>#DIV/0!</v>
      </c>
      <c r="AC368" s="234">
        <f t="shared" si="853"/>
        <v>0</v>
      </c>
      <c r="AD368" s="45">
        <f t="shared" si="853"/>
        <v>0</v>
      </c>
      <c r="AE368" s="45" t="e">
        <f t="shared" si="841"/>
        <v>#DIV/0!</v>
      </c>
      <c r="AF368" s="234">
        <f t="shared" si="854"/>
        <v>0</v>
      </c>
      <c r="AG368" s="45">
        <f t="shared" si="854"/>
        <v>0</v>
      </c>
      <c r="AH368" s="45" t="e">
        <f t="shared" si="842"/>
        <v>#DIV/0!</v>
      </c>
      <c r="AI368" s="234">
        <f t="shared" si="855"/>
        <v>0</v>
      </c>
      <c r="AJ368" s="45">
        <f t="shared" si="855"/>
        <v>0</v>
      </c>
      <c r="AK368" s="45" t="e">
        <f t="shared" si="843"/>
        <v>#DIV/0!</v>
      </c>
      <c r="AL368" s="234">
        <f t="shared" si="856"/>
        <v>0</v>
      </c>
      <c r="AM368" s="45">
        <f t="shared" si="856"/>
        <v>0</v>
      </c>
      <c r="AN368" s="45" t="e">
        <f t="shared" si="844"/>
        <v>#DIV/0!</v>
      </c>
      <c r="AO368" s="234">
        <f t="shared" si="857"/>
        <v>0</v>
      </c>
      <c r="AP368" s="45">
        <f t="shared" si="857"/>
        <v>0</v>
      </c>
      <c r="AQ368" s="45" t="e">
        <f t="shared" si="845"/>
        <v>#DIV/0!</v>
      </c>
      <c r="AR368" s="12"/>
      <c r="AS368" s="37"/>
      <c r="AT368" s="37"/>
    </row>
    <row r="369" spans="1:46" customFormat="1" ht="87.75" hidden="1" customHeight="1">
      <c r="A369" s="274"/>
      <c r="B369" s="277"/>
      <c r="C369" s="526"/>
      <c r="D369" s="248" t="s">
        <v>32</v>
      </c>
      <c r="E369" s="174">
        <f t="shared" si="858"/>
        <v>0</v>
      </c>
      <c r="F369" s="44">
        <f t="shared" si="846"/>
        <v>0</v>
      </c>
      <c r="G369" s="45" t="e">
        <f t="shared" si="832"/>
        <v>#DIV/0!</v>
      </c>
      <c r="H369" s="234">
        <f t="shared" si="833"/>
        <v>0</v>
      </c>
      <c r="I369" s="45">
        <f t="shared" si="833"/>
        <v>0</v>
      </c>
      <c r="J369" s="45" t="e">
        <f t="shared" si="834"/>
        <v>#DIV/0!</v>
      </c>
      <c r="K369" s="234">
        <f t="shared" si="847"/>
        <v>0</v>
      </c>
      <c r="L369" s="43">
        <f t="shared" si="847"/>
        <v>0</v>
      </c>
      <c r="M369" s="45" t="e">
        <f t="shared" si="835"/>
        <v>#DIV/0!</v>
      </c>
      <c r="N369" s="234">
        <f t="shared" si="848"/>
        <v>0</v>
      </c>
      <c r="O369" s="43">
        <f t="shared" si="848"/>
        <v>0</v>
      </c>
      <c r="P369" s="45" t="e">
        <f t="shared" si="836"/>
        <v>#DIV/0!</v>
      </c>
      <c r="Q369" s="234">
        <f t="shared" si="849"/>
        <v>0</v>
      </c>
      <c r="R369" s="45">
        <f t="shared" si="849"/>
        <v>0</v>
      </c>
      <c r="S369" s="45" t="e">
        <f t="shared" si="837"/>
        <v>#DIV/0!</v>
      </c>
      <c r="T369" s="234">
        <f t="shared" si="850"/>
        <v>0</v>
      </c>
      <c r="U369" s="45">
        <f t="shared" si="850"/>
        <v>0</v>
      </c>
      <c r="V369" s="45" t="e">
        <f t="shared" si="838"/>
        <v>#DIV/0!</v>
      </c>
      <c r="W369" s="234">
        <f t="shared" si="851"/>
        <v>0</v>
      </c>
      <c r="X369" s="45">
        <f t="shared" si="851"/>
        <v>0</v>
      </c>
      <c r="Y369" s="45" t="e">
        <f t="shared" si="839"/>
        <v>#DIV/0!</v>
      </c>
      <c r="Z369" s="234">
        <f t="shared" si="852"/>
        <v>0</v>
      </c>
      <c r="AA369" s="45">
        <f t="shared" si="852"/>
        <v>0</v>
      </c>
      <c r="AB369" s="45" t="e">
        <f t="shared" si="840"/>
        <v>#DIV/0!</v>
      </c>
      <c r="AC369" s="234">
        <f t="shared" si="853"/>
        <v>0</v>
      </c>
      <c r="AD369" s="45">
        <f t="shared" si="853"/>
        <v>0</v>
      </c>
      <c r="AE369" s="45" t="e">
        <f t="shared" si="841"/>
        <v>#DIV/0!</v>
      </c>
      <c r="AF369" s="234">
        <f t="shared" si="854"/>
        <v>0</v>
      </c>
      <c r="AG369" s="45">
        <f t="shared" si="854"/>
        <v>0</v>
      </c>
      <c r="AH369" s="45" t="e">
        <f t="shared" si="842"/>
        <v>#DIV/0!</v>
      </c>
      <c r="AI369" s="234">
        <f t="shared" si="855"/>
        <v>0</v>
      </c>
      <c r="AJ369" s="45">
        <f t="shared" si="855"/>
        <v>0</v>
      </c>
      <c r="AK369" s="45" t="e">
        <f t="shared" si="843"/>
        <v>#DIV/0!</v>
      </c>
      <c r="AL369" s="234">
        <f t="shared" si="856"/>
        <v>0</v>
      </c>
      <c r="AM369" s="45">
        <f t="shared" si="856"/>
        <v>0</v>
      </c>
      <c r="AN369" s="45" t="e">
        <f t="shared" si="844"/>
        <v>#DIV/0!</v>
      </c>
      <c r="AO369" s="234">
        <f t="shared" si="857"/>
        <v>0</v>
      </c>
      <c r="AP369" s="45">
        <f t="shared" si="857"/>
        <v>0</v>
      </c>
      <c r="AQ369" s="45" t="e">
        <f t="shared" si="845"/>
        <v>#DIV/0!</v>
      </c>
      <c r="AR369" s="12"/>
      <c r="AS369" s="37"/>
      <c r="AT369" s="37"/>
    </row>
    <row r="370" spans="1:46" s="208" customFormat="1" ht="22.5" hidden="1" customHeight="1">
      <c r="A370" s="272" t="s">
        <v>20</v>
      </c>
      <c r="B370" s="307" t="s">
        <v>67</v>
      </c>
      <c r="C370" s="278" t="s">
        <v>68</v>
      </c>
      <c r="D370" s="217" t="s">
        <v>34</v>
      </c>
      <c r="E370" s="210">
        <f>E371+E372+E373+E375+E376</f>
        <v>25494.34</v>
      </c>
      <c r="F370" s="206">
        <f>F371+F372+F373+F375+F376</f>
        <v>6619.02</v>
      </c>
      <c r="G370" s="206">
        <f>(F370/E370)*100</f>
        <v>25.962703878586385</v>
      </c>
      <c r="H370" s="233">
        <f>H371+H372+H373+H375+H376</f>
        <v>0</v>
      </c>
      <c r="I370" s="206">
        <f>I371+I372+I373+I375+I376</f>
        <v>0</v>
      </c>
      <c r="J370" s="205" t="e">
        <f>(I370/H370)*100</f>
        <v>#DIV/0!</v>
      </c>
      <c r="K370" s="234">
        <f>K371+K372+K373+K375+K376</f>
        <v>942.09</v>
      </c>
      <c r="L370" s="206">
        <f>L371+L372+L373+L375+L376</f>
        <v>942.09</v>
      </c>
      <c r="M370" s="205">
        <f>(L370/K370)*100</f>
        <v>100</v>
      </c>
      <c r="N370" s="234">
        <f>N371+N372+N373+N375+N376</f>
        <v>3744</v>
      </c>
      <c r="O370" s="206">
        <f>O371+O372+O373+O375+O376</f>
        <v>3744</v>
      </c>
      <c r="P370" s="205">
        <f>(O370/N370)*100</f>
        <v>100</v>
      </c>
      <c r="Q370" s="234">
        <f>Q371+Q372+Q373+Q375+Q376</f>
        <v>0</v>
      </c>
      <c r="R370" s="205">
        <f>R371+R372+R373+R375+R376</f>
        <v>0</v>
      </c>
      <c r="S370" s="205" t="e">
        <f>(R370/Q370)*100</f>
        <v>#DIV/0!</v>
      </c>
      <c r="T370" s="234">
        <f>T371+T372+T373+T375+T376</f>
        <v>1132.93</v>
      </c>
      <c r="U370" s="205">
        <f>U371+U372+U373+U375+U376</f>
        <v>1132.93</v>
      </c>
      <c r="V370" s="205">
        <f>(U370/T370)*100</f>
        <v>100</v>
      </c>
      <c r="W370" s="234">
        <f>W371+W372+W373+W375+W376</f>
        <v>800</v>
      </c>
      <c r="X370" s="205">
        <f>X371+X372+X373+X375+X376</f>
        <v>800</v>
      </c>
      <c r="Y370" s="205">
        <f>(X370/W370)*100</f>
        <v>100</v>
      </c>
      <c r="Z370" s="234">
        <f>Z371+Z372+Z373+Z375+Z376</f>
        <v>0</v>
      </c>
      <c r="AA370" s="205">
        <f>AA371+AA372+AA373+AA375+AA376</f>
        <v>0</v>
      </c>
      <c r="AB370" s="205" t="e">
        <f>(AA370/Z370)*100</f>
        <v>#DIV/0!</v>
      </c>
      <c r="AC370" s="234">
        <f>AC371+AC372+AC373+AC375+AC376</f>
        <v>0</v>
      </c>
      <c r="AD370" s="205">
        <f>AD371+AD372+AD373+AD375+AD376</f>
        <v>0</v>
      </c>
      <c r="AE370" s="205" t="e">
        <f>(AD370/AC370)*100</f>
        <v>#DIV/0!</v>
      </c>
      <c r="AF370" s="234">
        <f>AF371+AF372+AF373+AF375+AF376</f>
        <v>12913.61</v>
      </c>
      <c r="AG370" s="205">
        <f>AG371+AG372+AG373+AG375+AG376</f>
        <v>0</v>
      </c>
      <c r="AH370" s="205">
        <f>(AG370/AF370)*100</f>
        <v>0</v>
      </c>
      <c r="AI370" s="234">
        <f>AI371+AI372+AI373+AI375+AI376</f>
        <v>3956.89</v>
      </c>
      <c r="AJ370" s="205">
        <f>AJ371+AJ372+AJ373+AJ375+AJ376</f>
        <v>0</v>
      </c>
      <c r="AK370" s="205">
        <f>(AJ370/AI370)*100</f>
        <v>0</v>
      </c>
      <c r="AL370" s="234">
        <f>AL371+AL372+AL373+AL375+AL376</f>
        <v>0</v>
      </c>
      <c r="AM370" s="205">
        <f>AM371+AM372+AM373+AM375+AM376</f>
        <v>0</v>
      </c>
      <c r="AN370" s="205" t="e">
        <f>(AM370/AL370)*100</f>
        <v>#DIV/0!</v>
      </c>
      <c r="AO370" s="234">
        <f>AO371+AO372+AO373+AO375+AO376</f>
        <v>2004.82</v>
      </c>
      <c r="AP370" s="205">
        <f>AP371+AP372+AP373+AP375+AP376</f>
        <v>0</v>
      </c>
      <c r="AQ370" s="205">
        <f>(AP370/AO370)*100</f>
        <v>0</v>
      </c>
      <c r="AR370" s="216"/>
    </row>
    <row r="371" spans="1:46" s="121" customFormat="1" ht="30" hidden="1">
      <c r="A371" s="273"/>
      <c r="B371" s="308"/>
      <c r="C371" s="279"/>
      <c r="D371" s="185" t="s">
        <v>17</v>
      </c>
      <c r="E371" s="186">
        <f>H371+K371+N371+Q371+T371+W371+Z371+AC371+AF371+AI371+AL371+AO371</f>
        <v>0</v>
      </c>
      <c r="F371" s="187">
        <f>I371+L371+O371+R371+U371+X371+AA371+AD371+AG371+AJ371+AM371+AP371</f>
        <v>0</v>
      </c>
      <c r="G371" s="187" t="e">
        <f t="shared" ref="G371:G376" si="859">(F371/E371)*100</f>
        <v>#DIV/0!</v>
      </c>
      <c r="H371" s="233">
        <f>H378+H385+H392+H399+H406+H413+H420+H427+H434+H441+H448+H455+H462+H469+H476+H483+H490+H497+H504</f>
        <v>0</v>
      </c>
      <c r="I371" s="187">
        <f>I378+I385+I392+I399+I406+I413+I420+I427+I434+I441+I448+I455+I462+I469+I476+I483+I490+I497+I504</f>
        <v>0</v>
      </c>
      <c r="J371" s="188" t="e">
        <f t="shared" ref="J371:J376" si="860">(I371/H371)*100</f>
        <v>#DIV/0!</v>
      </c>
      <c r="K371" s="233">
        <f>K378+K385+K392+K399+K406+K413+K420+K427+K434+K441+K448+K455+K462+K469+K476+K483+K490+K497+K504</f>
        <v>0</v>
      </c>
      <c r="L371" s="187">
        <f>L378+L385+L392+L399+L406+L413+L420+L427+L434+L441+L448+L455+L462+L469+L476+L483+L490+L497+L504</f>
        <v>0</v>
      </c>
      <c r="M371" s="188" t="e">
        <f t="shared" ref="M371:M376" si="861">(L371/K371)*100</f>
        <v>#DIV/0!</v>
      </c>
      <c r="N371" s="233">
        <f>N378+N385+N392+N399+N406+N413+N420+N427+N434+N441+N448+N455+N462+N469+N476+N483+N490+N497+N504</f>
        <v>0</v>
      </c>
      <c r="O371" s="187">
        <f>O378+O385+O392+O399+O406+O413+O420+O427+O434+O441+O448+O455+O462+O469+O476+O483+O490+O497+O504</f>
        <v>0</v>
      </c>
      <c r="P371" s="188" t="e">
        <f t="shared" ref="P371:P376" si="862">(O371/N371)*100</f>
        <v>#DIV/0!</v>
      </c>
      <c r="Q371" s="233">
        <f>Q378+Q385+Q392+Q399+Q406+Q413+Q420+Q427+Q434+Q441+Q448+Q455+Q462+Q469+Q476+Q483+Q490+Q497+Q504</f>
        <v>0</v>
      </c>
      <c r="R371" s="187">
        <f>R378+R385+R392+R399+R406+R413+R420+R427+R434+R441+R448+R455+R462+R469+R476+R483+R490+R497+R504</f>
        <v>0</v>
      </c>
      <c r="S371" s="188" t="e">
        <f t="shared" ref="S371:S376" si="863">(R371/Q371)*100</f>
        <v>#DIV/0!</v>
      </c>
      <c r="T371" s="233">
        <f>T378+T385+T392+T399+T406+T413+T420+T427+T434+T441+T448+T455+T462+T469+T476+T483+T490+T497+T504</f>
        <v>0</v>
      </c>
      <c r="U371" s="187">
        <f>U378+U385+U392+U399+U406+U413+U420+U427+U434+U441+U448+U455+U462+U469+U476+U483+U490+U497+U504</f>
        <v>0</v>
      </c>
      <c r="V371" s="188" t="e">
        <f t="shared" ref="V371:V376" si="864">(U371/T371)*100</f>
        <v>#DIV/0!</v>
      </c>
      <c r="W371" s="233">
        <f>W378+W385+W392+W399+W406+W413+W420+W427+W434+W441+W448+W455+W462+W469+W476+W483+W490+W497+W504</f>
        <v>0</v>
      </c>
      <c r="X371" s="187">
        <f>X378+X385+X392+X399+X406+X413+X420+X427+X434+X441+X448+X455+X462+X469+X476+X483+X490+X497+X504</f>
        <v>0</v>
      </c>
      <c r="Y371" s="188" t="e">
        <f t="shared" ref="Y371:Y376" si="865">(X371/W371)*100</f>
        <v>#DIV/0!</v>
      </c>
      <c r="Z371" s="233">
        <f>Z378+Z385+Z392+Z399+Z406+Z413+Z420+Z427+Z434+Z441+Z448+Z455+Z462+Z469+Z476+Z483+Z490+Z497+Z504</f>
        <v>0</v>
      </c>
      <c r="AA371" s="187">
        <f>AA378+AA385+AA392+AA399+AA406+AA413+AA420+AA427+AA434+AA441+AA448+AA455+AA462+AA469+AA476+AA483+AA490+AA497+AA504</f>
        <v>0</v>
      </c>
      <c r="AB371" s="188" t="e">
        <f t="shared" ref="AB371:AB376" si="866">(AA371/Z371)*100</f>
        <v>#DIV/0!</v>
      </c>
      <c r="AC371" s="233">
        <f>AC378+AC385+AC392+AC399+AC406+AC413+AC420+AC427+AC434+AC441+AC448+AC455+AC462+AC469+AC476+AC483+AC490+AC497+AC504</f>
        <v>0</v>
      </c>
      <c r="AD371" s="187">
        <f>AD378+AD385+AD392+AD399+AD406+AD413+AD420+AD427+AD434+AD441+AD448+AD455+AD462+AD469+AD476+AD483+AD490+AD497+AD504</f>
        <v>0</v>
      </c>
      <c r="AE371" s="188" t="e">
        <f t="shared" ref="AE371:AE376" si="867">(AD371/AC371)*100</f>
        <v>#DIV/0!</v>
      </c>
      <c r="AF371" s="233">
        <f>AF378+AF385+AF392+AF399+AF406+AF413+AF420+AF427+AF434+AF441+AF448+AF455+AF462+AF469+AF476+AF483+AF490+AF497+AF504</f>
        <v>0</v>
      </c>
      <c r="AG371" s="187">
        <f>AG378+AG385+AG392+AG399+AG406+AG413+AG420+AG427+AG434+AG441+AG448+AG455+AG462+AG469+AG476+AG483+AG490+AG497+AG504</f>
        <v>0</v>
      </c>
      <c r="AH371" s="188" t="e">
        <f t="shared" ref="AH371:AH376" si="868">(AG371/AF371)*100</f>
        <v>#DIV/0!</v>
      </c>
      <c r="AI371" s="233">
        <f>AI378+AI385+AI392+AI399+AI406+AI413+AI420+AI427+AI434+AI441+AI448+AI455+AI462+AI469+AI476+AI483+AI490+AI497+AI504</f>
        <v>0</v>
      </c>
      <c r="AJ371" s="187">
        <f>AJ378+AJ385+AJ392+AJ399+AJ406+AJ413+AJ420+AJ427+AJ434+AJ441+AJ448+AJ455+AJ462+AJ469+AJ476+AJ483+AJ490+AJ497+AJ504</f>
        <v>0</v>
      </c>
      <c r="AK371" s="188" t="e">
        <f t="shared" ref="AK371:AK376" si="869">(AJ371/AI371)*100</f>
        <v>#DIV/0!</v>
      </c>
      <c r="AL371" s="233">
        <f>AL378+AL385+AL392+AL399+AL406+AL413+AL420+AL427+AL434+AL441+AL448+AL455+AL462+AL469+AL476+AL483+AL490+AL497+AL504</f>
        <v>0</v>
      </c>
      <c r="AM371" s="187">
        <f>AM378+AM385+AM392+AM399+AM406+AM413+AM420+AM427+AM434+AM441+AM448+AM455+AM462+AM469+AM476+AM483+AM490+AM497+AM504</f>
        <v>0</v>
      </c>
      <c r="AN371" s="188" t="e">
        <f t="shared" ref="AN371:AN376" si="870">(AM371/AL371)*100</f>
        <v>#DIV/0!</v>
      </c>
      <c r="AO371" s="233">
        <f>AO378+AO385+AO392+AO399+AO406+AO413+AO420+AO427+AO434+AO441+AO448+AO455+AO462+AO469+AO476+AO483+AO490+AO497+AO504</f>
        <v>0</v>
      </c>
      <c r="AP371" s="187">
        <f>AP378+AP385+AP392+AP399+AP406+AP413+AP420+AP427+AP434+AP441+AP448+AP455+AP462+AP469+AP476+AP483+AP490+AP497+AP504</f>
        <v>0</v>
      </c>
      <c r="AQ371" s="188" t="e">
        <f t="shared" ref="AQ371:AQ376" si="871">(AP371/AO371)*100</f>
        <v>#DIV/0!</v>
      </c>
      <c r="AR371" s="189"/>
    </row>
    <row r="372" spans="1:46" s="121" customFormat="1" ht="45" hidden="1">
      <c r="A372" s="273"/>
      <c r="B372" s="308"/>
      <c r="C372" s="279"/>
      <c r="D372" s="185" t="s">
        <v>18</v>
      </c>
      <c r="E372" s="186">
        <f>H372+K372+N372+Q372+T372+W372+Z372+AC372+AF372+AI372+AL372+AO372</f>
        <v>0</v>
      </c>
      <c r="F372" s="187">
        <f t="shared" ref="F372:F376" si="872">I372+L372+O372+R372+U372+X372+AA372+AD372+AG372+AJ372+AM372+AP372</f>
        <v>0</v>
      </c>
      <c r="G372" s="187" t="e">
        <f t="shared" si="859"/>
        <v>#DIV/0!</v>
      </c>
      <c r="H372" s="233">
        <f t="shared" ref="H372:I376" si="873">H379+H386+H393+H400+H407+H414+H421+H428+H435+H442+H449+H456+H463+H470+H477+H484+H491+H498+H505</f>
        <v>0</v>
      </c>
      <c r="I372" s="187">
        <f t="shared" si="873"/>
        <v>0</v>
      </c>
      <c r="J372" s="188" t="e">
        <f t="shared" si="860"/>
        <v>#DIV/0!</v>
      </c>
      <c r="K372" s="233">
        <f t="shared" ref="K372:L376" si="874">K379+K386+K393+K400+K407+K414+K421+K428+K435+K442+K449+K456+K463+K470+K477+K484+K491+K498+K505</f>
        <v>0</v>
      </c>
      <c r="L372" s="187">
        <f t="shared" si="874"/>
        <v>0</v>
      </c>
      <c r="M372" s="188" t="e">
        <f t="shared" si="861"/>
        <v>#DIV/0!</v>
      </c>
      <c r="N372" s="233">
        <f t="shared" ref="N372:O376" si="875">N379+N386+N393+N400+N407+N414+N421+N428+N435+N442+N449+N456+N463+N470+N477+N484+N491+N498+N505</f>
        <v>0</v>
      </c>
      <c r="O372" s="187">
        <f t="shared" si="875"/>
        <v>0</v>
      </c>
      <c r="P372" s="188" t="e">
        <f t="shared" si="862"/>
        <v>#DIV/0!</v>
      </c>
      <c r="Q372" s="233">
        <f t="shared" ref="Q372:R376" si="876">Q379+Q386+Q393+Q400+Q407+Q414+Q421+Q428+Q435+Q442+Q449+Q456+Q463+Q470+Q477+Q484+Q491+Q498+Q505</f>
        <v>0</v>
      </c>
      <c r="R372" s="187">
        <f t="shared" si="876"/>
        <v>0</v>
      </c>
      <c r="S372" s="188" t="e">
        <f t="shared" si="863"/>
        <v>#DIV/0!</v>
      </c>
      <c r="T372" s="233">
        <f t="shared" ref="T372:U376" si="877">T379+T386+T393+T400+T407+T414+T421+T428+T435+T442+T449+T456+T463+T470+T477+T484+T491+T498+T505</f>
        <v>0</v>
      </c>
      <c r="U372" s="187">
        <f t="shared" si="877"/>
        <v>0</v>
      </c>
      <c r="V372" s="188" t="e">
        <f t="shared" si="864"/>
        <v>#DIV/0!</v>
      </c>
      <c r="W372" s="233">
        <f t="shared" ref="W372:X376" si="878">W379+W386+W393+W400+W407+W414+W421+W428+W435+W442+W449+W456+W463+W470+W477+W484+W491+W498+W505</f>
        <v>0</v>
      </c>
      <c r="X372" s="187">
        <f t="shared" si="878"/>
        <v>0</v>
      </c>
      <c r="Y372" s="188" t="e">
        <f t="shared" si="865"/>
        <v>#DIV/0!</v>
      </c>
      <c r="Z372" s="233">
        <f t="shared" ref="Z372:AA376" si="879">Z379+Z386+Z393+Z400+Z407+Z414+Z421+Z428+Z435+Z442+Z449+Z456+Z463+Z470+Z477+Z484+Z491+Z498+Z505</f>
        <v>0</v>
      </c>
      <c r="AA372" s="187">
        <f t="shared" si="879"/>
        <v>0</v>
      </c>
      <c r="AB372" s="188" t="e">
        <f t="shared" si="866"/>
        <v>#DIV/0!</v>
      </c>
      <c r="AC372" s="233">
        <f t="shared" ref="AC372:AD376" si="880">AC379+AC386+AC393+AC400+AC407+AC414+AC421+AC428+AC435+AC442+AC449+AC456+AC463+AC470+AC477+AC484+AC491+AC498+AC505</f>
        <v>0</v>
      </c>
      <c r="AD372" s="187">
        <f t="shared" si="880"/>
        <v>0</v>
      </c>
      <c r="AE372" s="188" t="e">
        <f t="shared" si="867"/>
        <v>#DIV/0!</v>
      </c>
      <c r="AF372" s="233">
        <f t="shared" ref="AF372:AG376" si="881">AF379+AF386+AF393+AF400+AF407+AF414+AF421+AF428+AF435+AF442+AF449+AF456+AF463+AF470+AF477+AF484+AF491+AF498+AF505</f>
        <v>0</v>
      </c>
      <c r="AG372" s="187">
        <f t="shared" si="881"/>
        <v>0</v>
      </c>
      <c r="AH372" s="188" t="e">
        <f t="shared" si="868"/>
        <v>#DIV/0!</v>
      </c>
      <c r="AI372" s="233">
        <f t="shared" ref="AI372:AJ376" si="882">AI379+AI386+AI393+AI400+AI407+AI414+AI421+AI428+AI435+AI442+AI449+AI456+AI463+AI470+AI477+AI484+AI491+AI498+AI505</f>
        <v>0</v>
      </c>
      <c r="AJ372" s="187">
        <f t="shared" si="882"/>
        <v>0</v>
      </c>
      <c r="AK372" s="188" t="e">
        <f t="shared" si="869"/>
        <v>#DIV/0!</v>
      </c>
      <c r="AL372" s="233">
        <f t="shared" ref="AL372:AM376" si="883">AL379+AL386+AL393+AL400+AL407+AL414+AL421+AL428+AL435+AL442+AL449+AL456+AL463+AL470+AL477+AL484+AL491+AL498+AL505</f>
        <v>0</v>
      </c>
      <c r="AM372" s="187">
        <f t="shared" si="883"/>
        <v>0</v>
      </c>
      <c r="AN372" s="188" t="e">
        <f t="shared" si="870"/>
        <v>#DIV/0!</v>
      </c>
      <c r="AO372" s="233">
        <f t="shared" ref="AO372:AP376" si="884">AO379+AO386+AO393+AO400+AO407+AO414+AO421+AO428+AO435+AO442+AO449+AO456+AO463+AO470+AO477+AO484+AO491+AO498+AO505</f>
        <v>0</v>
      </c>
      <c r="AP372" s="187">
        <f t="shared" si="884"/>
        <v>0</v>
      </c>
      <c r="AQ372" s="188" t="e">
        <f t="shared" si="871"/>
        <v>#DIV/0!</v>
      </c>
      <c r="AR372" s="189"/>
    </row>
    <row r="373" spans="1:46" s="121" customFormat="1" ht="24.75" hidden="1" customHeight="1">
      <c r="A373" s="273"/>
      <c r="B373" s="308"/>
      <c r="C373" s="279"/>
      <c r="D373" s="185" t="s">
        <v>26</v>
      </c>
      <c r="E373" s="186">
        <f>H373+K373+N373+Q373+T373+W373+Z373+AC373+AF373+AI373+AL373+AO373</f>
        <v>25494.34</v>
      </c>
      <c r="F373" s="187">
        <f t="shared" si="872"/>
        <v>6619.02</v>
      </c>
      <c r="G373" s="187">
        <f t="shared" si="859"/>
        <v>25.962703878586385</v>
      </c>
      <c r="H373" s="233">
        <f t="shared" si="873"/>
        <v>0</v>
      </c>
      <c r="I373" s="187">
        <f t="shared" si="873"/>
        <v>0</v>
      </c>
      <c r="J373" s="188" t="e">
        <f t="shared" si="860"/>
        <v>#DIV/0!</v>
      </c>
      <c r="K373" s="233">
        <f t="shared" si="874"/>
        <v>942.09</v>
      </c>
      <c r="L373" s="187">
        <f t="shared" si="874"/>
        <v>942.09</v>
      </c>
      <c r="M373" s="188">
        <f t="shared" si="861"/>
        <v>100</v>
      </c>
      <c r="N373" s="233">
        <f t="shared" si="875"/>
        <v>3744</v>
      </c>
      <c r="O373" s="187">
        <f t="shared" si="875"/>
        <v>3744</v>
      </c>
      <c r="P373" s="188">
        <f t="shared" si="862"/>
        <v>100</v>
      </c>
      <c r="Q373" s="233">
        <f t="shared" si="876"/>
        <v>0</v>
      </c>
      <c r="R373" s="187">
        <f t="shared" si="876"/>
        <v>0</v>
      </c>
      <c r="S373" s="188" t="e">
        <f t="shared" si="863"/>
        <v>#DIV/0!</v>
      </c>
      <c r="T373" s="233">
        <f t="shared" si="877"/>
        <v>1132.93</v>
      </c>
      <c r="U373" s="187">
        <f t="shared" si="877"/>
        <v>1132.93</v>
      </c>
      <c r="V373" s="188">
        <f t="shared" si="864"/>
        <v>100</v>
      </c>
      <c r="W373" s="233">
        <f t="shared" si="878"/>
        <v>800</v>
      </c>
      <c r="X373" s="187">
        <f t="shared" si="878"/>
        <v>800</v>
      </c>
      <c r="Y373" s="188">
        <f t="shared" si="865"/>
        <v>100</v>
      </c>
      <c r="Z373" s="233">
        <f t="shared" si="879"/>
        <v>0</v>
      </c>
      <c r="AA373" s="187">
        <f t="shared" si="879"/>
        <v>0</v>
      </c>
      <c r="AB373" s="188" t="e">
        <f t="shared" si="866"/>
        <v>#DIV/0!</v>
      </c>
      <c r="AC373" s="233">
        <f t="shared" si="880"/>
        <v>0</v>
      </c>
      <c r="AD373" s="187">
        <f t="shared" si="880"/>
        <v>0</v>
      </c>
      <c r="AE373" s="188" t="e">
        <f t="shared" si="867"/>
        <v>#DIV/0!</v>
      </c>
      <c r="AF373" s="233">
        <f t="shared" si="881"/>
        <v>12913.61</v>
      </c>
      <c r="AG373" s="187">
        <f t="shared" si="881"/>
        <v>0</v>
      </c>
      <c r="AH373" s="188">
        <f t="shared" si="868"/>
        <v>0</v>
      </c>
      <c r="AI373" s="233">
        <f t="shared" si="882"/>
        <v>3956.89</v>
      </c>
      <c r="AJ373" s="187">
        <f t="shared" si="882"/>
        <v>0</v>
      </c>
      <c r="AK373" s="188">
        <f t="shared" si="869"/>
        <v>0</v>
      </c>
      <c r="AL373" s="233">
        <f t="shared" si="883"/>
        <v>0</v>
      </c>
      <c r="AM373" s="187">
        <f t="shared" si="883"/>
        <v>0</v>
      </c>
      <c r="AN373" s="188" t="e">
        <f t="shared" si="870"/>
        <v>#DIV/0!</v>
      </c>
      <c r="AO373" s="233">
        <f t="shared" si="884"/>
        <v>2004.82</v>
      </c>
      <c r="AP373" s="187">
        <f t="shared" si="884"/>
        <v>0</v>
      </c>
      <c r="AQ373" s="188">
        <f t="shared" si="871"/>
        <v>0</v>
      </c>
      <c r="AR373" s="189"/>
    </row>
    <row r="374" spans="1:46" s="121" customFormat="1" ht="83.25" hidden="1" customHeight="1">
      <c r="A374" s="273"/>
      <c r="B374" s="308"/>
      <c r="C374" s="279"/>
      <c r="D374" s="185" t="s">
        <v>154</v>
      </c>
      <c r="E374" s="186">
        <f t="shared" ref="E374:E376" si="885">H374+K374+N374+Q374+T374+W374+Z374+AC374+AF374+AI374+AL374+AO374</f>
        <v>0</v>
      </c>
      <c r="F374" s="187">
        <f t="shared" si="872"/>
        <v>0</v>
      </c>
      <c r="G374" s="187" t="e">
        <f t="shared" si="859"/>
        <v>#DIV/0!</v>
      </c>
      <c r="H374" s="233">
        <f t="shared" si="873"/>
        <v>0</v>
      </c>
      <c r="I374" s="187">
        <f t="shared" si="873"/>
        <v>0</v>
      </c>
      <c r="J374" s="188" t="e">
        <f t="shared" si="860"/>
        <v>#DIV/0!</v>
      </c>
      <c r="K374" s="233">
        <f t="shared" si="874"/>
        <v>0</v>
      </c>
      <c r="L374" s="187">
        <f t="shared" si="874"/>
        <v>0</v>
      </c>
      <c r="M374" s="188" t="e">
        <f t="shared" si="861"/>
        <v>#DIV/0!</v>
      </c>
      <c r="N374" s="233">
        <f t="shared" si="875"/>
        <v>0</v>
      </c>
      <c r="O374" s="187">
        <f t="shared" si="875"/>
        <v>0</v>
      </c>
      <c r="P374" s="188" t="e">
        <f t="shared" si="862"/>
        <v>#DIV/0!</v>
      </c>
      <c r="Q374" s="233">
        <f t="shared" si="876"/>
        <v>0</v>
      </c>
      <c r="R374" s="187">
        <f t="shared" si="876"/>
        <v>0</v>
      </c>
      <c r="S374" s="188" t="e">
        <f t="shared" si="863"/>
        <v>#DIV/0!</v>
      </c>
      <c r="T374" s="233">
        <f t="shared" si="877"/>
        <v>0</v>
      </c>
      <c r="U374" s="187">
        <f t="shared" si="877"/>
        <v>0</v>
      </c>
      <c r="V374" s="188" t="e">
        <f t="shared" si="864"/>
        <v>#DIV/0!</v>
      </c>
      <c r="W374" s="233">
        <f t="shared" si="878"/>
        <v>0</v>
      </c>
      <c r="X374" s="187">
        <f t="shared" si="878"/>
        <v>0</v>
      </c>
      <c r="Y374" s="188" t="e">
        <f t="shared" si="865"/>
        <v>#DIV/0!</v>
      </c>
      <c r="Z374" s="233">
        <f t="shared" si="879"/>
        <v>0</v>
      </c>
      <c r="AA374" s="187">
        <f t="shared" si="879"/>
        <v>0</v>
      </c>
      <c r="AB374" s="188" t="e">
        <f t="shared" si="866"/>
        <v>#DIV/0!</v>
      </c>
      <c r="AC374" s="233">
        <f t="shared" si="880"/>
        <v>0</v>
      </c>
      <c r="AD374" s="187">
        <f t="shared" si="880"/>
        <v>0</v>
      </c>
      <c r="AE374" s="188" t="e">
        <f t="shared" si="867"/>
        <v>#DIV/0!</v>
      </c>
      <c r="AF374" s="233">
        <f t="shared" si="881"/>
        <v>0</v>
      </c>
      <c r="AG374" s="187">
        <f t="shared" si="881"/>
        <v>0</v>
      </c>
      <c r="AH374" s="188" t="e">
        <f t="shared" si="868"/>
        <v>#DIV/0!</v>
      </c>
      <c r="AI374" s="233">
        <f t="shared" si="882"/>
        <v>0</v>
      </c>
      <c r="AJ374" s="187">
        <f>AJ381+AJ388+AJ395+AJ402+AJ409+AJ416+AJ423+AJ430+AJ437+AJ444+AJ451+AJ458+AJ465+AJ472+AJ479+AJ486+AJ493+AJ500+AJ507</f>
        <v>0</v>
      </c>
      <c r="AK374" s="188" t="e">
        <f t="shared" si="869"/>
        <v>#DIV/0!</v>
      </c>
      <c r="AL374" s="233">
        <f t="shared" si="883"/>
        <v>0</v>
      </c>
      <c r="AM374" s="187">
        <f t="shared" si="883"/>
        <v>0</v>
      </c>
      <c r="AN374" s="188" t="e">
        <f t="shared" si="870"/>
        <v>#DIV/0!</v>
      </c>
      <c r="AO374" s="233">
        <f t="shared" si="884"/>
        <v>0</v>
      </c>
      <c r="AP374" s="187">
        <f t="shared" si="884"/>
        <v>0</v>
      </c>
      <c r="AQ374" s="188" t="e">
        <f t="shared" si="871"/>
        <v>#DIV/0!</v>
      </c>
      <c r="AR374" s="189"/>
    </row>
    <row r="375" spans="1:46" s="121" customFormat="1" ht="29.25" hidden="1" customHeight="1">
      <c r="A375" s="273"/>
      <c r="B375" s="308"/>
      <c r="C375" s="279"/>
      <c r="D375" s="185" t="s">
        <v>37</v>
      </c>
      <c r="E375" s="186">
        <f t="shared" si="885"/>
        <v>0</v>
      </c>
      <c r="F375" s="187">
        <f t="shared" si="872"/>
        <v>0</v>
      </c>
      <c r="G375" s="187" t="e">
        <f t="shared" si="859"/>
        <v>#DIV/0!</v>
      </c>
      <c r="H375" s="233">
        <f t="shared" si="873"/>
        <v>0</v>
      </c>
      <c r="I375" s="187">
        <f t="shared" si="873"/>
        <v>0</v>
      </c>
      <c r="J375" s="188" t="e">
        <f t="shared" si="860"/>
        <v>#DIV/0!</v>
      </c>
      <c r="K375" s="233">
        <f t="shared" si="874"/>
        <v>0</v>
      </c>
      <c r="L375" s="187">
        <f t="shared" si="874"/>
        <v>0</v>
      </c>
      <c r="M375" s="188" t="e">
        <f t="shared" si="861"/>
        <v>#DIV/0!</v>
      </c>
      <c r="N375" s="233">
        <f t="shared" si="875"/>
        <v>0</v>
      </c>
      <c r="O375" s="187">
        <f t="shared" si="875"/>
        <v>0</v>
      </c>
      <c r="P375" s="188" t="e">
        <f t="shared" si="862"/>
        <v>#DIV/0!</v>
      </c>
      <c r="Q375" s="233">
        <f t="shared" si="876"/>
        <v>0</v>
      </c>
      <c r="R375" s="187">
        <f t="shared" si="876"/>
        <v>0</v>
      </c>
      <c r="S375" s="188" t="e">
        <f t="shared" si="863"/>
        <v>#DIV/0!</v>
      </c>
      <c r="T375" s="233">
        <f t="shared" si="877"/>
        <v>0</v>
      </c>
      <c r="U375" s="187">
        <f t="shared" si="877"/>
        <v>0</v>
      </c>
      <c r="V375" s="188" t="e">
        <f t="shared" si="864"/>
        <v>#DIV/0!</v>
      </c>
      <c r="W375" s="233">
        <f t="shared" si="878"/>
        <v>0</v>
      </c>
      <c r="X375" s="187">
        <f t="shared" si="878"/>
        <v>0</v>
      </c>
      <c r="Y375" s="188" t="e">
        <f t="shared" si="865"/>
        <v>#DIV/0!</v>
      </c>
      <c r="Z375" s="233">
        <f t="shared" si="879"/>
        <v>0</v>
      </c>
      <c r="AA375" s="187">
        <f t="shared" si="879"/>
        <v>0</v>
      </c>
      <c r="AB375" s="188" t="e">
        <f t="shared" si="866"/>
        <v>#DIV/0!</v>
      </c>
      <c r="AC375" s="233">
        <f t="shared" si="880"/>
        <v>0</v>
      </c>
      <c r="AD375" s="187">
        <f t="shared" si="880"/>
        <v>0</v>
      </c>
      <c r="AE375" s="188" t="e">
        <f t="shared" si="867"/>
        <v>#DIV/0!</v>
      </c>
      <c r="AF375" s="233">
        <f t="shared" si="881"/>
        <v>0</v>
      </c>
      <c r="AG375" s="187">
        <f t="shared" si="881"/>
        <v>0</v>
      </c>
      <c r="AH375" s="188" t="e">
        <f t="shared" si="868"/>
        <v>#DIV/0!</v>
      </c>
      <c r="AI375" s="233">
        <f t="shared" si="882"/>
        <v>0</v>
      </c>
      <c r="AJ375" s="187">
        <f t="shared" si="882"/>
        <v>0</v>
      </c>
      <c r="AK375" s="188" t="e">
        <f t="shared" si="869"/>
        <v>#DIV/0!</v>
      </c>
      <c r="AL375" s="233">
        <f t="shared" si="883"/>
        <v>0</v>
      </c>
      <c r="AM375" s="187">
        <f t="shared" si="883"/>
        <v>0</v>
      </c>
      <c r="AN375" s="188" t="e">
        <f t="shared" si="870"/>
        <v>#DIV/0!</v>
      </c>
      <c r="AO375" s="233">
        <f t="shared" si="884"/>
        <v>0</v>
      </c>
      <c r="AP375" s="187">
        <f t="shared" si="884"/>
        <v>0</v>
      </c>
      <c r="AQ375" s="188" t="e">
        <f t="shared" si="871"/>
        <v>#DIV/0!</v>
      </c>
      <c r="AR375" s="189"/>
    </row>
    <row r="376" spans="1:46" s="121" customFormat="1" ht="45" hidden="1">
      <c r="A376" s="274"/>
      <c r="B376" s="309"/>
      <c r="C376" s="280"/>
      <c r="D376" s="185" t="s">
        <v>32</v>
      </c>
      <c r="E376" s="186">
        <f t="shared" si="885"/>
        <v>0</v>
      </c>
      <c r="F376" s="187">
        <f t="shared" si="872"/>
        <v>0</v>
      </c>
      <c r="G376" s="187" t="e">
        <f t="shared" si="859"/>
        <v>#DIV/0!</v>
      </c>
      <c r="H376" s="233">
        <f>H383+H390+H397+H404+H411+H418+H425+H432+H439+H446+H453+H460+H467+H474+H481+H488+H495+H502+H509</f>
        <v>0</v>
      </c>
      <c r="I376" s="187">
        <f t="shared" si="873"/>
        <v>0</v>
      </c>
      <c r="J376" s="188" t="e">
        <f t="shared" si="860"/>
        <v>#DIV/0!</v>
      </c>
      <c r="K376" s="233">
        <f>K383+K390+K397+K404+K411+K418+K425+K432+K439+K446+K453+K460+K467+K474+K481+K488+K495+K502+K509</f>
        <v>0</v>
      </c>
      <c r="L376" s="187">
        <f t="shared" si="874"/>
        <v>0</v>
      </c>
      <c r="M376" s="188" t="e">
        <f t="shared" si="861"/>
        <v>#DIV/0!</v>
      </c>
      <c r="N376" s="233">
        <f>N383+N390+N397+N404+N411+N418+N425+N432+N439+N446+N453+N460+N467+N474+N481+N488+N495+N502+N509</f>
        <v>0</v>
      </c>
      <c r="O376" s="187">
        <f t="shared" si="875"/>
        <v>0</v>
      </c>
      <c r="P376" s="188" t="e">
        <f t="shared" si="862"/>
        <v>#DIV/0!</v>
      </c>
      <c r="Q376" s="233">
        <f>Q383+Q390+Q397+Q404+Q411+Q418+Q425+Q432+Q439+Q446+Q453+Q460+Q467+Q474+Q481+Q488+Q495+Q502+Q509</f>
        <v>0</v>
      </c>
      <c r="R376" s="187">
        <f t="shared" si="876"/>
        <v>0</v>
      </c>
      <c r="S376" s="188" t="e">
        <f t="shared" si="863"/>
        <v>#DIV/0!</v>
      </c>
      <c r="T376" s="233">
        <f>T383+T390+T397+T404+T411+T418+T425+T432+T439+T446+T453+T460+T467+T474+T481+T488+T495+T502+T509</f>
        <v>0</v>
      </c>
      <c r="U376" s="187">
        <f t="shared" si="877"/>
        <v>0</v>
      </c>
      <c r="V376" s="188" t="e">
        <f t="shared" si="864"/>
        <v>#DIV/0!</v>
      </c>
      <c r="W376" s="233">
        <f>W383+W390+W397+W404+W411+W418+W425+W432+W439+W446+W453+W460+W467+W474+W481+W488+W495+W502+W509</f>
        <v>0</v>
      </c>
      <c r="X376" s="187">
        <f t="shared" si="878"/>
        <v>0</v>
      </c>
      <c r="Y376" s="188" t="e">
        <f t="shared" si="865"/>
        <v>#DIV/0!</v>
      </c>
      <c r="Z376" s="233">
        <f>Z383+Z390+Z397+Z404+Z411+Z418+Z425+Z432+Z439+Z446+Z453+Z460+Z467+Z474+Z481+Z488+Z495+Z502+Z509</f>
        <v>0</v>
      </c>
      <c r="AA376" s="187">
        <f t="shared" si="879"/>
        <v>0</v>
      </c>
      <c r="AB376" s="188" t="e">
        <f t="shared" si="866"/>
        <v>#DIV/0!</v>
      </c>
      <c r="AC376" s="233">
        <f>AC383+AC390+AC397+AC404+AC411+AC418+AC425+AC432+AC439+AC446+AC453+AC460+AC467+AC474+AC481+AC488+AC495+AC502+AC509</f>
        <v>0</v>
      </c>
      <c r="AD376" s="187">
        <f t="shared" si="880"/>
        <v>0</v>
      </c>
      <c r="AE376" s="188" t="e">
        <f t="shared" si="867"/>
        <v>#DIV/0!</v>
      </c>
      <c r="AF376" s="233">
        <f>AF383+AF390+AF397+AF404+AF411+AF418+AF425+AF432+AF439+AF446+AF453+AF460+AF467+AF474+AF481+AF488+AF495+AF502+AF509</f>
        <v>0</v>
      </c>
      <c r="AG376" s="187">
        <f t="shared" si="881"/>
        <v>0</v>
      </c>
      <c r="AH376" s="188" t="e">
        <f t="shared" si="868"/>
        <v>#DIV/0!</v>
      </c>
      <c r="AI376" s="233">
        <f>AI383+AI390+AI397+AI404+AI411+AI418+AI425+AI432+AI439+AI446+AI453+AI460+AI467+AI474+AI481+AI488+AI495+AI502+AI509</f>
        <v>0</v>
      </c>
      <c r="AJ376" s="187">
        <f t="shared" si="882"/>
        <v>0</v>
      </c>
      <c r="AK376" s="188" t="e">
        <f t="shared" si="869"/>
        <v>#DIV/0!</v>
      </c>
      <c r="AL376" s="233">
        <f>AL383+AL390+AL397+AL404+AL411+AL418+AL425+AL432+AL439+AL446+AL453+AL460+AL467+AL474+AL481+AL488+AL495+AL502+AL509</f>
        <v>0</v>
      </c>
      <c r="AM376" s="187">
        <f t="shared" si="883"/>
        <v>0</v>
      </c>
      <c r="AN376" s="188" t="e">
        <f t="shared" si="870"/>
        <v>#DIV/0!</v>
      </c>
      <c r="AO376" s="233">
        <f>AO383+AO390+AO397+AO404+AO411+AO418+AO425+AO432+AO439+AO446+AO453+AO460+AO467+AO474+AO481+AO488+AO495+AO502+AO509</f>
        <v>0</v>
      </c>
      <c r="AP376" s="187">
        <f t="shared" si="884"/>
        <v>0</v>
      </c>
      <c r="AQ376" s="188" t="e">
        <f t="shared" si="871"/>
        <v>#DIV/0!</v>
      </c>
      <c r="AR376" s="189"/>
    </row>
    <row r="377" spans="1:46" s="208" customFormat="1" ht="21.75" hidden="1" customHeight="1">
      <c r="A377" s="272" t="s">
        <v>246</v>
      </c>
      <c r="B377" s="275" t="s">
        <v>215</v>
      </c>
      <c r="C377" s="278" t="s">
        <v>68</v>
      </c>
      <c r="D377" s="217" t="s">
        <v>34</v>
      </c>
      <c r="E377" s="210">
        <f>E378+E379+E380+E382+E383</f>
        <v>166.9</v>
      </c>
      <c r="F377" s="206">
        <f>F378+F379+F380+F382+F383</f>
        <v>0</v>
      </c>
      <c r="G377" s="206">
        <f>(F377/E377)*100</f>
        <v>0</v>
      </c>
      <c r="H377" s="233">
        <f>H378+H379+H380+H382+H383</f>
        <v>0</v>
      </c>
      <c r="I377" s="206">
        <f>I378+I379+I380+I382+I383</f>
        <v>0</v>
      </c>
      <c r="J377" s="205" t="e">
        <f>(I377/H377)*100</f>
        <v>#DIV/0!</v>
      </c>
      <c r="K377" s="233">
        <f>K378+K379+K380+K382+K383</f>
        <v>0</v>
      </c>
      <c r="L377" s="206">
        <f>L378+L379+L380+L382+L383</f>
        <v>0</v>
      </c>
      <c r="M377" s="205" t="e">
        <f>(L377/K377)*100</f>
        <v>#DIV/0!</v>
      </c>
      <c r="N377" s="233">
        <f>N378+N379+N380+N382+N383</f>
        <v>0</v>
      </c>
      <c r="O377" s="206">
        <f>O378+O379+O380+O382+O383</f>
        <v>0</v>
      </c>
      <c r="P377" s="205" t="e">
        <f>(O377/N377)*100</f>
        <v>#DIV/0!</v>
      </c>
      <c r="Q377" s="233">
        <f>Q378+Q379+Q380+Q382+Q383</f>
        <v>0</v>
      </c>
      <c r="R377" s="206">
        <f>R378+R379+R380+R382+R383</f>
        <v>0</v>
      </c>
      <c r="S377" s="205" t="e">
        <f>(R377/Q377)*100</f>
        <v>#DIV/0!</v>
      </c>
      <c r="T377" s="233">
        <f>T378+T379+T380+T382+T383</f>
        <v>0</v>
      </c>
      <c r="U377" s="206">
        <f>U378+U379+U380+U382+U383</f>
        <v>0</v>
      </c>
      <c r="V377" s="205" t="e">
        <f>(U377/T377)*100</f>
        <v>#DIV/0!</v>
      </c>
      <c r="W377" s="233">
        <f>W378+W379+W380+W382+W383</f>
        <v>0</v>
      </c>
      <c r="X377" s="206">
        <f>X378+X379+X380+X382+X383</f>
        <v>0</v>
      </c>
      <c r="Y377" s="205" t="e">
        <f>(X377/W377)*100</f>
        <v>#DIV/0!</v>
      </c>
      <c r="Z377" s="233">
        <f>Z378+Z379+Z380+Z382+Z383</f>
        <v>0</v>
      </c>
      <c r="AA377" s="206">
        <f>AA378+AA379+AA380+AA382+AA383</f>
        <v>0</v>
      </c>
      <c r="AB377" s="205" t="e">
        <f>(AA377/Z377)*100</f>
        <v>#DIV/0!</v>
      </c>
      <c r="AC377" s="233">
        <f>AC378+AC379+AC380+AC382+AC383</f>
        <v>0</v>
      </c>
      <c r="AD377" s="206">
        <f>AD378+AD379+AD380+AD382+AD383</f>
        <v>0</v>
      </c>
      <c r="AE377" s="205" t="e">
        <f>(AD377/AC377)*100</f>
        <v>#DIV/0!</v>
      </c>
      <c r="AF377" s="233">
        <f>AF378+AF379+AF380+AF382+AF383</f>
        <v>166.9</v>
      </c>
      <c r="AG377" s="206">
        <f>AG378+AG379+AG380+AG382+AG383</f>
        <v>0</v>
      </c>
      <c r="AH377" s="205">
        <f>(AG377/AF377)*100</f>
        <v>0</v>
      </c>
      <c r="AI377" s="233">
        <f>AI378+AI379+AI380+AI382+AI383</f>
        <v>0</v>
      </c>
      <c r="AJ377" s="206">
        <f>AJ378+AJ379+AJ380+AJ382+AJ383</f>
        <v>0</v>
      </c>
      <c r="AK377" s="205" t="e">
        <f>(AJ377/AI377)*100</f>
        <v>#DIV/0!</v>
      </c>
      <c r="AL377" s="233">
        <f>AL378+AL379+AL380+AL382+AL383</f>
        <v>0</v>
      </c>
      <c r="AM377" s="206">
        <f>AM378+AM379+AM380+AM382+AM383</f>
        <v>0</v>
      </c>
      <c r="AN377" s="205" t="e">
        <f>(AM377/AL377)*100</f>
        <v>#DIV/0!</v>
      </c>
      <c r="AO377" s="233">
        <f>AO378+AO379+AO380+AO382+AO383</f>
        <v>0</v>
      </c>
      <c r="AP377" s="206">
        <f>AP378+AP379+AP380+AP382+AP383</f>
        <v>0</v>
      </c>
      <c r="AQ377" s="205" t="e">
        <f>(AP377/AO377)*100</f>
        <v>#DIV/0!</v>
      </c>
      <c r="AR377" s="216"/>
    </row>
    <row r="378" spans="1:46" customFormat="1" ht="30" hidden="1">
      <c r="A378" s="273"/>
      <c r="B378" s="276"/>
      <c r="C378" s="279"/>
      <c r="D378" s="115" t="s">
        <v>17</v>
      </c>
      <c r="E378" s="173">
        <f>H378+K378+N378+Q378+T378+W378+Z378+AC378+AF378+AI378+AL378+AO378</f>
        <v>0</v>
      </c>
      <c r="F378" s="85">
        <f>I378+L378+O378+R378+U378+X378+AA378+AD378+AG378+AJ378+AM378+AP378</f>
        <v>0</v>
      </c>
      <c r="G378" s="43" t="e">
        <f t="shared" ref="G378:G383" si="886">(F378/E378)*100</f>
        <v>#DIV/0!</v>
      </c>
      <c r="H378" s="233"/>
      <c r="I378" s="85"/>
      <c r="J378" s="45" t="e">
        <f t="shared" ref="J378:J383" si="887">(I378/H378)*100</f>
        <v>#DIV/0!</v>
      </c>
      <c r="K378" s="234"/>
      <c r="L378" s="85"/>
      <c r="M378" s="45" t="e">
        <f t="shared" ref="M378:M383" si="888">(L378/K378)*100</f>
        <v>#DIV/0!</v>
      </c>
      <c r="N378" s="234"/>
      <c r="O378" s="43"/>
      <c r="P378" s="45" t="e">
        <f t="shared" ref="P378:P383" si="889">(O378/N378)*100</f>
        <v>#DIV/0!</v>
      </c>
      <c r="Q378" s="234"/>
      <c r="R378" s="44"/>
      <c r="S378" s="45" t="e">
        <f t="shared" ref="S378:S383" si="890">(R378/Q378)*100</f>
        <v>#DIV/0!</v>
      </c>
      <c r="T378" s="234"/>
      <c r="U378" s="44"/>
      <c r="V378" s="45" t="e">
        <f t="shared" ref="V378:V383" si="891">(U378/T378)*100</f>
        <v>#DIV/0!</v>
      </c>
      <c r="W378" s="234"/>
      <c r="X378" s="44"/>
      <c r="Y378" s="45" t="e">
        <f t="shared" ref="Y378:Y383" si="892">(X378/W378)*100</f>
        <v>#DIV/0!</v>
      </c>
      <c r="Z378" s="234"/>
      <c r="AA378" s="44"/>
      <c r="AB378" s="45" t="e">
        <f t="shared" ref="AB378:AB383" si="893">(AA378/Z378)*100</f>
        <v>#DIV/0!</v>
      </c>
      <c r="AC378" s="234"/>
      <c r="AD378" s="44"/>
      <c r="AE378" s="45" t="e">
        <f t="shared" ref="AE378:AE383" si="894">(AD378/AC378)*100</f>
        <v>#DIV/0!</v>
      </c>
      <c r="AF378" s="234"/>
      <c r="AG378" s="44"/>
      <c r="AH378" s="45" t="e">
        <f t="shared" ref="AH378:AH383" si="895">(AG378/AF378)*100</f>
        <v>#DIV/0!</v>
      </c>
      <c r="AI378" s="234"/>
      <c r="AJ378" s="44"/>
      <c r="AK378" s="45" t="e">
        <f t="shared" ref="AK378:AK383" si="896">(AJ378/AI378)*100</f>
        <v>#DIV/0!</v>
      </c>
      <c r="AL378" s="234"/>
      <c r="AM378" s="44"/>
      <c r="AN378" s="45" t="e">
        <f t="shared" ref="AN378:AN383" si="897">(AM378/AL378)*100</f>
        <v>#DIV/0!</v>
      </c>
      <c r="AO378" s="234"/>
      <c r="AP378" s="44"/>
      <c r="AQ378" s="45" t="e">
        <f t="shared" ref="AQ378:AQ383" si="898">(AP378/AO378)*100</f>
        <v>#DIV/0!</v>
      </c>
      <c r="AR378" s="12"/>
      <c r="AS378" s="37"/>
      <c r="AT378" s="37"/>
    </row>
    <row r="379" spans="1:46" customFormat="1" ht="45" hidden="1">
      <c r="A379" s="273"/>
      <c r="B379" s="276"/>
      <c r="C379" s="279"/>
      <c r="D379" s="115" t="s">
        <v>18</v>
      </c>
      <c r="E379" s="173">
        <f t="shared" ref="E379:F383" si="899">H379+K379+N379+Q379+T379+W379+Z379+AC379+AF379+AI379+AL379+AO379</f>
        <v>0</v>
      </c>
      <c r="F379" s="85">
        <f t="shared" si="899"/>
        <v>0</v>
      </c>
      <c r="G379" s="43" t="e">
        <f t="shared" si="886"/>
        <v>#DIV/0!</v>
      </c>
      <c r="H379" s="233"/>
      <c r="I379" s="85"/>
      <c r="J379" s="45" t="e">
        <f t="shared" si="887"/>
        <v>#DIV/0!</v>
      </c>
      <c r="K379" s="234"/>
      <c r="L379" s="85"/>
      <c r="M379" s="45" t="e">
        <f t="shared" si="888"/>
        <v>#DIV/0!</v>
      </c>
      <c r="N379" s="234"/>
      <c r="O379" s="43"/>
      <c r="P379" s="45" t="e">
        <f t="shared" si="889"/>
        <v>#DIV/0!</v>
      </c>
      <c r="Q379" s="234"/>
      <c r="R379" s="44"/>
      <c r="S379" s="45" t="e">
        <f t="shared" si="890"/>
        <v>#DIV/0!</v>
      </c>
      <c r="T379" s="234"/>
      <c r="U379" s="44"/>
      <c r="V379" s="45" t="e">
        <f t="shared" si="891"/>
        <v>#DIV/0!</v>
      </c>
      <c r="W379" s="234"/>
      <c r="X379" s="44"/>
      <c r="Y379" s="45" t="e">
        <f t="shared" si="892"/>
        <v>#DIV/0!</v>
      </c>
      <c r="Z379" s="234"/>
      <c r="AA379" s="44"/>
      <c r="AB379" s="45" t="e">
        <f t="shared" si="893"/>
        <v>#DIV/0!</v>
      </c>
      <c r="AC379" s="234"/>
      <c r="AD379" s="44"/>
      <c r="AE379" s="45" t="e">
        <f t="shared" si="894"/>
        <v>#DIV/0!</v>
      </c>
      <c r="AF379" s="234"/>
      <c r="AG379" s="44"/>
      <c r="AH379" s="45" t="e">
        <f t="shared" si="895"/>
        <v>#DIV/0!</v>
      </c>
      <c r="AI379" s="234"/>
      <c r="AJ379" s="44"/>
      <c r="AK379" s="45" t="e">
        <f t="shared" si="896"/>
        <v>#DIV/0!</v>
      </c>
      <c r="AL379" s="234"/>
      <c r="AM379" s="44"/>
      <c r="AN379" s="45" t="e">
        <f t="shared" si="897"/>
        <v>#DIV/0!</v>
      </c>
      <c r="AO379" s="234"/>
      <c r="AP379" s="44"/>
      <c r="AQ379" s="45" t="e">
        <f t="shared" si="898"/>
        <v>#DIV/0!</v>
      </c>
      <c r="AR379" s="12"/>
      <c r="AS379" s="37"/>
      <c r="AT379" s="37"/>
    </row>
    <row r="380" spans="1:46" customFormat="1" ht="21" hidden="1" customHeight="1">
      <c r="A380" s="273"/>
      <c r="B380" s="276"/>
      <c r="C380" s="279"/>
      <c r="D380" s="115" t="s">
        <v>26</v>
      </c>
      <c r="E380" s="173">
        <f t="shared" si="899"/>
        <v>166.9</v>
      </c>
      <c r="F380" s="85">
        <f t="shared" si="899"/>
        <v>0</v>
      </c>
      <c r="G380" s="43">
        <f t="shared" si="886"/>
        <v>0</v>
      </c>
      <c r="H380" s="233"/>
      <c r="I380" s="85"/>
      <c r="J380" s="45" t="e">
        <f t="shared" si="887"/>
        <v>#DIV/0!</v>
      </c>
      <c r="K380" s="234"/>
      <c r="L380" s="85"/>
      <c r="M380" s="45" t="e">
        <f t="shared" si="888"/>
        <v>#DIV/0!</v>
      </c>
      <c r="N380" s="234"/>
      <c r="O380" s="43"/>
      <c r="P380" s="45" t="e">
        <f t="shared" si="889"/>
        <v>#DIV/0!</v>
      </c>
      <c r="Q380" s="234"/>
      <c r="R380" s="44"/>
      <c r="S380" s="45" t="e">
        <f t="shared" si="890"/>
        <v>#DIV/0!</v>
      </c>
      <c r="T380" s="234"/>
      <c r="U380" s="44"/>
      <c r="V380" s="45" t="e">
        <f t="shared" si="891"/>
        <v>#DIV/0!</v>
      </c>
      <c r="W380" s="234"/>
      <c r="X380" s="44"/>
      <c r="Y380" s="45" t="e">
        <f t="shared" si="892"/>
        <v>#DIV/0!</v>
      </c>
      <c r="Z380" s="234"/>
      <c r="AA380" s="44"/>
      <c r="AB380" s="45" t="e">
        <f t="shared" si="893"/>
        <v>#DIV/0!</v>
      </c>
      <c r="AC380" s="234"/>
      <c r="AD380" s="44"/>
      <c r="AE380" s="45" t="e">
        <f t="shared" si="894"/>
        <v>#DIV/0!</v>
      </c>
      <c r="AF380" s="234">
        <v>166.9</v>
      </c>
      <c r="AG380" s="44"/>
      <c r="AH380" s="45">
        <f t="shared" si="895"/>
        <v>0</v>
      </c>
      <c r="AI380" s="234"/>
      <c r="AJ380" s="44"/>
      <c r="AK380" s="45" t="e">
        <f t="shared" si="896"/>
        <v>#DIV/0!</v>
      </c>
      <c r="AL380" s="234"/>
      <c r="AM380" s="44"/>
      <c r="AN380" s="45" t="e">
        <f t="shared" si="897"/>
        <v>#DIV/0!</v>
      </c>
      <c r="AO380" s="234"/>
      <c r="AP380" s="44"/>
      <c r="AQ380" s="45" t="e">
        <f t="shared" si="898"/>
        <v>#DIV/0!</v>
      </c>
      <c r="AR380" s="12"/>
      <c r="AS380" s="37"/>
      <c r="AT380" s="37"/>
    </row>
    <row r="381" spans="1:46" customFormat="1" ht="79.5" hidden="1" customHeight="1">
      <c r="A381" s="273"/>
      <c r="B381" s="276"/>
      <c r="C381" s="279"/>
      <c r="D381" s="115" t="s">
        <v>154</v>
      </c>
      <c r="E381" s="173">
        <f t="shared" si="899"/>
        <v>0</v>
      </c>
      <c r="F381" s="85">
        <f t="shared" si="899"/>
        <v>0</v>
      </c>
      <c r="G381" s="43" t="e">
        <f t="shared" si="886"/>
        <v>#DIV/0!</v>
      </c>
      <c r="H381" s="233"/>
      <c r="I381" s="85"/>
      <c r="J381" s="45" t="e">
        <f t="shared" si="887"/>
        <v>#DIV/0!</v>
      </c>
      <c r="K381" s="234"/>
      <c r="L381" s="85"/>
      <c r="M381" s="45" t="e">
        <f t="shared" si="888"/>
        <v>#DIV/0!</v>
      </c>
      <c r="N381" s="234"/>
      <c r="O381" s="43"/>
      <c r="P381" s="45" t="e">
        <f t="shared" si="889"/>
        <v>#DIV/0!</v>
      </c>
      <c r="Q381" s="234"/>
      <c r="R381" s="44"/>
      <c r="S381" s="45" t="e">
        <f t="shared" si="890"/>
        <v>#DIV/0!</v>
      </c>
      <c r="T381" s="234"/>
      <c r="U381" s="44"/>
      <c r="V381" s="45" t="e">
        <f t="shared" si="891"/>
        <v>#DIV/0!</v>
      </c>
      <c r="W381" s="234"/>
      <c r="X381" s="44"/>
      <c r="Y381" s="45" t="e">
        <f t="shared" si="892"/>
        <v>#DIV/0!</v>
      </c>
      <c r="Z381" s="234"/>
      <c r="AA381" s="44"/>
      <c r="AB381" s="45" t="e">
        <f t="shared" si="893"/>
        <v>#DIV/0!</v>
      </c>
      <c r="AC381" s="234"/>
      <c r="AD381" s="44"/>
      <c r="AE381" s="45" t="e">
        <f t="shared" si="894"/>
        <v>#DIV/0!</v>
      </c>
      <c r="AF381" s="234"/>
      <c r="AG381" s="44"/>
      <c r="AH381" s="45" t="e">
        <f t="shared" si="895"/>
        <v>#DIV/0!</v>
      </c>
      <c r="AI381" s="234"/>
      <c r="AJ381" s="44"/>
      <c r="AK381" s="45" t="e">
        <f t="shared" si="896"/>
        <v>#DIV/0!</v>
      </c>
      <c r="AL381" s="234"/>
      <c r="AM381" s="44"/>
      <c r="AN381" s="45" t="e">
        <f t="shared" si="897"/>
        <v>#DIV/0!</v>
      </c>
      <c r="AO381" s="234"/>
      <c r="AP381" s="44"/>
      <c r="AQ381" s="45" t="e">
        <f t="shared" si="898"/>
        <v>#DIV/0!</v>
      </c>
      <c r="AR381" s="12"/>
      <c r="AS381" s="37"/>
      <c r="AT381" s="37"/>
    </row>
    <row r="382" spans="1:46" customFormat="1" ht="30.75" hidden="1" customHeight="1">
      <c r="A382" s="273"/>
      <c r="B382" s="276"/>
      <c r="C382" s="279"/>
      <c r="D382" s="115" t="s">
        <v>37</v>
      </c>
      <c r="E382" s="173">
        <f t="shared" si="899"/>
        <v>0</v>
      </c>
      <c r="F382" s="85">
        <f t="shared" si="899"/>
        <v>0</v>
      </c>
      <c r="G382" s="43" t="e">
        <f t="shared" si="886"/>
        <v>#DIV/0!</v>
      </c>
      <c r="H382" s="233"/>
      <c r="I382" s="85"/>
      <c r="J382" s="45" t="e">
        <f t="shared" si="887"/>
        <v>#DIV/0!</v>
      </c>
      <c r="K382" s="234"/>
      <c r="L382" s="85"/>
      <c r="M382" s="45" t="e">
        <f t="shared" si="888"/>
        <v>#DIV/0!</v>
      </c>
      <c r="N382" s="234"/>
      <c r="O382" s="43"/>
      <c r="P382" s="45" t="e">
        <f t="shared" si="889"/>
        <v>#DIV/0!</v>
      </c>
      <c r="Q382" s="234"/>
      <c r="R382" s="44"/>
      <c r="S382" s="45" t="e">
        <f t="shared" si="890"/>
        <v>#DIV/0!</v>
      </c>
      <c r="T382" s="234"/>
      <c r="U382" s="44"/>
      <c r="V382" s="45" t="e">
        <f t="shared" si="891"/>
        <v>#DIV/0!</v>
      </c>
      <c r="W382" s="234"/>
      <c r="X382" s="44"/>
      <c r="Y382" s="45" t="e">
        <f t="shared" si="892"/>
        <v>#DIV/0!</v>
      </c>
      <c r="Z382" s="234"/>
      <c r="AA382" s="44"/>
      <c r="AB382" s="45" t="e">
        <f t="shared" si="893"/>
        <v>#DIV/0!</v>
      </c>
      <c r="AC382" s="234"/>
      <c r="AD382" s="44"/>
      <c r="AE382" s="45" t="e">
        <f t="shared" si="894"/>
        <v>#DIV/0!</v>
      </c>
      <c r="AF382" s="234"/>
      <c r="AG382" s="44"/>
      <c r="AH382" s="45" t="e">
        <f t="shared" si="895"/>
        <v>#DIV/0!</v>
      </c>
      <c r="AI382" s="234"/>
      <c r="AJ382" s="44"/>
      <c r="AK382" s="45" t="e">
        <f t="shared" si="896"/>
        <v>#DIV/0!</v>
      </c>
      <c r="AL382" s="234"/>
      <c r="AM382" s="44"/>
      <c r="AN382" s="45" t="e">
        <f t="shared" si="897"/>
        <v>#DIV/0!</v>
      </c>
      <c r="AO382" s="234"/>
      <c r="AP382" s="44"/>
      <c r="AQ382" s="45" t="e">
        <f t="shared" si="898"/>
        <v>#DIV/0!</v>
      </c>
      <c r="AR382" s="12"/>
      <c r="AS382" s="37"/>
      <c r="AT382" s="37"/>
    </row>
    <row r="383" spans="1:46" customFormat="1" ht="45" hidden="1">
      <c r="A383" s="274"/>
      <c r="B383" s="277"/>
      <c r="C383" s="280"/>
      <c r="D383" s="115" t="s">
        <v>32</v>
      </c>
      <c r="E383" s="173">
        <f t="shared" si="899"/>
        <v>0</v>
      </c>
      <c r="F383" s="85">
        <f t="shared" si="899"/>
        <v>0</v>
      </c>
      <c r="G383" s="43" t="e">
        <f t="shared" si="886"/>
        <v>#DIV/0!</v>
      </c>
      <c r="H383" s="233"/>
      <c r="I383" s="85"/>
      <c r="J383" s="45" t="e">
        <f t="shared" si="887"/>
        <v>#DIV/0!</v>
      </c>
      <c r="K383" s="234"/>
      <c r="L383" s="85"/>
      <c r="M383" s="45" t="e">
        <f t="shared" si="888"/>
        <v>#DIV/0!</v>
      </c>
      <c r="N383" s="234"/>
      <c r="O383" s="43"/>
      <c r="P383" s="45" t="e">
        <f t="shared" si="889"/>
        <v>#DIV/0!</v>
      </c>
      <c r="Q383" s="234"/>
      <c r="R383" s="44"/>
      <c r="S383" s="45" t="e">
        <f t="shared" si="890"/>
        <v>#DIV/0!</v>
      </c>
      <c r="T383" s="234"/>
      <c r="U383" s="44"/>
      <c r="V383" s="45" t="e">
        <f t="shared" si="891"/>
        <v>#DIV/0!</v>
      </c>
      <c r="W383" s="234"/>
      <c r="X383" s="44"/>
      <c r="Y383" s="45" t="e">
        <f t="shared" si="892"/>
        <v>#DIV/0!</v>
      </c>
      <c r="Z383" s="234"/>
      <c r="AA383" s="44"/>
      <c r="AB383" s="45" t="e">
        <f t="shared" si="893"/>
        <v>#DIV/0!</v>
      </c>
      <c r="AC383" s="234"/>
      <c r="AD383" s="44"/>
      <c r="AE383" s="45" t="e">
        <f t="shared" si="894"/>
        <v>#DIV/0!</v>
      </c>
      <c r="AF383" s="234"/>
      <c r="AG383" s="44"/>
      <c r="AH383" s="45" t="e">
        <f t="shared" si="895"/>
        <v>#DIV/0!</v>
      </c>
      <c r="AI383" s="234"/>
      <c r="AJ383" s="44"/>
      <c r="AK383" s="45" t="e">
        <f t="shared" si="896"/>
        <v>#DIV/0!</v>
      </c>
      <c r="AL383" s="234"/>
      <c r="AM383" s="44"/>
      <c r="AN383" s="45" t="e">
        <f t="shared" si="897"/>
        <v>#DIV/0!</v>
      </c>
      <c r="AO383" s="234"/>
      <c r="AP383" s="44"/>
      <c r="AQ383" s="45" t="e">
        <f t="shared" si="898"/>
        <v>#DIV/0!</v>
      </c>
      <c r="AR383" s="12"/>
      <c r="AS383" s="37"/>
      <c r="AT383" s="37"/>
    </row>
    <row r="384" spans="1:46" s="208" customFormat="1" ht="25.5" hidden="1" customHeight="1">
      <c r="A384" s="303" t="s">
        <v>247</v>
      </c>
      <c r="B384" s="275" t="s">
        <v>348</v>
      </c>
      <c r="C384" s="278" t="s">
        <v>68</v>
      </c>
      <c r="D384" s="217" t="s">
        <v>34</v>
      </c>
      <c r="E384" s="210">
        <f>E385+E386+E387+E389+E390</f>
        <v>4429.0200000000004</v>
      </c>
      <c r="F384" s="206">
        <f>F385+F386+F387+F389+F390</f>
        <v>800</v>
      </c>
      <c r="G384" s="206">
        <f>(F384/E384)*100</f>
        <v>18.062686553684561</v>
      </c>
      <c r="H384" s="233">
        <f>H385+H386+H387+H389+H390</f>
        <v>0</v>
      </c>
      <c r="I384" s="206">
        <f>I385+I386+I387+I389+I390</f>
        <v>0</v>
      </c>
      <c r="J384" s="206" t="e">
        <f>(I384/H384)*100</f>
        <v>#DIV/0!</v>
      </c>
      <c r="K384" s="233">
        <f>K385+K386+K387+K389+K390</f>
        <v>0</v>
      </c>
      <c r="L384" s="206">
        <f>L385+L386+L387+L389+L390</f>
        <v>0</v>
      </c>
      <c r="M384" s="205" t="e">
        <f>(L384/K384)*100</f>
        <v>#DIV/0!</v>
      </c>
      <c r="N384" s="233">
        <f>N385+N386+N387+N389+N390</f>
        <v>0</v>
      </c>
      <c r="O384" s="206">
        <f>O385+O386+O387+O389+O390</f>
        <v>0</v>
      </c>
      <c r="P384" s="205" t="e">
        <f>(O384/N384)*100</f>
        <v>#DIV/0!</v>
      </c>
      <c r="Q384" s="233">
        <f>Q385+Q386+Q387+Q389+Q390</f>
        <v>0</v>
      </c>
      <c r="R384" s="206">
        <f>R385+R386+R387+R389+R390</f>
        <v>0</v>
      </c>
      <c r="S384" s="205" t="e">
        <f>(R384/Q384)*100</f>
        <v>#DIV/0!</v>
      </c>
      <c r="T384" s="233">
        <f>T385+T386+T387+T389+T390</f>
        <v>0</v>
      </c>
      <c r="U384" s="206">
        <f>U385+U386+U387+U389+U390</f>
        <v>0</v>
      </c>
      <c r="V384" s="205" t="e">
        <f>(U384/T384)*100</f>
        <v>#DIV/0!</v>
      </c>
      <c r="W384" s="233">
        <f>W385+W386+W387+W389+W390</f>
        <v>800</v>
      </c>
      <c r="X384" s="206">
        <f>X385+X386+X387+X389+X390</f>
        <v>800</v>
      </c>
      <c r="Y384" s="205">
        <f>(X384/W384)*100</f>
        <v>100</v>
      </c>
      <c r="Z384" s="233">
        <f>Z385+Z386+Z387+Z389+Z390</f>
        <v>0</v>
      </c>
      <c r="AA384" s="206">
        <f>AA385+AA386+AA387+AA389+AA390</f>
        <v>0</v>
      </c>
      <c r="AB384" s="205" t="e">
        <f>(AA384/Z384)*100</f>
        <v>#DIV/0!</v>
      </c>
      <c r="AC384" s="233">
        <f>AC385+AC386+AC387+AC389+AC390</f>
        <v>0</v>
      </c>
      <c r="AD384" s="206">
        <f>AD385+AD386+AD387+AD389+AD390</f>
        <v>0</v>
      </c>
      <c r="AE384" s="205" t="e">
        <f>(AD384/AC384)*100</f>
        <v>#DIV/0!</v>
      </c>
      <c r="AF384" s="233">
        <f>AF385+AF386+AF387+AF389+AF390</f>
        <v>281.15000000000009</v>
      </c>
      <c r="AG384" s="206">
        <f>AG385+AG386+AG387+AG389+AG390</f>
        <v>0</v>
      </c>
      <c r="AH384" s="205">
        <f>(AG384/AF384)*100</f>
        <v>0</v>
      </c>
      <c r="AI384" s="233">
        <f>AI385+AI386+AI387+AI389+AI390</f>
        <v>3347.87</v>
      </c>
      <c r="AJ384" s="206">
        <f>AJ385+AJ386+AJ387+AJ389+AJ390</f>
        <v>0</v>
      </c>
      <c r="AK384" s="205">
        <f>(AJ384/AI384)*100</f>
        <v>0</v>
      </c>
      <c r="AL384" s="233">
        <f>AL385+AL386+AL387+AL389+AL390</f>
        <v>0</v>
      </c>
      <c r="AM384" s="206">
        <f>AM385+AM386+AM387+AM389+AM390</f>
        <v>0</v>
      </c>
      <c r="AN384" s="205" t="e">
        <f>(AM384/AL384)*100</f>
        <v>#DIV/0!</v>
      </c>
      <c r="AO384" s="233">
        <f>AO385+AO386+AO387+AO389+AO390</f>
        <v>0</v>
      </c>
      <c r="AP384" s="206">
        <f>AP385+AP386+AP387+AP389+AP390</f>
        <v>0</v>
      </c>
      <c r="AQ384" s="205" t="e">
        <f>(AP384/AO384)*100</f>
        <v>#DIV/0!</v>
      </c>
      <c r="AR384" s="216"/>
    </row>
    <row r="385" spans="1:46" customFormat="1" ht="30" hidden="1">
      <c r="A385" s="304"/>
      <c r="B385" s="276"/>
      <c r="C385" s="279"/>
      <c r="D385" s="115" t="s">
        <v>17</v>
      </c>
      <c r="E385" s="173">
        <f>H385+K385+N385+Q385+T385+W385+Z385+AC385+AF385+AI385+AL385+AO385</f>
        <v>0</v>
      </c>
      <c r="F385" s="85">
        <f>I385+L385+O385+R385+U385+X385+AA385+AD385+AG385+AJ385+AM385+AP385</f>
        <v>0</v>
      </c>
      <c r="G385" s="43" t="e">
        <f t="shared" ref="G385:G390" si="900">(F385/E385)*100</f>
        <v>#DIV/0!</v>
      </c>
      <c r="H385" s="233"/>
      <c r="I385" s="85"/>
      <c r="J385" s="43" t="e">
        <f t="shared" ref="J385:J390" si="901">(I385/H385)*100</f>
        <v>#DIV/0!</v>
      </c>
      <c r="K385" s="233"/>
      <c r="L385" s="85"/>
      <c r="M385" s="45" t="e">
        <f t="shared" ref="M385:M390" si="902">(L385/K385)*100</f>
        <v>#DIV/0!</v>
      </c>
      <c r="N385" s="233"/>
      <c r="O385" s="43"/>
      <c r="P385" s="45" t="e">
        <f t="shared" ref="P385:P390" si="903">(O385/N385)*100</f>
        <v>#DIV/0!</v>
      </c>
      <c r="Q385" s="233"/>
      <c r="R385" s="85"/>
      <c r="S385" s="45" t="e">
        <f t="shared" ref="S385:S390" si="904">(R385/Q385)*100</f>
        <v>#DIV/0!</v>
      </c>
      <c r="T385" s="233"/>
      <c r="U385" s="85"/>
      <c r="V385" s="45" t="e">
        <f t="shared" ref="V385:V390" si="905">(U385/T385)*100</f>
        <v>#DIV/0!</v>
      </c>
      <c r="W385" s="233"/>
      <c r="X385" s="85"/>
      <c r="Y385" s="45" t="e">
        <f t="shared" ref="Y385:Y390" si="906">(X385/W385)*100</f>
        <v>#DIV/0!</v>
      </c>
      <c r="Z385" s="233"/>
      <c r="AA385" s="85"/>
      <c r="AB385" s="45" t="e">
        <f t="shared" ref="AB385:AB390" si="907">(AA385/Z385)*100</f>
        <v>#DIV/0!</v>
      </c>
      <c r="AC385" s="233"/>
      <c r="AD385" s="85"/>
      <c r="AE385" s="45" t="e">
        <f t="shared" ref="AE385:AE390" si="908">(AD385/AC385)*100</f>
        <v>#DIV/0!</v>
      </c>
      <c r="AF385" s="233"/>
      <c r="AG385" s="85"/>
      <c r="AH385" s="45" t="e">
        <f t="shared" ref="AH385:AH390" si="909">(AG385/AF385)*100</f>
        <v>#DIV/0!</v>
      </c>
      <c r="AI385" s="233"/>
      <c r="AJ385" s="85"/>
      <c r="AK385" s="45" t="e">
        <f t="shared" ref="AK385:AK390" si="910">(AJ385/AI385)*100</f>
        <v>#DIV/0!</v>
      </c>
      <c r="AL385" s="233"/>
      <c r="AM385" s="85"/>
      <c r="AN385" s="45" t="e">
        <f t="shared" ref="AN385:AN390" si="911">(AM385/AL385)*100</f>
        <v>#DIV/0!</v>
      </c>
      <c r="AO385" s="233"/>
      <c r="AP385" s="85"/>
      <c r="AQ385" s="45" t="e">
        <f t="shared" ref="AQ385:AQ390" si="912">(AP385/AO385)*100</f>
        <v>#DIV/0!</v>
      </c>
      <c r="AR385" s="12"/>
      <c r="AS385" s="37"/>
      <c r="AT385" s="37"/>
    </row>
    <row r="386" spans="1:46" customFormat="1" ht="45" hidden="1">
      <c r="A386" s="304"/>
      <c r="B386" s="276"/>
      <c r="C386" s="279"/>
      <c r="D386" s="115" t="s">
        <v>18</v>
      </c>
      <c r="E386" s="173">
        <f t="shared" ref="E386:F390" si="913">H386+K386+N386+Q386+T386+W386+Z386+AC386+AF386+AI386+AL386+AO386</f>
        <v>0</v>
      </c>
      <c r="F386" s="85">
        <f t="shared" si="913"/>
        <v>0</v>
      </c>
      <c r="G386" s="43" t="e">
        <f t="shared" si="900"/>
        <v>#DIV/0!</v>
      </c>
      <c r="H386" s="233"/>
      <c r="I386" s="85"/>
      <c r="J386" s="43" t="e">
        <f t="shared" si="901"/>
        <v>#DIV/0!</v>
      </c>
      <c r="K386" s="233"/>
      <c r="L386" s="85"/>
      <c r="M386" s="45" t="e">
        <f t="shared" si="902"/>
        <v>#DIV/0!</v>
      </c>
      <c r="N386" s="233"/>
      <c r="O386" s="43"/>
      <c r="P386" s="45" t="e">
        <f t="shared" si="903"/>
        <v>#DIV/0!</v>
      </c>
      <c r="Q386" s="233"/>
      <c r="R386" s="85"/>
      <c r="S386" s="45" t="e">
        <f t="shared" si="904"/>
        <v>#DIV/0!</v>
      </c>
      <c r="T386" s="233"/>
      <c r="U386" s="85"/>
      <c r="V386" s="45" t="e">
        <f t="shared" si="905"/>
        <v>#DIV/0!</v>
      </c>
      <c r="W386" s="233"/>
      <c r="X386" s="85"/>
      <c r="Y386" s="45" t="e">
        <f t="shared" si="906"/>
        <v>#DIV/0!</v>
      </c>
      <c r="Z386" s="233"/>
      <c r="AA386" s="85"/>
      <c r="AB386" s="45" t="e">
        <f t="shared" si="907"/>
        <v>#DIV/0!</v>
      </c>
      <c r="AC386" s="233"/>
      <c r="AD386" s="85"/>
      <c r="AE386" s="45" t="e">
        <f t="shared" si="908"/>
        <v>#DIV/0!</v>
      </c>
      <c r="AF386" s="233"/>
      <c r="AG386" s="85"/>
      <c r="AH386" s="45" t="e">
        <f t="shared" si="909"/>
        <v>#DIV/0!</v>
      </c>
      <c r="AI386" s="233"/>
      <c r="AJ386" s="85"/>
      <c r="AK386" s="45" t="e">
        <f t="shared" si="910"/>
        <v>#DIV/0!</v>
      </c>
      <c r="AL386" s="233"/>
      <c r="AM386" s="85"/>
      <c r="AN386" s="45" t="e">
        <f t="shared" si="911"/>
        <v>#DIV/0!</v>
      </c>
      <c r="AO386" s="233"/>
      <c r="AP386" s="85"/>
      <c r="AQ386" s="45" t="e">
        <f t="shared" si="912"/>
        <v>#DIV/0!</v>
      </c>
      <c r="AR386" s="12"/>
      <c r="AS386" s="37"/>
      <c r="AT386" s="37"/>
    </row>
    <row r="387" spans="1:46" customFormat="1" ht="28.5" hidden="1" customHeight="1">
      <c r="A387" s="304"/>
      <c r="B387" s="276"/>
      <c r="C387" s="279"/>
      <c r="D387" s="115" t="s">
        <v>26</v>
      </c>
      <c r="E387" s="173">
        <f t="shared" si="913"/>
        <v>4429.0200000000004</v>
      </c>
      <c r="F387" s="85">
        <f t="shared" si="913"/>
        <v>800</v>
      </c>
      <c r="G387" s="43">
        <f t="shared" si="900"/>
        <v>18.062686553684561</v>
      </c>
      <c r="H387" s="233"/>
      <c r="I387" s="85"/>
      <c r="J387" s="43" t="e">
        <f t="shared" si="901"/>
        <v>#DIV/0!</v>
      </c>
      <c r="K387" s="233"/>
      <c r="L387" s="85"/>
      <c r="M387" s="45" t="e">
        <f t="shared" si="902"/>
        <v>#DIV/0!</v>
      </c>
      <c r="N387" s="233"/>
      <c r="O387" s="43"/>
      <c r="P387" s="45" t="e">
        <f t="shared" si="903"/>
        <v>#DIV/0!</v>
      </c>
      <c r="Q387" s="233"/>
      <c r="R387" s="85"/>
      <c r="S387" s="45" t="e">
        <f t="shared" si="904"/>
        <v>#DIV/0!</v>
      </c>
      <c r="T387" s="233"/>
      <c r="U387" s="85"/>
      <c r="V387" s="45" t="e">
        <f t="shared" si="905"/>
        <v>#DIV/0!</v>
      </c>
      <c r="W387" s="233">
        <v>800</v>
      </c>
      <c r="X387" s="85">
        <v>800</v>
      </c>
      <c r="Y387" s="45">
        <f t="shared" si="906"/>
        <v>100</v>
      </c>
      <c r="Z387" s="233"/>
      <c r="AA387" s="85"/>
      <c r="AB387" s="45" t="e">
        <f t="shared" si="907"/>
        <v>#DIV/0!</v>
      </c>
      <c r="AC387" s="233"/>
      <c r="AD387" s="85"/>
      <c r="AE387" s="45" t="e">
        <f t="shared" si="908"/>
        <v>#DIV/0!</v>
      </c>
      <c r="AF387" s="233">
        <f>1081.15-800</f>
        <v>281.15000000000009</v>
      </c>
      <c r="AG387" s="85"/>
      <c r="AH387" s="45">
        <f t="shared" si="909"/>
        <v>0</v>
      </c>
      <c r="AI387" s="233">
        <v>3347.87</v>
      </c>
      <c r="AJ387" s="85"/>
      <c r="AK387" s="45">
        <f t="shared" si="910"/>
        <v>0</v>
      </c>
      <c r="AL387" s="233"/>
      <c r="AM387" s="85"/>
      <c r="AN387" s="45" t="e">
        <f t="shared" si="911"/>
        <v>#DIV/0!</v>
      </c>
      <c r="AO387" s="233"/>
      <c r="AP387" s="85"/>
      <c r="AQ387" s="45" t="e">
        <f t="shared" si="912"/>
        <v>#DIV/0!</v>
      </c>
      <c r="AR387" s="12"/>
      <c r="AS387" s="37"/>
      <c r="AT387" s="37"/>
    </row>
    <row r="388" spans="1:46" customFormat="1" ht="87" hidden="1" customHeight="1">
      <c r="A388" s="304"/>
      <c r="B388" s="276"/>
      <c r="C388" s="279"/>
      <c r="D388" s="115" t="s">
        <v>154</v>
      </c>
      <c r="E388" s="173">
        <f t="shared" si="913"/>
        <v>0</v>
      </c>
      <c r="F388" s="85">
        <f t="shared" si="913"/>
        <v>0</v>
      </c>
      <c r="G388" s="43" t="e">
        <f t="shared" si="900"/>
        <v>#DIV/0!</v>
      </c>
      <c r="H388" s="233"/>
      <c r="I388" s="85"/>
      <c r="J388" s="43" t="e">
        <f t="shared" si="901"/>
        <v>#DIV/0!</v>
      </c>
      <c r="K388" s="233"/>
      <c r="L388" s="85"/>
      <c r="M388" s="45" t="e">
        <f t="shared" si="902"/>
        <v>#DIV/0!</v>
      </c>
      <c r="N388" s="233"/>
      <c r="O388" s="43"/>
      <c r="P388" s="45" t="e">
        <f t="shared" si="903"/>
        <v>#DIV/0!</v>
      </c>
      <c r="Q388" s="233"/>
      <c r="R388" s="85"/>
      <c r="S388" s="45" t="e">
        <f t="shared" si="904"/>
        <v>#DIV/0!</v>
      </c>
      <c r="T388" s="233"/>
      <c r="U388" s="85"/>
      <c r="V388" s="45" t="e">
        <f t="shared" si="905"/>
        <v>#DIV/0!</v>
      </c>
      <c r="W388" s="233"/>
      <c r="X388" s="85"/>
      <c r="Y388" s="45" t="e">
        <f t="shared" si="906"/>
        <v>#DIV/0!</v>
      </c>
      <c r="Z388" s="233"/>
      <c r="AA388" s="85"/>
      <c r="AB388" s="45" t="e">
        <f t="shared" si="907"/>
        <v>#DIV/0!</v>
      </c>
      <c r="AC388" s="233"/>
      <c r="AD388" s="85"/>
      <c r="AE388" s="45" t="e">
        <f t="shared" si="908"/>
        <v>#DIV/0!</v>
      </c>
      <c r="AF388" s="233"/>
      <c r="AG388" s="85"/>
      <c r="AH388" s="45" t="e">
        <f t="shared" si="909"/>
        <v>#DIV/0!</v>
      </c>
      <c r="AI388" s="233"/>
      <c r="AJ388" s="85"/>
      <c r="AK388" s="45" t="e">
        <f t="shared" si="910"/>
        <v>#DIV/0!</v>
      </c>
      <c r="AL388" s="233"/>
      <c r="AM388" s="85"/>
      <c r="AN388" s="45" t="e">
        <f t="shared" si="911"/>
        <v>#DIV/0!</v>
      </c>
      <c r="AO388" s="233"/>
      <c r="AP388" s="85"/>
      <c r="AQ388" s="45" t="e">
        <f t="shared" si="912"/>
        <v>#DIV/0!</v>
      </c>
      <c r="AR388" s="12"/>
      <c r="AS388" s="37"/>
      <c r="AT388" s="37"/>
    </row>
    <row r="389" spans="1:46" customFormat="1" ht="36" hidden="1" customHeight="1">
      <c r="A389" s="304"/>
      <c r="B389" s="276"/>
      <c r="C389" s="279"/>
      <c r="D389" s="115" t="s">
        <v>37</v>
      </c>
      <c r="E389" s="173">
        <f t="shared" si="913"/>
        <v>0</v>
      </c>
      <c r="F389" s="85">
        <f t="shared" si="913"/>
        <v>0</v>
      </c>
      <c r="G389" s="43" t="e">
        <f t="shared" si="900"/>
        <v>#DIV/0!</v>
      </c>
      <c r="H389" s="233"/>
      <c r="I389" s="85"/>
      <c r="J389" s="43" t="e">
        <f t="shared" si="901"/>
        <v>#DIV/0!</v>
      </c>
      <c r="K389" s="233"/>
      <c r="L389" s="85"/>
      <c r="M389" s="45" t="e">
        <f t="shared" si="902"/>
        <v>#DIV/0!</v>
      </c>
      <c r="N389" s="233"/>
      <c r="O389" s="43"/>
      <c r="P389" s="45" t="e">
        <f t="shared" si="903"/>
        <v>#DIV/0!</v>
      </c>
      <c r="Q389" s="233"/>
      <c r="R389" s="85"/>
      <c r="S389" s="45" t="e">
        <f t="shared" si="904"/>
        <v>#DIV/0!</v>
      </c>
      <c r="T389" s="233"/>
      <c r="U389" s="85"/>
      <c r="V389" s="45" t="e">
        <f t="shared" si="905"/>
        <v>#DIV/0!</v>
      </c>
      <c r="W389" s="233"/>
      <c r="X389" s="85"/>
      <c r="Y389" s="45" t="e">
        <f t="shared" si="906"/>
        <v>#DIV/0!</v>
      </c>
      <c r="Z389" s="233"/>
      <c r="AA389" s="85"/>
      <c r="AB389" s="45" t="e">
        <f t="shared" si="907"/>
        <v>#DIV/0!</v>
      </c>
      <c r="AC389" s="233"/>
      <c r="AD389" s="85"/>
      <c r="AE389" s="45" t="e">
        <f t="shared" si="908"/>
        <v>#DIV/0!</v>
      </c>
      <c r="AF389" s="233"/>
      <c r="AG389" s="85"/>
      <c r="AH389" s="45" t="e">
        <f t="shared" si="909"/>
        <v>#DIV/0!</v>
      </c>
      <c r="AI389" s="233"/>
      <c r="AJ389" s="85"/>
      <c r="AK389" s="45" t="e">
        <f t="shared" si="910"/>
        <v>#DIV/0!</v>
      </c>
      <c r="AL389" s="233"/>
      <c r="AM389" s="85"/>
      <c r="AN389" s="45" t="e">
        <f t="shared" si="911"/>
        <v>#DIV/0!</v>
      </c>
      <c r="AO389" s="233"/>
      <c r="AP389" s="85"/>
      <c r="AQ389" s="45" t="e">
        <f t="shared" si="912"/>
        <v>#DIV/0!</v>
      </c>
      <c r="AR389" s="12"/>
      <c r="AS389" s="37"/>
      <c r="AT389" s="37"/>
    </row>
    <row r="390" spans="1:46" customFormat="1" ht="45" hidden="1">
      <c r="A390" s="305"/>
      <c r="B390" s="277"/>
      <c r="C390" s="280"/>
      <c r="D390" s="115" t="s">
        <v>32</v>
      </c>
      <c r="E390" s="173">
        <f t="shared" si="913"/>
        <v>0</v>
      </c>
      <c r="F390" s="85">
        <f t="shared" si="913"/>
        <v>0</v>
      </c>
      <c r="G390" s="43" t="e">
        <f t="shared" si="900"/>
        <v>#DIV/0!</v>
      </c>
      <c r="H390" s="233"/>
      <c r="I390" s="85"/>
      <c r="J390" s="43" t="e">
        <f t="shared" si="901"/>
        <v>#DIV/0!</v>
      </c>
      <c r="K390" s="233"/>
      <c r="L390" s="85"/>
      <c r="M390" s="45" t="e">
        <f t="shared" si="902"/>
        <v>#DIV/0!</v>
      </c>
      <c r="N390" s="233"/>
      <c r="O390" s="43"/>
      <c r="P390" s="45" t="e">
        <f t="shared" si="903"/>
        <v>#DIV/0!</v>
      </c>
      <c r="Q390" s="233"/>
      <c r="R390" s="85"/>
      <c r="S390" s="45" t="e">
        <f t="shared" si="904"/>
        <v>#DIV/0!</v>
      </c>
      <c r="T390" s="233"/>
      <c r="U390" s="85"/>
      <c r="V390" s="45" t="e">
        <f t="shared" si="905"/>
        <v>#DIV/0!</v>
      </c>
      <c r="W390" s="233"/>
      <c r="X390" s="85"/>
      <c r="Y390" s="45" t="e">
        <f t="shared" si="906"/>
        <v>#DIV/0!</v>
      </c>
      <c r="Z390" s="233"/>
      <c r="AA390" s="85"/>
      <c r="AB390" s="45" t="e">
        <f t="shared" si="907"/>
        <v>#DIV/0!</v>
      </c>
      <c r="AC390" s="233"/>
      <c r="AD390" s="85"/>
      <c r="AE390" s="45" t="e">
        <f t="shared" si="908"/>
        <v>#DIV/0!</v>
      </c>
      <c r="AF390" s="233"/>
      <c r="AG390" s="85"/>
      <c r="AH390" s="45" t="e">
        <f t="shared" si="909"/>
        <v>#DIV/0!</v>
      </c>
      <c r="AI390" s="233"/>
      <c r="AJ390" s="85"/>
      <c r="AK390" s="45" t="e">
        <f t="shared" si="910"/>
        <v>#DIV/0!</v>
      </c>
      <c r="AL390" s="233"/>
      <c r="AM390" s="85"/>
      <c r="AN390" s="45" t="e">
        <f t="shared" si="911"/>
        <v>#DIV/0!</v>
      </c>
      <c r="AO390" s="233"/>
      <c r="AP390" s="85"/>
      <c r="AQ390" s="45" t="e">
        <f t="shared" si="912"/>
        <v>#DIV/0!</v>
      </c>
      <c r="AR390" s="12"/>
      <c r="AS390" s="37"/>
      <c r="AT390" s="37"/>
    </row>
    <row r="391" spans="1:46" s="208" customFormat="1" ht="28.5" hidden="1" customHeight="1">
      <c r="A391" s="272" t="s">
        <v>248</v>
      </c>
      <c r="B391" s="275" t="s">
        <v>349</v>
      </c>
      <c r="C391" s="278" t="s">
        <v>68</v>
      </c>
      <c r="D391" s="217" t="s">
        <v>34</v>
      </c>
      <c r="E391" s="210">
        <f>E392+E393+E394+E396+E397</f>
        <v>400</v>
      </c>
      <c r="F391" s="206">
        <f>F392+F393+F394+F396+F397</f>
        <v>0</v>
      </c>
      <c r="G391" s="206">
        <f>(F391/E391)*100</f>
        <v>0</v>
      </c>
      <c r="H391" s="233">
        <f>H392+H393+H394+H396+H397</f>
        <v>0</v>
      </c>
      <c r="I391" s="206">
        <f>I392+I393+I394+I396+I397</f>
        <v>0</v>
      </c>
      <c r="J391" s="205" t="e">
        <f>(I391/H391)*100</f>
        <v>#DIV/0!</v>
      </c>
      <c r="K391" s="233">
        <f>K392+K393+K394+K396+K397</f>
        <v>0</v>
      </c>
      <c r="L391" s="206">
        <f>L392+L393+L394+L396+L397</f>
        <v>0</v>
      </c>
      <c r="M391" s="205" t="e">
        <f>(L391/K391)*100</f>
        <v>#DIV/0!</v>
      </c>
      <c r="N391" s="233">
        <f>N392+N393+N394+N396+N397</f>
        <v>0</v>
      </c>
      <c r="O391" s="206">
        <f>O392+O393+O394+O396+O397</f>
        <v>0</v>
      </c>
      <c r="P391" s="205" t="e">
        <f>(O391/N391)*100</f>
        <v>#DIV/0!</v>
      </c>
      <c r="Q391" s="233">
        <f>Q392+Q393+Q394+Q396+Q397</f>
        <v>0</v>
      </c>
      <c r="R391" s="206">
        <f>R392+R393+R394+R396+R397</f>
        <v>0</v>
      </c>
      <c r="S391" s="205" t="e">
        <f>(R391/Q391)*100</f>
        <v>#DIV/0!</v>
      </c>
      <c r="T391" s="233">
        <f>T392+T393+T394+T396+T397</f>
        <v>0</v>
      </c>
      <c r="U391" s="205">
        <f>SUM(U392:U397)</f>
        <v>0</v>
      </c>
      <c r="V391" s="205" t="e">
        <f>(U391/T391)*100</f>
        <v>#DIV/0!</v>
      </c>
      <c r="W391" s="233">
        <f>W392+W393+W394+W396+W397</f>
        <v>0</v>
      </c>
      <c r="X391" s="205">
        <f>SUM(X392:X397)</f>
        <v>0</v>
      </c>
      <c r="Y391" s="205" t="e">
        <f>(X391/W391)*100</f>
        <v>#DIV/0!</v>
      </c>
      <c r="Z391" s="233">
        <f>Z392+Z393+Z394+Z396+Z397</f>
        <v>0</v>
      </c>
      <c r="AA391" s="205">
        <f>SUM(AA392:AA397)</f>
        <v>0</v>
      </c>
      <c r="AB391" s="205" t="e">
        <f>(AA391/Z391)*100</f>
        <v>#DIV/0!</v>
      </c>
      <c r="AC391" s="233">
        <f>AC392+AC393+AC394+AC396+AC397</f>
        <v>0</v>
      </c>
      <c r="AD391" s="205">
        <f>SUM(AD392:AD397)</f>
        <v>0</v>
      </c>
      <c r="AE391" s="205" t="e">
        <f>(AD391/AC391)*100</f>
        <v>#DIV/0!</v>
      </c>
      <c r="AF391" s="233">
        <f>AF392+AF393+AF394+AF396+AF397</f>
        <v>400</v>
      </c>
      <c r="AG391" s="205">
        <f>SUM(AG392:AG397)</f>
        <v>0</v>
      </c>
      <c r="AH391" s="205">
        <f>(AG391/AF391)*100</f>
        <v>0</v>
      </c>
      <c r="AI391" s="233">
        <f>AI392+AI393+AI394+AI396+AI397</f>
        <v>0</v>
      </c>
      <c r="AJ391" s="205">
        <f>SUM(AJ392:AJ397)</f>
        <v>0</v>
      </c>
      <c r="AK391" s="205" t="e">
        <f>(AJ391/AI391)*100</f>
        <v>#DIV/0!</v>
      </c>
      <c r="AL391" s="233">
        <f>AL392+AL393+AL394+AL396+AL397</f>
        <v>0</v>
      </c>
      <c r="AM391" s="205">
        <f>SUM(AM392:AM397)</f>
        <v>0</v>
      </c>
      <c r="AN391" s="205" t="e">
        <f>(AM391/AL391)*100</f>
        <v>#DIV/0!</v>
      </c>
      <c r="AO391" s="233">
        <f>AO392+AO393+AO394+AO396+AO397</f>
        <v>0</v>
      </c>
      <c r="AP391" s="205">
        <f>SUM(AP392:AP397)</f>
        <v>0</v>
      </c>
      <c r="AQ391" s="205" t="e">
        <f>(AP391/AO391)*100</f>
        <v>#DIV/0!</v>
      </c>
      <c r="AR391" s="216"/>
    </row>
    <row r="392" spans="1:46" customFormat="1" ht="30" hidden="1">
      <c r="A392" s="273"/>
      <c r="B392" s="276"/>
      <c r="C392" s="279"/>
      <c r="D392" s="115" t="s">
        <v>17</v>
      </c>
      <c r="E392" s="173">
        <f>H392+K392+N392+Q392+T392+W392+Z392+AC392+AF392+AI392+AL392+AO392</f>
        <v>0</v>
      </c>
      <c r="F392" s="85">
        <f>I392+L392+O392+R392+U392+X392+AA392+AD392+AG392+AJ392+AM392+AP392</f>
        <v>0</v>
      </c>
      <c r="G392" s="43" t="e">
        <f t="shared" ref="G392:G397" si="914">(F392/E392)*100</f>
        <v>#DIV/0!</v>
      </c>
      <c r="H392" s="233"/>
      <c r="I392" s="85"/>
      <c r="J392" s="45" t="e">
        <f t="shared" ref="J392:J397" si="915">(I392/H392)*100</f>
        <v>#DIV/0!</v>
      </c>
      <c r="K392" s="233"/>
      <c r="L392" s="85"/>
      <c r="M392" s="45" t="e">
        <f t="shared" ref="M392:M397" si="916">(L392/K392)*100</f>
        <v>#DIV/0!</v>
      </c>
      <c r="N392" s="233"/>
      <c r="O392" s="43"/>
      <c r="P392" s="45" t="e">
        <f t="shared" ref="P392:P397" si="917">(O392/N392)*100</f>
        <v>#DIV/0!</v>
      </c>
      <c r="Q392" s="233"/>
      <c r="R392" s="85"/>
      <c r="S392" s="45" t="e">
        <f t="shared" ref="S392:S397" si="918">(R392/Q392)*100</f>
        <v>#DIV/0!</v>
      </c>
      <c r="T392" s="234"/>
      <c r="U392" s="44"/>
      <c r="V392" s="45" t="e">
        <f t="shared" ref="V392:V397" si="919">(U392/T392)*100</f>
        <v>#DIV/0!</v>
      </c>
      <c r="W392" s="234"/>
      <c r="X392" s="44"/>
      <c r="Y392" s="45" t="e">
        <f t="shared" ref="Y392:Y397" si="920">(X392/W392)*100</f>
        <v>#DIV/0!</v>
      </c>
      <c r="Z392" s="234"/>
      <c r="AA392" s="44"/>
      <c r="AB392" s="45" t="e">
        <f t="shared" ref="AB392:AB397" si="921">(AA392/Z392)*100</f>
        <v>#DIV/0!</v>
      </c>
      <c r="AC392" s="234"/>
      <c r="AD392" s="44"/>
      <c r="AE392" s="45" t="e">
        <f t="shared" ref="AE392:AE397" si="922">(AD392/AC392)*100</f>
        <v>#DIV/0!</v>
      </c>
      <c r="AF392" s="234"/>
      <c r="AG392" s="44"/>
      <c r="AH392" s="45" t="e">
        <f t="shared" ref="AH392:AH397" si="923">(AG392/AF392)*100</f>
        <v>#DIV/0!</v>
      </c>
      <c r="AI392" s="234"/>
      <c r="AJ392" s="44"/>
      <c r="AK392" s="45" t="e">
        <f t="shared" ref="AK392:AK397" si="924">(AJ392/AI392)*100</f>
        <v>#DIV/0!</v>
      </c>
      <c r="AL392" s="234"/>
      <c r="AM392" s="44"/>
      <c r="AN392" s="45" t="e">
        <f t="shared" ref="AN392:AN397" si="925">(AM392/AL392)*100</f>
        <v>#DIV/0!</v>
      </c>
      <c r="AO392" s="234"/>
      <c r="AP392" s="44"/>
      <c r="AQ392" s="45" t="e">
        <f t="shared" ref="AQ392:AQ397" si="926">(AP392/AO392)*100</f>
        <v>#DIV/0!</v>
      </c>
      <c r="AR392" s="12"/>
      <c r="AS392" s="37"/>
      <c r="AT392" s="37"/>
    </row>
    <row r="393" spans="1:46" customFormat="1" ht="45" hidden="1">
      <c r="A393" s="273"/>
      <c r="B393" s="276"/>
      <c r="C393" s="279"/>
      <c r="D393" s="115" t="s">
        <v>18</v>
      </c>
      <c r="E393" s="173">
        <f t="shared" ref="E393:F397" si="927">H393+K393+N393+Q393+T393+W393+Z393+AC393+AF393+AI393+AL393+AO393</f>
        <v>0</v>
      </c>
      <c r="F393" s="85">
        <f t="shared" si="927"/>
        <v>0</v>
      </c>
      <c r="G393" s="43" t="e">
        <f t="shared" si="914"/>
        <v>#DIV/0!</v>
      </c>
      <c r="H393" s="233"/>
      <c r="I393" s="85"/>
      <c r="J393" s="45" t="e">
        <f t="shared" si="915"/>
        <v>#DIV/0!</v>
      </c>
      <c r="K393" s="233"/>
      <c r="L393" s="85"/>
      <c r="M393" s="45" t="e">
        <f t="shared" si="916"/>
        <v>#DIV/0!</v>
      </c>
      <c r="N393" s="233"/>
      <c r="O393" s="43"/>
      <c r="P393" s="45" t="e">
        <f t="shared" si="917"/>
        <v>#DIV/0!</v>
      </c>
      <c r="Q393" s="233"/>
      <c r="R393" s="85"/>
      <c r="S393" s="45" t="e">
        <f t="shared" si="918"/>
        <v>#DIV/0!</v>
      </c>
      <c r="T393" s="234"/>
      <c r="U393" s="44"/>
      <c r="V393" s="45" t="e">
        <f t="shared" si="919"/>
        <v>#DIV/0!</v>
      </c>
      <c r="W393" s="234"/>
      <c r="X393" s="44"/>
      <c r="Y393" s="45" t="e">
        <f t="shared" si="920"/>
        <v>#DIV/0!</v>
      </c>
      <c r="Z393" s="234"/>
      <c r="AA393" s="44"/>
      <c r="AB393" s="45" t="e">
        <f t="shared" si="921"/>
        <v>#DIV/0!</v>
      </c>
      <c r="AC393" s="234"/>
      <c r="AD393" s="44"/>
      <c r="AE393" s="45" t="e">
        <f t="shared" si="922"/>
        <v>#DIV/0!</v>
      </c>
      <c r="AF393" s="234"/>
      <c r="AG393" s="44"/>
      <c r="AH393" s="45" t="e">
        <f t="shared" si="923"/>
        <v>#DIV/0!</v>
      </c>
      <c r="AI393" s="234"/>
      <c r="AJ393" s="44"/>
      <c r="AK393" s="45" t="e">
        <f t="shared" si="924"/>
        <v>#DIV/0!</v>
      </c>
      <c r="AL393" s="234"/>
      <c r="AM393" s="44"/>
      <c r="AN393" s="45" t="e">
        <f t="shared" si="925"/>
        <v>#DIV/0!</v>
      </c>
      <c r="AO393" s="234"/>
      <c r="AP393" s="44"/>
      <c r="AQ393" s="45" t="e">
        <f t="shared" si="926"/>
        <v>#DIV/0!</v>
      </c>
      <c r="AR393" s="12"/>
      <c r="AS393" s="37"/>
      <c r="AT393" s="37"/>
    </row>
    <row r="394" spans="1:46" customFormat="1" ht="34.5" hidden="1" customHeight="1">
      <c r="A394" s="273"/>
      <c r="B394" s="276"/>
      <c r="C394" s="279"/>
      <c r="D394" s="115" t="s">
        <v>26</v>
      </c>
      <c r="E394" s="173">
        <f t="shared" si="927"/>
        <v>400</v>
      </c>
      <c r="F394" s="85">
        <f t="shared" si="927"/>
        <v>0</v>
      </c>
      <c r="G394" s="43">
        <f t="shared" si="914"/>
        <v>0</v>
      </c>
      <c r="H394" s="233"/>
      <c r="I394" s="85"/>
      <c r="J394" s="45" t="e">
        <f t="shared" si="915"/>
        <v>#DIV/0!</v>
      </c>
      <c r="K394" s="233"/>
      <c r="L394" s="85"/>
      <c r="M394" s="45" t="e">
        <f t="shared" si="916"/>
        <v>#DIV/0!</v>
      </c>
      <c r="N394" s="233"/>
      <c r="O394" s="43"/>
      <c r="P394" s="45" t="e">
        <f t="shared" si="917"/>
        <v>#DIV/0!</v>
      </c>
      <c r="Q394" s="233"/>
      <c r="R394" s="85"/>
      <c r="S394" s="45" t="e">
        <f t="shared" si="918"/>
        <v>#DIV/0!</v>
      </c>
      <c r="T394" s="234"/>
      <c r="U394" s="44"/>
      <c r="V394" s="45" t="e">
        <f t="shared" si="919"/>
        <v>#DIV/0!</v>
      </c>
      <c r="W394" s="234"/>
      <c r="X394" s="44"/>
      <c r="Y394" s="45" t="e">
        <f t="shared" si="920"/>
        <v>#DIV/0!</v>
      </c>
      <c r="Z394" s="234"/>
      <c r="AA394" s="44"/>
      <c r="AB394" s="45" t="e">
        <f t="shared" si="921"/>
        <v>#DIV/0!</v>
      </c>
      <c r="AC394" s="234"/>
      <c r="AD394" s="44"/>
      <c r="AE394" s="45" t="e">
        <f t="shared" si="922"/>
        <v>#DIV/0!</v>
      </c>
      <c r="AF394" s="234">
        <v>400</v>
      </c>
      <c r="AG394" s="44"/>
      <c r="AH394" s="45">
        <f t="shared" si="923"/>
        <v>0</v>
      </c>
      <c r="AI394" s="234"/>
      <c r="AJ394" s="44"/>
      <c r="AK394" s="45" t="e">
        <f t="shared" si="924"/>
        <v>#DIV/0!</v>
      </c>
      <c r="AL394" s="234"/>
      <c r="AM394" s="44"/>
      <c r="AN394" s="45" t="e">
        <f t="shared" si="925"/>
        <v>#DIV/0!</v>
      </c>
      <c r="AO394" s="234"/>
      <c r="AP394" s="44"/>
      <c r="AQ394" s="45" t="e">
        <f t="shared" si="926"/>
        <v>#DIV/0!</v>
      </c>
      <c r="AR394" s="12"/>
      <c r="AS394" s="37"/>
      <c r="AT394" s="37"/>
    </row>
    <row r="395" spans="1:46" customFormat="1" ht="87" hidden="1" customHeight="1">
      <c r="A395" s="273"/>
      <c r="B395" s="276"/>
      <c r="C395" s="279"/>
      <c r="D395" s="115" t="s">
        <v>154</v>
      </c>
      <c r="E395" s="173">
        <f t="shared" si="927"/>
        <v>0</v>
      </c>
      <c r="F395" s="85">
        <f t="shared" si="927"/>
        <v>0</v>
      </c>
      <c r="G395" s="43" t="e">
        <f t="shared" si="914"/>
        <v>#DIV/0!</v>
      </c>
      <c r="H395" s="233"/>
      <c r="I395" s="85"/>
      <c r="J395" s="45" t="e">
        <f t="shared" si="915"/>
        <v>#DIV/0!</v>
      </c>
      <c r="K395" s="233"/>
      <c r="L395" s="85"/>
      <c r="M395" s="45" t="e">
        <f t="shared" si="916"/>
        <v>#DIV/0!</v>
      </c>
      <c r="N395" s="233"/>
      <c r="O395" s="43"/>
      <c r="P395" s="45" t="e">
        <f t="shared" si="917"/>
        <v>#DIV/0!</v>
      </c>
      <c r="Q395" s="233"/>
      <c r="R395" s="85"/>
      <c r="S395" s="45" t="e">
        <f t="shared" si="918"/>
        <v>#DIV/0!</v>
      </c>
      <c r="T395" s="234"/>
      <c r="U395" s="44"/>
      <c r="V395" s="45" t="e">
        <f t="shared" si="919"/>
        <v>#DIV/0!</v>
      </c>
      <c r="W395" s="234"/>
      <c r="X395" s="44"/>
      <c r="Y395" s="45" t="e">
        <f t="shared" si="920"/>
        <v>#DIV/0!</v>
      </c>
      <c r="Z395" s="234"/>
      <c r="AA395" s="44"/>
      <c r="AB395" s="45" t="e">
        <f t="shared" si="921"/>
        <v>#DIV/0!</v>
      </c>
      <c r="AC395" s="234"/>
      <c r="AD395" s="44"/>
      <c r="AE395" s="45" t="e">
        <f t="shared" si="922"/>
        <v>#DIV/0!</v>
      </c>
      <c r="AF395" s="234"/>
      <c r="AG395" s="44"/>
      <c r="AH395" s="45" t="e">
        <f t="shared" si="923"/>
        <v>#DIV/0!</v>
      </c>
      <c r="AI395" s="234"/>
      <c r="AJ395" s="44"/>
      <c r="AK395" s="45" t="e">
        <f t="shared" si="924"/>
        <v>#DIV/0!</v>
      </c>
      <c r="AL395" s="234"/>
      <c r="AM395" s="44"/>
      <c r="AN395" s="45" t="e">
        <f t="shared" si="925"/>
        <v>#DIV/0!</v>
      </c>
      <c r="AO395" s="234"/>
      <c r="AP395" s="44"/>
      <c r="AQ395" s="45" t="e">
        <f t="shared" si="926"/>
        <v>#DIV/0!</v>
      </c>
      <c r="AR395" s="12"/>
      <c r="AS395" s="37"/>
      <c r="AT395" s="37"/>
    </row>
    <row r="396" spans="1:46" customFormat="1" ht="29.25" hidden="1" customHeight="1">
      <c r="A396" s="273"/>
      <c r="B396" s="276"/>
      <c r="C396" s="279"/>
      <c r="D396" s="115" t="s">
        <v>37</v>
      </c>
      <c r="E396" s="173">
        <f t="shared" si="927"/>
        <v>0</v>
      </c>
      <c r="F396" s="85">
        <f t="shared" si="927"/>
        <v>0</v>
      </c>
      <c r="G396" s="43" t="e">
        <f t="shared" si="914"/>
        <v>#DIV/0!</v>
      </c>
      <c r="H396" s="233"/>
      <c r="I396" s="85"/>
      <c r="J396" s="45" t="e">
        <f t="shared" si="915"/>
        <v>#DIV/0!</v>
      </c>
      <c r="K396" s="233"/>
      <c r="L396" s="85"/>
      <c r="M396" s="45" t="e">
        <f t="shared" si="916"/>
        <v>#DIV/0!</v>
      </c>
      <c r="N396" s="233"/>
      <c r="O396" s="43"/>
      <c r="P396" s="45" t="e">
        <f t="shared" si="917"/>
        <v>#DIV/0!</v>
      </c>
      <c r="Q396" s="233"/>
      <c r="R396" s="85"/>
      <c r="S396" s="45" t="e">
        <f t="shared" si="918"/>
        <v>#DIV/0!</v>
      </c>
      <c r="T396" s="234"/>
      <c r="U396" s="44"/>
      <c r="V396" s="45" t="e">
        <f t="shared" si="919"/>
        <v>#DIV/0!</v>
      </c>
      <c r="W396" s="234"/>
      <c r="X396" s="44"/>
      <c r="Y396" s="45" t="e">
        <f t="shared" si="920"/>
        <v>#DIV/0!</v>
      </c>
      <c r="Z396" s="234"/>
      <c r="AA396" s="44"/>
      <c r="AB396" s="45" t="e">
        <f t="shared" si="921"/>
        <v>#DIV/0!</v>
      </c>
      <c r="AC396" s="234"/>
      <c r="AD396" s="44"/>
      <c r="AE396" s="45" t="e">
        <f t="shared" si="922"/>
        <v>#DIV/0!</v>
      </c>
      <c r="AF396" s="234"/>
      <c r="AG396" s="44"/>
      <c r="AH396" s="45" t="e">
        <f t="shared" si="923"/>
        <v>#DIV/0!</v>
      </c>
      <c r="AI396" s="234"/>
      <c r="AJ396" s="44"/>
      <c r="AK396" s="45" t="e">
        <f t="shared" si="924"/>
        <v>#DIV/0!</v>
      </c>
      <c r="AL396" s="234"/>
      <c r="AM396" s="44"/>
      <c r="AN396" s="45" t="e">
        <f t="shared" si="925"/>
        <v>#DIV/0!</v>
      </c>
      <c r="AO396" s="234"/>
      <c r="AP396" s="44"/>
      <c r="AQ396" s="45" t="e">
        <f t="shared" si="926"/>
        <v>#DIV/0!</v>
      </c>
      <c r="AR396" s="12"/>
      <c r="AS396" s="37"/>
      <c r="AT396" s="37"/>
    </row>
    <row r="397" spans="1:46" customFormat="1" ht="45" hidden="1">
      <c r="A397" s="274"/>
      <c r="B397" s="277"/>
      <c r="C397" s="280"/>
      <c r="D397" s="115" t="s">
        <v>32</v>
      </c>
      <c r="E397" s="173">
        <f t="shared" si="927"/>
        <v>0</v>
      </c>
      <c r="F397" s="85">
        <f t="shared" si="927"/>
        <v>0</v>
      </c>
      <c r="G397" s="43" t="e">
        <f t="shared" si="914"/>
        <v>#DIV/0!</v>
      </c>
      <c r="H397" s="233"/>
      <c r="I397" s="85"/>
      <c r="J397" s="45" t="e">
        <f t="shared" si="915"/>
        <v>#DIV/0!</v>
      </c>
      <c r="K397" s="233"/>
      <c r="L397" s="85"/>
      <c r="M397" s="45" t="e">
        <f t="shared" si="916"/>
        <v>#DIV/0!</v>
      </c>
      <c r="N397" s="233"/>
      <c r="O397" s="43"/>
      <c r="P397" s="45" t="e">
        <f t="shared" si="917"/>
        <v>#DIV/0!</v>
      </c>
      <c r="Q397" s="233"/>
      <c r="R397" s="85"/>
      <c r="S397" s="45" t="e">
        <f t="shared" si="918"/>
        <v>#DIV/0!</v>
      </c>
      <c r="T397" s="234"/>
      <c r="U397" s="44"/>
      <c r="V397" s="45" t="e">
        <f t="shared" si="919"/>
        <v>#DIV/0!</v>
      </c>
      <c r="W397" s="234"/>
      <c r="X397" s="44"/>
      <c r="Y397" s="45" t="e">
        <f t="shared" si="920"/>
        <v>#DIV/0!</v>
      </c>
      <c r="Z397" s="234"/>
      <c r="AA397" s="44"/>
      <c r="AB397" s="45" t="e">
        <f t="shared" si="921"/>
        <v>#DIV/0!</v>
      </c>
      <c r="AC397" s="234"/>
      <c r="AD397" s="44"/>
      <c r="AE397" s="45" t="e">
        <f t="shared" si="922"/>
        <v>#DIV/0!</v>
      </c>
      <c r="AF397" s="234"/>
      <c r="AG397" s="44"/>
      <c r="AH397" s="45" t="e">
        <f t="shared" si="923"/>
        <v>#DIV/0!</v>
      </c>
      <c r="AI397" s="234"/>
      <c r="AJ397" s="44"/>
      <c r="AK397" s="45" t="e">
        <f t="shared" si="924"/>
        <v>#DIV/0!</v>
      </c>
      <c r="AL397" s="234"/>
      <c r="AM397" s="44"/>
      <c r="AN397" s="45" t="e">
        <f t="shared" si="925"/>
        <v>#DIV/0!</v>
      </c>
      <c r="AO397" s="234"/>
      <c r="AP397" s="44"/>
      <c r="AQ397" s="45" t="e">
        <f t="shared" si="926"/>
        <v>#DIV/0!</v>
      </c>
      <c r="AR397" s="12"/>
      <c r="AS397" s="37"/>
      <c r="AT397" s="37"/>
    </row>
    <row r="398" spans="1:46" s="208" customFormat="1" ht="28.5" hidden="1" customHeight="1">
      <c r="A398" s="272" t="s">
        <v>249</v>
      </c>
      <c r="B398" s="275" t="s">
        <v>350</v>
      </c>
      <c r="C398" s="278" t="s">
        <v>68</v>
      </c>
      <c r="D398" s="217" t="s">
        <v>34</v>
      </c>
      <c r="E398" s="210">
        <f>E399+E400+E401+E403+E404</f>
        <v>303.97000000000003</v>
      </c>
      <c r="F398" s="206">
        <f>F399+F400+F401+F403+F404</f>
        <v>0</v>
      </c>
      <c r="G398" s="206">
        <f>(F398/E398)*100</f>
        <v>0</v>
      </c>
      <c r="H398" s="234">
        <f>H399+H400+H401+H403+H404</f>
        <v>0</v>
      </c>
      <c r="I398" s="205">
        <f>I399+I400+I401+I403+I404</f>
        <v>0</v>
      </c>
      <c r="J398" s="205" t="e">
        <f>(I398/H398)*100</f>
        <v>#DIV/0!</v>
      </c>
      <c r="K398" s="234">
        <f>K399+K400+K401+K403+K404</f>
        <v>0</v>
      </c>
      <c r="L398" s="206">
        <f>L399+L400+L401+L403+L404</f>
        <v>0</v>
      </c>
      <c r="M398" s="205" t="e">
        <f>(L398/K398)*100</f>
        <v>#DIV/0!</v>
      </c>
      <c r="N398" s="234">
        <f>N399+N400+N401+N403+N404</f>
        <v>0</v>
      </c>
      <c r="O398" s="206">
        <f>O399+O400+O401+O403+O404</f>
        <v>0</v>
      </c>
      <c r="P398" s="205" t="e">
        <f>(O398/N398)*100</f>
        <v>#DIV/0!</v>
      </c>
      <c r="Q398" s="234">
        <f>Q399+Q400+Q401+Q403+Q404</f>
        <v>0</v>
      </c>
      <c r="R398" s="205">
        <f>R399+R400+R401+R403+R404</f>
        <v>0</v>
      </c>
      <c r="S398" s="205" t="e">
        <f>(R398/Q398)*100</f>
        <v>#DIV/0!</v>
      </c>
      <c r="T398" s="234">
        <f>T399+T400+T401+T403+T404</f>
        <v>0</v>
      </c>
      <c r="U398" s="205">
        <f>U399+U400+U401+U403+U404</f>
        <v>0</v>
      </c>
      <c r="V398" s="205" t="e">
        <f>(U398/T398)*100</f>
        <v>#DIV/0!</v>
      </c>
      <c r="W398" s="234">
        <f>W399+W400+W401+W403+W404</f>
        <v>0</v>
      </c>
      <c r="X398" s="205">
        <f>X399+X400+X401+X403+X404</f>
        <v>0</v>
      </c>
      <c r="Y398" s="205" t="e">
        <f>(X398/W398)*100</f>
        <v>#DIV/0!</v>
      </c>
      <c r="Z398" s="234">
        <f>Z399+Z400+Z401+Z403+Z404</f>
        <v>0</v>
      </c>
      <c r="AA398" s="205">
        <f>AA399+AA400+AA401+AA403+AA404</f>
        <v>0</v>
      </c>
      <c r="AB398" s="205" t="e">
        <f>(AA398/Z398)*100</f>
        <v>#DIV/0!</v>
      </c>
      <c r="AC398" s="234">
        <f>AC399+AC400+AC401+AC403+AC404</f>
        <v>0</v>
      </c>
      <c r="AD398" s="205">
        <f>AD399+AD400+AD401+AD403+AD404</f>
        <v>0</v>
      </c>
      <c r="AE398" s="205" t="e">
        <f>(AD398/AC398)*100</f>
        <v>#DIV/0!</v>
      </c>
      <c r="AF398" s="234">
        <f>AF399+AF400+AF401+AF403+AF404</f>
        <v>303.97000000000003</v>
      </c>
      <c r="AG398" s="205">
        <f>AG399+AG400+AG401+AG403+AG404</f>
        <v>0</v>
      </c>
      <c r="AH398" s="205">
        <f>(AG398/AF398)*100</f>
        <v>0</v>
      </c>
      <c r="AI398" s="234">
        <f>AI399+AI400+AI401+AI403+AI404</f>
        <v>0</v>
      </c>
      <c r="AJ398" s="205">
        <f>AJ399+AJ400+AJ401+AJ403+AJ404</f>
        <v>0</v>
      </c>
      <c r="AK398" s="205" t="e">
        <f>(AJ398/AI398)*100</f>
        <v>#DIV/0!</v>
      </c>
      <c r="AL398" s="234">
        <f>AL399+AL400+AL401+AL403+AL404</f>
        <v>0</v>
      </c>
      <c r="AM398" s="205">
        <f>AM399+AM400+AM401+AM403+AM404</f>
        <v>0</v>
      </c>
      <c r="AN398" s="205" t="e">
        <f>(AM398/AL398)*100</f>
        <v>#DIV/0!</v>
      </c>
      <c r="AO398" s="234">
        <f>AO399+AO400+AO401+AO403+AO404</f>
        <v>0</v>
      </c>
      <c r="AP398" s="205">
        <f>AP399+AP400+AP401+AP403+AP404</f>
        <v>0</v>
      </c>
      <c r="AQ398" s="205" t="e">
        <f>(AP398/AO398)*100</f>
        <v>#DIV/0!</v>
      </c>
      <c r="AR398" s="216"/>
    </row>
    <row r="399" spans="1:46" customFormat="1" ht="30" hidden="1">
      <c r="A399" s="273"/>
      <c r="B399" s="276"/>
      <c r="C399" s="279"/>
      <c r="D399" s="115" t="s">
        <v>17</v>
      </c>
      <c r="E399" s="173">
        <f>H399+K399+N399+Q399+T399+W399+Z399+AC399+AF399+AI399+AL399+AO399</f>
        <v>0</v>
      </c>
      <c r="F399" s="85">
        <f>I399+L399+O399+R399+U399+X399+AA399+AD399+AG399+AJ399+AM399+AP399</f>
        <v>0</v>
      </c>
      <c r="G399" s="43" t="e">
        <f t="shared" ref="G399:G404" si="928">(F399/E399)*100</f>
        <v>#DIV/0!</v>
      </c>
      <c r="H399" s="234"/>
      <c r="I399" s="44"/>
      <c r="J399" s="45" t="e">
        <f t="shared" ref="J399:J404" si="929">(I399/H399)*100</f>
        <v>#DIV/0!</v>
      </c>
      <c r="K399" s="234"/>
      <c r="L399" s="85"/>
      <c r="M399" s="45" t="e">
        <f t="shared" ref="M399:M404" si="930">(L399/K399)*100</f>
        <v>#DIV/0!</v>
      </c>
      <c r="N399" s="234"/>
      <c r="O399" s="43"/>
      <c r="P399" s="45" t="e">
        <f t="shared" ref="P399:P404" si="931">(O399/N399)*100</f>
        <v>#DIV/0!</v>
      </c>
      <c r="Q399" s="234"/>
      <c r="R399" s="44"/>
      <c r="S399" s="45" t="e">
        <f t="shared" ref="S399:S404" si="932">(R399/Q399)*100</f>
        <v>#DIV/0!</v>
      </c>
      <c r="T399" s="234"/>
      <c r="U399" s="44"/>
      <c r="V399" s="45" t="e">
        <f t="shared" ref="V399:V404" si="933">(U399/T399)*100</f>
        <v>#DIV/0!</v>
      </c>
      <c r="W399" s="234"/>
      <c r="X399" s="44"/>
      <c r="Y399" s="45" t="e">
        <f t="shared" ref="Y399:Y404" si="934">(X399/W399)*100</f>
        <v>#DIV/0!</v>
      </c>
      <c r="Z399" s="234"/>
      <c r="AA399" s="44"/>
      <c r="AB399" s="45" t="e">
        <f t="shared" ref="AB399:AB404" si="935">(AA399/Z399)*100</f>
        <v>#DIV/0!</v>
      </c>
      <c r="AC399" s="234"/>
      <c r="AD399" s="44"/>
      <c r="AE399" s="45" t="e">
        <f t="shared" ref="AE399:AE404" si="936">(AD399/AC399)*100</f>
        <v>#DIV/0!</v>
      </c>
      <c r="AF399" s="234"/>
      <c r="AG399" s="44"/>
      <c r="AH399" s="45" t="e">
        <f t="shared" ref="AH399:AH404" si="937">(AG399/AF399)*100</f>
        <v>#DIV/0!</v>
      </c>
      <c r="AI399" s="234"/>
      <c r="AJ399" s="44"/>
      <c r="AK399" s="45" t="e">
        <f t="shared" ref="AK399:AK404" si="938">(AJ399/AI399)*100</f>
        <v>#DIV/0!</v>
      </c>
      <c r="AL399" s="234"/>
      <c r="AM399" s="44"/>
      <c r="AN399" s="45" t="e">
        <f t="shared" ref="AN399:AN404" si="939">(AM399/AL399)*100</f>
        <v>#DIV/0!</v>
      </c>
      <c r="AO399" s="234"/>
      <c r="AP399" s="44"/>
      <c r="AQ399" s="45" t="e">
        <f t="shared" ref="AQ399:AQ404" si="940">(AP399/AO399)*100</f>
        <v>#DIV/0!</v>
      </c>
      <c r="AR399" s="12"/>
      <c r="AS399" s="37"/>
      <c r="AT399" s="37"/>
    </row>
    <row r="400" spans="1:46" customFormat="1" ht="45" hidden="1">
      <c r="A400" s="273"/>
      <c r="B400" s="276"/>
      <c r="C400" s="279"/>
      <c r="D400" s="115" t="s">
        <v>18</v>
      </c>
      <c r="E400" s="173">
        <f t="shared" ref="E400:F404" si="941">H400+K400+N400+Q400+T400+W400+Z400+AC400+AF400+AI400+AL400+AO400</f>
        <v>0</v>
      </c>
      <c r="F400" s="85">
        <f t="shared" si="941"/>
        <v>0</v>
      </c>
      <c r="G400" s="43" t="e">
        <f t="shared" si="928"/>
        <v>#DIV/0!</v>
      </c>
      <c r="H400" s="234"/>
      <c r="I400" s="44"/>
      <c r="J400" s="45" t="e">
        <f t="shared" si="929"/>
        <v>#DIV/0!</v>
      </c>
      <c r="K400" s="234"/>
      <c r="L400" s="85"/>
      <c r="M400" s="45" t="e">
        <f t="shared" si="930"/>
        <v>#DIV/0!</v>
      </c>
      <c r="N400" s="234"/>
      <c r="O400" s="43"/>
      <c r="P400" s="45" t="e">
        <f t="shared" si="931"/>
        <v>#DIV/0!</v>
      </c>
      <c r="Q400" s="234"/>
      <c r="R400" s="44"/>
      <c r="S400" s="45" t="e">
        <f t="shared" si="932"/>
        <v>#DIV/0!</v>
      </c>
      <c r="T400" s="234"/>
      <c r="U400" s="44"/>
      <c r="V400" s="45" t="e">
        <f t="shared" si="933"/>
        <v>#DIV/0!</v>
      </c>
      <c r="W400" s="234"/>
      <c r="X400" s="44"/>
      <c r="Y400" s="45" t="e">
        <f t="shared" si="934"/>
        <v>#DIV/0!</v>
      </c>
      <c r="Z400" s="234"/>
      <c r="AA400" s="44"/>
      <c r="AB400" s="45" t="e">
        <f t="shared" si="935"/>
        <v>#DIV/0!</v>
      </c>
      <c r="AC400" s="234"/>
      <c r="AD400" s="44"/>
      <c r="AE400" s="45" t="e">
        <f t="shared" si="936"/>
        <v>#DIV/0!</v>
      </c>
      <c r="AF400" s="234"/>
      <c r="AG400" s="44"/>
      <c r="AH400" s="45" t="e">
        <f t="shared" si="937"/>
        <v>#DIV/0!</v>
      </c>
      <c r="AI400" s="234"/>
      <c r="AJ400" s="44"/>
      <c r="AK400" s="45" t="e">
        <f t="shared" si="938"/>
        <v>#DIV/0!</v>
      </c>
      <c r="AL400" s="234"/>
      <c r="AM400" s="44"/>
      <c r="AN400" s="45" t="e">
        <f t="shared" si="939"/>
        <v>#DIV/0!</v>
      </c>
      <c r="AO400" s="234"/>
      <c r="AP400" s="44"/>
      <c r="AQ400" s="45" t="e">
        <f t="shared" si="940"/>
        <v>#DIV/0!</v>
      </c>
      <c r="AR400" s="12"/>
      <c r="AS400" s="37"/>
      <c r="AT400" s="37"/>
    </row>
    <row r="401" spans="1:46" customFormat="1" ht="25.5" hidden="1" customHeight="1">
      <c r="A401" s="273"/>
      <c r="B401" s="276"/>
      <c r="C401" s="279"/>
      <c r="D401" s="115" t="s">
        <v>26</v>
      </c>
      <c r="E401" s="173">
        <f t="shared" si="941"/>
        <v>303.97000000000003</v>
      </c>
      <c r="F401" s="85">
        <f t="shared" si="941"/>
        <v>0</v>
      </c>
      <c r="G401" s="43">
        <f t="shared" si="928"/>
        <v>0</v>
      </c>
      <c r="H401" s="234"/>
      <c r="I401" s="44"/>
      <c r="J401" s="45" t="e">
        <f t="shared" si="929"/>
        <v>#DIV/0!</v>
      </c>
      <c r="K401" s="234"/>
      <c r="L401" s="85"/>
      <c r="M401" s="45" t="e">
        <f t="shared" si="930"/>
        <v>#DIV/0!</v>
      </c>
      <c r="N401" s="234"/>
      <c r="O401" s="43"/>
      <c r="P401" s="45" t="e">
        <f t="shared" si="931"/>
        <v>#DIV/0!</v>
      </c>
      <c r="Q401" s="234"/>
      <c r="R401" s="44"/>
      <c r="S401" s="45" t="e">
        <f t="shared" si="932"/>
        <v>#DIV/0!</v>
      </c>
      <c r="T401" s="234"/>
      <c r="U401" s="44"/>
      <c r="V401" s="45" t="e">
        <f t="shared" si="933"/>
        <v>#DIV/0!</v>
      </c>
      <c r="W401" s="234"/>
      <c r="X401" s="44"/>
      <c r="Y401" s="45" t="e">
        <f t="shared" si="934"/>
        <v>#DIV/0!</v>
      </c>
      <c r="Z401" s="234"/>
      <c r="AA401" s="44"/>
      <c r="AB401" s="45" t="e">
        <f t="shared" si="935"/>
        <v>#DIV/0!</v>
      </c>
      <c r="AC401" s="234"/>
      <c r="AD401" s="44"/>
      <c r="AE401" s="45" t="e">
        <f t="shared" si="936"/>
        <v>#DIV/0!</v>
      </c>
      <c r="AF401" s="234">
        <f>410.98-107.01</f>
        <v>303.97000000000003</v>
      </c>
      <c r="AG401" s="44"/>
      <c r="AH401" s="45">
        <f t="shared" si="937"/>
        <v>0</v>
      </c>
      <c r="AI401" s="234"/>
      <c r="AJ401" s="44"/>
      <c r="AK401" s="45" t="e">
        <f t="shared" si="938"/>
        <v>#DIV/0!</v>
      </c>
      <c r="AL401" s="234"/>
      <c r="AM401" s="44"/>
      <c r="AN401" s="45" t="e">
        <f t="shared" si="939"/>
        <v>#DIV/0!</v>
      </c>
      <c r="AO401" s="234"/>
      <c r="AP401" s="44"/>
      <c r="AQ401" s="45" t="e">
        <f t="shared" si="940"/>
        <v>#DIV/0!</v>
      </c>
      <c r="AR401" s="12"/>
      <c r="AS401" s="37"/>
      <c r="AT401" s="37"/>
    </row>
    <row r="402" spans="1:46" customFormat="1" ht="87" hidden="1" customHeight="1">
      <c r="A402" s="273"/>
      <c r="B402" s="276"/>
      <c r="C402" s="279"/>
      <c r="D402" s="115" t="s">
        <v>154</v>
      </c>
      <c r="E402" s="173">
        <f t="shared" si="941"/>
        <v>0</v>
      </c>
      <c r="F402" s="85">
        <f t="shared" si="941"/>
        <v>0</v>
      </c>
      <c r="G402" s="43" t="e">
        <f t="shared" si="928"/>
        <v>#DIV/0!</v>
      </c>
      <c r="H402" s="234"/>
      <c r="I402" s="44"/>
      <c r="J402" s="45" t="e">
        <f t="shared" si="929"/>
        <v>#DIV/0!</v>
      </c>
      <c r="K402" s="234"/>
      <c r="L402" s="85"/>
      <c r="M402" s="45" t="e">
        <f t="shared" si="930"/>
        <v>#DIV/0!</v>
      </c>
      <c r="N402" s="234"/>
      <c r="O402" s="43"/>
      <c r="P402" s="45" t="e">
        <f t="shared" si="931"/>
        <v>#DIV/0!</v>
      </c>
      <c r="Q402" s="234"/>
      <c r="R402" s="44"/>
      <c r="S402" s="45" t="e">
        <f t="shared" si="932"/>
        <v>#DIV/0!</v>
      </c>
      <c r="T402" s="234"/>
      <c r="U402" s="44"/>
      <c r="V402" s="45" t="e">
        <f t="shared" si="933"/>
        <v>#DIV/0!</v>
      </c>
      <c r="W402" s="234"/>
      <c r="X402" s="44"/>
      <c r="Y402" s="45" t="e">
        <f t="shared" si="934"/>
        <v>#DIV/0!</v>
      </c>
      <c r="Z402" s="234"/>
      <c r="AA402" s="44"/>
      <c r="AB402" s="45" t="e">
        <f t="shared" si="935"/>
        <v>#DIV/0!</v>
      </c>
      <c r="AC402" s="234"/>
      <c r="AD402" s="44"/>
      <c r="AE402" s="45" t="e">
        <f t="shared" si="936"/>
        <v>#DIV/0!</v>
      </c>
      <c r="AF402" s="234"/>
      <c r="AG402" s="44"/>
      <c r="AH402" s="45" t="e">
        <f t="shared" si="937"/>
        <v>#DIV/0!</v>
      </c>
      <c r="AI402" s="234"/>
      <c r="AJ402" s="44"/>
      <c r="AK402" s="45" t="e">
        <f t="shared" si="938"/>
        <v>#DIV/0!</v>
      </c>
      <c r="AL402" s="234"/>
      <c r="AM402" s="44"/>
      <c r="AN402" s="45" t="e">
        <f t="shared" si="939"/>
        <v>#DIV/0!</v>
      </c>
      <c r="AO402" s="234"/>
      <c r="AP402" s="44"/>
      <c r="AQ402" s="45" t="e">
        <f t="shared" si="940"/>
        <v>#DIV/0!</v>
      </c>
      <c r="AR402" s="12"/>
      <c r="AS402" s="37"/>
      <c r="AT402" s="37"/>
    </row>
    <row r="403" spans="1:46" customFormat="1" ht="29.25" hidden="1" customHeight="1">
      <c r="A403" s="273"/>
      <c r="B403" s="276"/>
      <c r="C403" s="279"/>
      <c r="D403" s="115" t="s">
        <v>37</v>
      </c>
      <c r="E403" s="173">
        <f t="shared" si="941"/>
        <v>0</v>
      </c>
      <c r="F403" s="85">
        <f t="shared" si="941"/>
        <v>0</v>
      </c>
      <c r="G403" s="43" t="e">
        <f t="shared" si="928"/>
        <v>#DIV/0!</v>
      </c>
      <c r="H403" s="234"/>
      <c r="I403" s="44"/>
      <c r="J403" s="45" t="e">
        <f t="shared" si="929"/>
        <v>#DIV/0!</v>
      </c>
      <c r="K403" s="234"/>
      <c r="L403" s="85"/>
      <c r="M403" s="45" t="e">
        <f t="shared" si="930"/>
        <v>#DIV/0!</v>
      </c>
      <c r="N403" s="234"/>
      <c r="O403" s="43"/>
      <c r="P403" s="45" t="e">
        <f t="shared" si="931"/>
        <v>#DIV/0!</v>
      </c>
      <c r="Q403" s="234"/>
      <c r="R403" s="44"/>
      <c r="S403" s="45" t="e">
        <f t="shared" si="932"/>
        <v>#DIV/0!</v>
      </c>
      <c r="T403" s="234"/>
      <c r="U403" s="44"/>
      <c r="V403" s="45" t="e">
        <f t="shared" si="933"/>
        <v>#DIV/0!</v>
      </c>
      <c r="W403" s="234"/>
      <c r="X403" s="44"/>
      <c r="Y403" s="45" t="e">
        <f t="shared" si="934"/>
        <v>#DIV/0!</v>
      </c>
      <c r="Z403" s="234"/>
      <c r="AA403" s="44"/>
      <c r="AB403" s="45" t="e">
        <f t="shared" si="935"/>
        <v>#DIV/0!</v>
      </c>
      <c r="AC403" s="234"/>
      <c r="AD403" s="44"/>
      <c r="AE403" s="45" t="e">
        <f t="shared" si="936"/>
        <v>#DIV/0!</v>
      </c>
      <c r="AF403" s="234"/>
      <c r="AG403" s="44"/>
      <c r="AH403" s="45" t="e">
        <f t="shared" si="937"/>
        <v>#DIV/0!</v>
      </c>
      <c r="AI403" s="234"/>
      <c r="AJ403" s="44"/>
      <c r="AK403" s="45" t="e">
        <f t="shared" si="938"/>
        <v>#DIV/0!</v>
      </c>
      <c r="AL403" s="234"/>
      <c r="AM403" s="44"/>
      <c r="AN403" s="45" t="e">
        <f t="shared" si="939"/>
        <v>#DIV/0!</v>
      </c>
      <c r="AO403" s="234"/>
      <c r="AP403" s="44"/>
      <c r="AQ403" s="45" t="e">
        <f t="shared" si="940"/>
        <v>#DIV/0!</v>
      </c>
      <c r="AR403" s="12"/>
      <c r="AS403" s="37"/>
      <c r="AT403" s="37"/>
    </row>
    <row r="404" spans="1:46" customFormat="1" ht="45" hidden="1">
      <c r="A404" s="274"/>
      <c r="B404" s="277"/>
      <c r="C404" s="280"/>
      <c r="D404" s="115" t="s">
        <v>32</v>
      </c>
      <c r="E404" s="173">
        <f t="shared" si="941"/>
        <v>0</v>
      </c>
      <c r="F404" s="85">
        <f t="shared" si="941"/>
        <v>0</v>
      </c>
      <c r="G404" s="43" t="e">
        <f t="shared" si="928"/>
        <v>#DIV/0!</v>
      </c>
      <c r="H404" s="234"/>
      <c r="I404" s="44"/>
      <c r="J404" s="45" t="e">
        <f t="shared" si="929"/>
        <v>#DIV/0!</v>
      </c>
      <c r="K404" s="234"/>
      <c r="L404" s="85"/>
      <c r="M404" s="45" t="e">
        <f t="shared" si="930"/>
        <v>#DIV/0!</v>
      </c>
      <c r="N404" s="234"/>
      <c r="O404" s="43"/>
      <c r="P404" s="45" t="e">
        <f t="shared" si="931"/>
        <v>#DIV/0!</v>
      </c>
      <c r="Q404" s="234"/>
      <c r="R404" s="44"/>
      <c r="S404" s="45" t="e">
        <f t="shared" si="932"/>
        <v>#DIV/0!</v>
      </c>
      <c r="T404" s="234"/>
      <c r="U404" s="44"/>
      <c r="V404" s="45" t="e">
        <f t="shared" si="933"/>
        <v>#DIV/0!</v>
      </c>
      <c r="W404" s="234"/>
      <c r="X404" s="44"/>
      <c r="Y404" s="45" t="e">
        <f t="shared" si="934"/>
        <v>#DIV/0!</v>
      </c>
      <c r="Z404" s="234"/>
      <c r="AA404" s="44"/>
      <c r="AB404" s="45" t="e">
        <f t="shared" si="935"/>
        <v>#DIV/0!</v>
      </c>
      <c r="AC404" s="234"/>
      <c r="AD404" s="44"/>
      <c r="AE404" s="45" t="e">
        <f t="shared" si="936"/>
        <v>#DIV/0!</v>
      </c>
      <c r="AF404" s="234"/>
      <c r="AG404" s="44"/>
      <c r="AH404" s="45" t="e">
        <f t="shared" si="937"/>
        <v>#DIV/0!</v>
      </c>
      <c r="AI404" s="234"/>
      <c r="AJ404" s="44"/>
      <c r="AK404" s="45" t="e">
        <f t="shared" si="938"/>
        <v>#DIV/0!</v>
      </c>
      <c r="AL404" s="234"/>
      <c r="AM404" s="44"/>
      <c r="AN404" s="45" t="e">
        <f t="shared" si="939"/>
        <v>#DIV/0!</v>
      </c>
      <c r="AO404" s="234"/>
      <c r="AP404" s="44"/>
      <c r="AQ404" s="45" t="e">
        <f t="shared" si="940"/>
        <v>#DIV/0!</v>
      </c>
      <c r="AR404" s="12"/>
      <c r="AS404" s="37"/>
      <c r="AT404" s="37"/>
    </row>
    <row r="405" spans="1:46" s="208" customFormat="1" ht="21.75" hidden="1" customHeight="1">
      <c r="A405" s="272" t="s">
        <v>250</v>
      </c>
      <c r="B405" s="275" t="s">
        <v>351</v>
      </c>
      <c r="C405" s="278" t="s">
        <v>68</v>
      </c>
      <c r="D405" s="215" t="s">
        <v>34</v>
      </c>
      <c r="E405" s="204">
        <f>E406+E407+E408+E410+E411</f>
        <v>2382.81</v>
      </c>
      <c r="F405" s="205">
        <f>F406+F407+F408+F410+F411</f>
        <v>0</v>
      </c>
      <c r="G405" s="205">
        <f>(F405/E405)*100</f>
        <v>0</v>
      </c>
      <c r="H405" s="234">
        <f>H406+H407+H408+H410+H411</f>
        <v>0</v>
      </c>
      <c r="I405" s="205">
        <f>I406+I407+I408+I410+I411</f>
        <v>0</v>
      </c>
      <c r="J405" s="205" t="e">
        <f>(I405/H405)*100</f>
        <v>#DIV/0!</v>
      </c>
      <c r="K405" s="234">
        <f>K406+K407+K408+K410+K411</f>
        <v>0</v>
      </c>
      <c r="L405" s="206">
        <f>L406+L407+L408+L410+L411</f>
        <v>0</v>
      </c>
      <c r="M405" s="205" t="e">
        <f>(L405/K405)*100</f>
        <v>#DIV/0!</v>
      </c>
      <c r="N405" s="234">
        <f>N406+N407+N408+N410+N411</f>
        <v>0</v>
      </c>
      <c r="O405" s="206">
        <f>O406+O407+O408+O410+O411</f>
        <v>0</v>
      </c>
      <c r="P405" s="205" t="e">
        <f>(O405/N405)*100</f>
        <v>#DIV/0!</v>
      </c>
      <c r="Q405" s="234">
        <f>Q406+Q407+Q408+Q410+Q411</f>
        <v>0</v>
      </c>
      <c r="R405" s="205">
        <f>R406+R407+R408+R410+R411</f>
        <v>0</v>
      </c>
      <c r="S405" s="205" t="e">
        <f>(R405/Q405)*100</f>
        <v>#DIV/0!</v>
      </c>
      <c r="T405" s="234">
        <f>T406+T407+T408+T410+T411</f>
        <v>0</v>
      </c>
      <c r="U405" s="205">
        <f>U406+U407+U408+U410+U411</f>
        <v>0</v>
      </c>
      <c r="V405" s="205" t="e">
        <f>(U405/T405)*100</f>
        <v>#DIV/0!</v>
      </c>
      <c r="W405" s="234">
        <f>W406+W407+W408+W410+W411</f>
        <v>0</v>
      </c>
      <c r="X405" s="205">
        <f>X406+X407+X408+X410+X411</f>
        <v>0</v>
      </c>
      <c r="Y405" s="205" t="e">
        <f>(X405/W405)*100</f>
        <v>#DIV/0!</v>
      </c>
      <c r="Z405" s="234">
        <f>Z406+Z407+Z408+Z410+Z411</f>
        <v>0</v>
      </c>
      <c r="AA405" s="205">
        <f>AA406+AA407+AA408+AA410+AA411</f>
        <v>0</v>
      </c>
      <c r="AB405" s="205" t="e">
        <f>(AA405/Z405)*100</f>
        <v>#DIV/0!</v>
      </c>
      <c r="AC405" s="234">
        <f>AC406+AC407+AC408+AC410+AC411</f>
        <v>0</v>
      </c>
      <c r="AD405" s="205">
        <f>AD406+AD407+AD408+AD410+AD411</f>
        <v>0</v>
      </c>
      <c r="AE405" s="205" t="e">
        <f>(AD405/AC405)*100</f>
        <v>#DIV/0!</v>
      </c>
      <c r="AF405" s="234">
        <f>AF406+AF407+AF408+AF410+AF411</f>
        <v>2382.81</v>
      </c>
      <c r="AG405" s="205">
        <f>AG406+AG407+AG408+AG410+AG411</f>
        <v>0</v>
      </c>
      <c r="AH405" s="205">
        <f>(AG405/AF405)*100</f>
        <v>0</v>
      </c>
      <c r="AI405" s="234">
        <f>AI406+AI407+AI408+AI410+AI411</f>
        <v>0</v>
      </c>
      <c r="AJ405" s="205">
        <f>AJ406+AJ407+AJ408+AJ410+AJ411</f>
        <v>0</v>
      </c>
      <c r="AK405" s="205" t="e">
        <f>(AJ405/AI405)*100</f>
        <v>#DIV/0!</v>
      </c>
      <c r="AL405" s="234">
        <f>AL406+AL407+AL408+AL410+AL411</f>
        <v>0</v>
      </c>
      <c r="AM405" s="205">
        <f>AM406+AM407+AM408+AM410+AM411</f>
        <v>0</v>
      </c>
      <c r="AN405" s="205" t="e">
        <f>(AM405/AL405)*100</f>
        <v>#DIV/0!</v>
      </c>
      <c r="AO405" s="234">
        <f>AO406+AO407+AO408+AO410+AO411</f>
        <v>0</v>
      </c>
      <c r="AP405" s="205">
        <f>AP406+AP407+AP408+AP410+AP411</f>
        <v>0</v>
      </c>
      <c r="AQ405" s="205" t="e">
        <f>(AP405/AO405)*100</f>
        <v>#DIV/0!</v>
      </c>
      <c r="AR405" s="216"/>
    </row>
    <row r="406" spans="1:46" customFormat="1" ht="30" hidden="1">
      <c r="A406" s="273"/>
      <c r="B406" s="276"/>
      <c r="C406" s="279"/>
      <c r="D406" s="97" t="s">
        <v>17</v>
      </c>
      <c r="E406" s="174">
        <f>H406+K406+N406+Q406+T406+W406+Z406+AC406+AF406+AI406+AL406+AO406</f>
        <v>0</v>
      </c>
      <c r="F406" s="44">
        <f>I406+L406+O406+R406+U406+X406+AA406+AD406+AG406+AJ406+AM406+AP406</f>
        <v>0</v>
      </c>
      <c r="G406" s="45" t="e">
        <f t="shared" ref="G406:G411" si="942">(F406/E406)*100</f>
        <v>#DIV/0!</v>
      </c>
      <c r="H406" s="234"/>
      <c r="I406" s="44"/>
      <c r="J406" s="45" t="e">
        <f t="shared" ref="J406:J411" si="943">(I406/H406)*100</f>
        <v>#DIV/0!</v>
      </c>
      <c r="K406" s="234"/>
      <c r="L406" s="85"/>
      <c r="M406" s="45" t="e">
        <f t="shared" ref="M406:M411" si="944">(L406/K406)*100</f>
        <v>#DIV/0!</v>
      </c>
      <c r="N406" s="234"/>
      <c r="O406" s="43"/>
      <c r="P406" s="45" t="e">
        <f t="shared" ref="P406:P411" si="945">(O406/N406)*100</f>
        <v>#DIV/0!</v>
      </c>
      <c r="Q406" s="234"/>
      <c r="R406" s="44"/>
      <c r="S406" s="45" t="e">
        <f t="shared" ref="S406:S411" si="946">(R406/Q406)*100</f>
        <v>#DIV/0!</v>
      </c>
      <c r="T406" s="234"/>
      <c r="U406" s="44"/>
      <c r="V406" s="45" t="e">
        <f t="shared" ref="V406:V411" si="947">(U406/T406)*100</f>
        <v>#DIV/0!</v>
      </c>
      <c r="W406" s="234"/>
      <c r="X406" s="44"/>
      <c r="Y406" s="45" t="e">
        <f t="shared" ref="Y406:Y411" si="948">(X406/W406)*100</f>
        <v>#DIV/0!</v>
      </c>
      <c r="Z406" s="234"/>
      <c r="AA406" s="44"/>
      <c r="AB406" s="45" t="e">
        <f t="shared" ref="AB406:AB411" si="949">(AA406/Z406)*100</f>
        <v>#DIV/0!</v>
      </c>
      <c r="AC406" s="234"/>
      <c r="AD406" s="44"/>
      <c r="AE406" s="45" t="e">
        <f t="shared" ref="AE406:AE411" si="950">(AD406/AC406)*100</f>
        <v>#DIV/0!</v>
      </c>
      <c r="AF406" s="234"/>
      <c r="AG406" s="44"/>
      <c r="AH406" s="45" t="e">
        <f t="shared" ref="AH406:AH411" si="951">(AG406/AF406)*100</f>
        <v>#DIV/0!</v>
      </c>
      <c r="AI406" s="234"/>
      <c r="AJ406" s="44"/>
      <c r="AK406" s="45" t="e">
        <f t="shared" ref="AK406:AK411" si="952">(AJ406/AI406)*100</f>
        <v>#DIV/0!</v>
      </c>
      <c r="AL406" s="234"/>
      <c r="AM406" s="44"/>
      <c r="AN406" s="45" t="e">
        <f t="shared" ref="AN406:AN411" si="953">(AM406/AL406)*100</f>
        <v>#DIV/0!</v>
      </c>
      <c r="AO406" s="234"/>
      <c r="AP406" s="44"/>
      <c r="AQ406" s="45" t="e">
        <f t="shared" ref="AQ406:AQ411" si="954">(AP406/AO406)*100</f>
        <v>#DIV/0!</v>
      </c>
      <c r="AR406" s="12"/>
      <c r="AS406" s="37"/>
      <c r="AT406" s="37"/>
    </row>
    <row r="407" spans="1:46" customFormat="1" ht="45" hidden="1">
      <c r="A407" s="273"/>
      <c r="B407" s="276"/>
      <c r="C407" s="279"/>
      <c r="D407" s="97" t="s">
        <v>18</v>
      </c>
      <c r="E407" s="174">
        <f t="shared" ref="E407:F411" si="955">H407+K407+N407+Q407+T407+W407+Z407+AC407+AF407+AI407+AL407+AO407</f>
        <v>0</v>
      </c>
      <c r="F407" s="44">
        <f t="shared" si="955"/>
        <v>0</v>
      </c>
      <c r="G407" s="45" t="e">
        <f t="shared" si="942"/>
        <v>#DIV/0!</v>
      </c>
      <c r="H407" s="234"/>
      <c r="I407" s="44"/>
      <c r="J407" s="45" t="e">
        <f t="shared" si="943"/>
        <v>#DIV/0!</v>
      </c>
      <c r="K407" s="234"/>
      <c r="L407" s="85"/>
      <c r="M407" s="45" t="e">
        <f t="shared" si="944"/>
        <v>#DIV/0!</v>
      </c>
      <c r="N407" s="234"/>
      <c r="O407" s="43"/>
      <c r="P407" s="45" t="e">
        <f t="shared" si="945"/>
        <v>#DIV/0!</v>
      </c>
      <c r="Q407" s="234"/>
      <c r="R407" s="44"/>
      <c r="S407" s="45" t="e">
        <f t="shared" si="946"/>
        <v>#DIV/0!</v>
      </c>
      <c r="T407" s="234"/>
      <c r="U407" s="44"/>
      <c r="V407" s="45" t="e">
        <f t="shared" si="947"/>
        <v>#DIV/0!</v>
      </c>
      <c r="W407" s="234"/>
      <c r="X407" s="44"/>
      <c r="Y407" s="45" t="e">
        <f t="shared" si="948"/>
        <v>#DIV/0!</v>
      </c>
      <c r="Z407" s="234"/>
      <c r="AA407" s="44"/>
      <c r="AB407" s="45" t="e">
        <f t="shared" si="949"/>
        <v>#DIV/0!</v>
      </c>
      <c r="AC407" s="234"/>
      <c r="AD407" s="44"/>
      <c r="AE407" s="45" t="e">
        <f t="shared" si="950"/>
        <v>#DIV/0!</v>
      </c>
      <c r="AF407" s="234"/>
      <c r="AG407" s="44"/>
      <c r="AH407" s="45" t="e">
        <f t="shared" si="951"/>
        <v>#DIV/0!</v>
      </c>
      <c r="AI407" s="234"/>
      <c r="AJ407" s="44"/>
      <c r="AK407" s="45" t="e">
        <f t="shared" si="952"/>
        <v>#DIV/0!</v>
      </c>
      <c r="AL407" s="234"/>
      <c r="AM407" s="44"/>
      <c r="AN407" s="45" t="e">
        <f t="shared" si="953"/>
        <v>#DIV/0!</v>
      </c>
      <c r="AO407" s="234"/>
      <c r="AP407" s="44"/>
      <c r="AQ407" s="45" t="e">
        <f t="shared" si="954"/>
        <v>#DIV/0!</v>
      </c>
      <c r="AR407" s="12"/>
      <c r="AS407" s="37"/>
      <c r="AT407" s="37"/>
    </row>
    <row r="408" spans="1:46" customFormat="1" ht="25.5" hidden="1" customHeight="1">
      <c r="A408" s="273"/>
      <c r="B408" s="276"/>
      <c r="C408" s="279"/>
      <c r="D408" s="97" t="s">
        <v>26</v>
      </c>
      <c r="E408" s="174">
        <f t="shared" si="955"/>
        <v>2382.81</v>
      </c>
      <c r="F408" s="44">
        <f t="shared" si="955"/>
        <v>0</v>
      </c>
      <c r="G408" s="45">
        <f t="shared" si="942"/>
        <v>0</v>
      </c>
      <c r="H408" s="234"/>
      <c r="I408" s="44"/>
      <c r="J408" s="45" t="e">
        <f t="shared" si="943"/>
        <v>#DIV/0!</v>
      </c>
      <c r="K408" s="234"/>
      <c r="L408" s="85"/>
      <c r="M408" s="45" t="e">
        <f t="shared" si="944"/>
        <v>#DIV/0!</v>
      </c>
      <c r="N408" s="234"/>
      <c r="O408" s="43"/>
      <c r="P408" s="45" t="e">
        <f t="shared" si="945"/>
        <v>#DIV/0!</v>
      </c>
      <c r="Q408" s="234"/>
      <c r="R408" s="44"/>
      <c r="S408" s="45" t="e">
        <f t="shared" si="946"/>
        <v>#DIV/0!</v>
      </c>
      <c r="T408" s="234"/>
      <c r="U408" s="44"/>
      <c r="V408" s="45" t="e">
        <f t="shared" si="947"/>
        <v>#DIV/0!</v>
      </c>
      <c r="W408" s="234"/>
      <c r="X408" s="44"/>
      <c r="Y408" s="45" t="e">
        <f t="shared" si="948"/>
        <v>#DIV/0!</v>
      </c>
      <c r="Z408" s="234"/>
      <c r="AA408" s="44"/>
      <c r="AB408" s="45" t="e">
        <f t="shared" si="949"/>
        <v>#DIV/0!</v>
      </c>
      <c r="AC408" s="234"/>
      <c r="AD408" s="44"/>
      <c r="AE408" s="45" t="e">
        <f t="shared" si="950"/>
        <v>#DIV/0!</v>
      </c>
      <c r="AF408" s="234">
        <v>2382.81</v>
      </c>
      <c r="AG408" s="44"/>
      <c r="AH408" s="45">
        <f t="shared" si="951"/>
        <v>0</v>
      </c>
      <c r="AI408" s="234"/>
      <c r="AJ408" s="44"/>
      <c r="AK408" s="45" t="e">
        <f t="shared" si="952"/>
        <v>#DIV/0!</v>
      </c>
      <c r="AL408" s="234"/>
      <c r="AM408" s="44"/>
      <c r="AN408" s="45" t="e">
        <f t="shared" si="953"/>
        <v>#DIV/0!</v>
      </c>
      <c r="AO408" s="234"/>
      <c r="AP408" s="44"/>
      <c r="AQ408" s="45" t="e">
        <f t="shared" si="954"/>
        <v>#DIV/0!</v>
      </c>
      <c r="AR408" s="12"/>
      <c r="AS408" s="37"/>
      <c r="AT408" s="37"/>
    </row>
    <row r="409" spans="1:46" customFormat="1" ht="75.75" hidden="1" customHeight="1">
      <c r="A409" s="273"/>
      <c r="B409" s="276"/>
      <c r="C409" s="279"/>
      <c r="D409" s="97" t="s">
        <v>154</v>
      </c>
      <c r="E409" s="174">
        <f t="shared" si="955"/>
        <v>0</v>
      </c>
      <c r="F409" s="44">
        <f t="shared" si="955"/>
        <v>0</v>
      </c>
      <c r="G409" s="45" t="e">
        <f t="shared" si="942"/>
        <v>#DIV/0!</v>
      </c>
      <c r="H409" s="234"/>
      <c r="I409" s="44"/>
      <c r="J409" s="45" t="e">
        <f t="shared" si="943"/>
        <v>#DIV/0!</v>
      </c>
      <c r="K409" s="234"/>
      <c r="L409" s="85"/>
      <c r="M409" s="45" t="e">
        <f t="shared" si="944"/>
        <v>#DIV/0!</v>
      </c>
      <c r="N409" s="234"/>
      <c r="O409" s="43"/>
      <c r="P409" s="45" t="e">
        <f t="shared" si="945"/>
        <v>#DIV/0!</v>
      </c>
      <c r="Q409" s="234"/>
      <c r="R409" s="44"/>
      <c r="S409" s="45" t="e">
        <f t="shared" si="946"/>
        <v>#DIV/0!</v>
      </c>
      <c r="T409" s="234"/>
      <c r="U409" s="44"/>
      <c r="V409" s="45" t="e">
        <f t="shared" si="947"/>
        <v>#DIV/0!</v>
      </c>
      <c r="W409" s="234"/>
      <c r="X409" s="44"/>
      <c r="Y409" s="45" t="e">
        <f t="shared" si="948"/>
        <v>#DIV/0!</v>
      </c>
      <c r="Z409" s="234"/>
      <c r="AA409" s="44"/>
      <c r="AB409" s="45" t="e">
        <f t="shared" si="949"/>
        <v>#DIV/0!</v>
      </c>
      <c r="AC409" s="234"/>
      <c r="AD409" s="44"/>
      <c r="AE409" s="45" t="e">
        <f t="shared" si="950"/>
        <v>#DIV/0!</v>
      </c>
      <c r="AF409" s="234"/>
      <c r="AG409" s="44"/>
      <c r="AH409" s="45" t="e">
        <f t="shared" si="951"/>
        <v>#DIV/0!</v>
      </c>
      <c r="AI409" s="234"/>
      <c r="AJ409" s="44"/>
      <c r="AK409" s="45" t="e">
        <f t="shared" si="952"/>
        <v>#DIV/0!</v>
      </c>
      <c r="AL409" s="234"/>
      <c r="AM409" s="44"/>
      <c r="AN409" s="45" t="e">
        <f t="shared" si="953"/>
        <v>#DIV/0!</v>
      </c>
      <c r="AO409" s="234"/>
      <c r="AP409" s="44"/>
      <c r="AQ409" s="45" t="e">
        <f t="shared" si="954"/>
        <v>#DIV/0!</v>
      </c>
      <c r="AR409" s="12"/>
      <c r="AS409" s="37"/>
      <c r="AT409" s="37"/>
    </row>
    <row r="410" spans="1:46" customFormat="1" ht="30" hidden="1" customHeight="1">
      <c r="A410" s="273"/>
      <c r="B410" s="276"/>
      <c r="C410" s="279"/>
      <c r="D410" s="97" t="s">
        <v>37</v>
      </c>
      <c r="E410" s="174">
        <f t="shared" si="955"/>
        <v>0</v>
      </c>
      <c r="F410" s="44">
        <f t="shared" si="955"/>
        <v>0</v>
      </c>
      <c r="G410" s="45" t="e">
        <f t="shared" si="942"/>
        <v>#DIV/0!</v>
      </c>
      <c r="H410" s="234"/>
      <c r="I410" s="44"/>
      <c r="J410" s="45" t="e">
        <f t="shared" si="943"/>
        <v>#DIV/0!</v>
      </c>
      <c r="K410" s="234"/>
      <c r="L410" s="85"/>
      <c r="M410" s="45" t="e">
        <f t="shared" si="944"/>
        <v>#DIV/0!</v>
      </c>
      <c r="N410" s="234"/>
      <c r="O410" s="43"/>
      <c r="P410" s="45" t="e">
        <f t="shared" si="945"/>
        <v>#DIV/0!</v>
      </c>
      <c r="Q410" s="234"/>
      <c r="R410" s="44"/>
      <c r="S410" s="45" t="e">
        <f t="shared" si="946"/>
        <v>#DIV/0!</v>
      </c>
      <c r="T410" s="234"/>
      <c r="U410" s="44"/>
      <c r="V410" s="45" t="e">
        <f t="shared" si="947"/>
        <v>#DIV/0!</v>
      </c>
      <c r="W410" s="234"/>
      <c r="X410" s="44"/>
      <c r="Y410" s="45" t="e">
        <f t="shared" si="948"/>
        <v>#DIV/0!</v>
      </c>
      <c r="Z410" s="234"/>
      <c r="AA410" s="44"/>
      <c r="AB410" s="45" t="e">
        <f t="shared" si="949"/>
        <v>#DIV/0!</v>
      </c>
      <c r="AC410" s="234"/>
      <c r="AD410" s="44"/>
      <c r="AE410" s="45" t="e">
        <f t="shared" si="950"/>
        <v>#DIV/0!</v>
      </c>
      <c r="AF410" s="234"/>
      <c r="AG410" s="44"/>
      <c r="AH410" s="45" t="e">
        <f t="shared" si="951"/>
        <v>#DIV/0!</v>
      </c>
      <c r="AI410" s="234"/>
      <c r="AJ410" s="44"/>
      <c r="AK410" s="45" t="e">
        <f t="shared" si="952"/>
        <v>#DIV/0!</v>
      </c>
      <c r="AL410" s="234"/>
      <c r="AM410" s="44"/>
      <c r="AN410" s="45" t="e">
        <f t="shared" si="953"/>
        <v>#DIV/0!</v>
      </c>
      <c r="AO410" s="234"/>
      <c r="AP410" s="44"/>
      <c r="AQ410" s="45" t="e">
        <f t="shared" si="954"/>
        <v>#DIV/0!</v>
      </c>
      <c r="AR410" s="12"/>
      <c r="AS410" s="37"/>
      <c r="AT410" s="37"/>
    </row>
    <row r="411" spans="1:46" customFormat="1" ht="45" hidden="1">
      <c r="A411" s="274"/>
      <c r="B411" s="277"/>
      <c r="C411" s="280"/>
      <c r="D411" s="97" t="s">
        <v>32</v>
      </c>
      <c r="E411" s="174">
        <f t="shared" si="955"/>
        <v>0</v>
      </c>
      <c r="F411" s="44">
        <f t="shared" si="955"/>
        <v>0</v>
      </c>
      <c r="G411" s="45" t="e">
        <f t="shared" si="942"/>
        <v>#DIV/0!</v>
      </c>
      <c r="H411" s="234"/>
      <c r="I411" s="44"/>
      <c r="J411" s="45" t="e">
        <f t="shared" si="943"/>
        <v>#DIV/0!</v>
      </c>
      <c r="K411" s="234"/>
      <c r="L411" s="85"/>
      <c r="M411" s="45" t="e">
        <f t="shared" si="944"/>
        <v>#DIV/0!</v>
      </c>
      <c r="N411" s="234"/>
      <c r="O411" s="43"/>
      <c r="P411" s="45" t="e">
        <f t="shared" si="945"/>
        <v>#DIV/0!</v>
      </c>
      <c r="Q411" s="234"/>
      <c r="R411" s="44"/>
      <c r="S411" s="45" t="e">
        <f t="shared" si="946"/>
        <v>#DIV/0!</v>
      </c>
      <c r="T411" s="234"/>
      <c r="U411" s="44"/>
      <c r="V411" s="45" t="e">
        <f t="shared" si="947"/>
        <v>#DIV/0!</v>
      </c>
      <c r="W411" s="234"/>
      <c r="X411" s="44"/>
      <c r="Y411" s="45" t="e">
        <f t="shared" si="948"/>
        <v>#DIV/0!</v>
      </c>
      <c r="Z411" s="234"/>
      <c r="AA411" s="44"/>
      <c r="AB411" s="45" t="e">
        <f t="shared" si="949"/>
        <v>#DIV/0!</v>
      </c>
      <c r="AC411" s="234"/>
      <c r="AD411" s="44"/>
      <c r="AE411" s="45" t="e">
        <f t="shared" si="950"/>
        <v>#DIV/0!</v>
      </c>
      <c r="AF411" s="234"/>
      <c r="AG411" s="44"/>
      <c r="AH411" s="45" t="e">
        <f t="shared" si="951"/>
        <v>#DIV/0!</v>
      </c>
      <c r="AI411" s="234"/>
      <c r="AJ411" s="44"/>
      <c r="AK411" s="45" t="e">
        <f t="shared" si="952"/>
        <v>#DIV/0!</v>
      </c>
      <c r="AL411" s="234"/>
      <c r="AM411" s="44"/>
      <c r="AN411" s="45" t="e">
        <f t="shared" si="953"/>
        <v>#DIV/0!</v>
      </c>
      <c r="AO411" s="234"/>
      <c r="AP411" s="44"/>
      <c r="AQ411" s="45" t="e">
        <f t="shared" si="954"/>
        <v>#DIV/0!</v>
      </c>
      <c r="AR411" s="12"/>
      <c r="AS411" s="37"/>
      <c r="AT411" s="37"/>
    </row>
    <row r="412" spans="1:46" s="208" customFormat="1" ht="21.75" hidden="1" customHeight="1">
      <c r="A412" s="272" t="s">
        <v>251</v>
      </c>
      <c r="B412" s="275" t="s">
        <v>218</v>
      </c>
      <c r="C412" s="278" t="s">
        <v>68</v>
      </c>
      <c r="D412" s="217" t="s">
        <v>34</v>
      </c>
      <c r="E412" s="210">
        <f>E413+E414+E415+E417+E418</f>
        <v>1075.95</v>
      </c>
      <c r="F412" s="205">
        <f>F413+F414+F415+F417+F418</f>
        <v>0</v>
      </c>
      <c r="G412" s="205">
        <f>(F412/E412)*100</f>
        <v>0</v>
      </c>
      <c r="H412" s="234">
        <f>H413+H414+H415+H417+H418</f>
        <v>0</v>
      </c>
      <c r="I412" s="205">
        <f>I413+I414+I415+I417+I418</f>
        <v>0</v>
      </c>
      <c r="J412" s="205" t="e">
        <f>(I412/H412)*100</f>
        <v>#DIV/0!</v>
      </c>
      <c r="K412" s="234">
        <f>K413+K414+K415+K417+K418</f>
        <v>0</v>
      </c>
      <c r="L412" s="206">
        <f>L413+L414+L415+L417+L418</f>
        <v>0</v>
      </c>
      <c r="M412" s="205" t="e">
        <f>(L412/K412)*100</f>
        <v>#DIV/0!</v>
      </c>
      <c r="N412" s="234">
        <f>N413+N414+N415+N417+N418</f>
        <v>0</v>
      </c>
      <c r="O412" s="206">
        <f>O413+O414+O415+O417+O418</f>
        <v>0</v>
      </c>
      <c r="P412" s="205" t="e">
        <f>(O412/N412)*100</f>
        <v>#DIV/0!</v>
      </c>
      <c r="Q412" s="234">
        <f>Q413+Q414+Q415+Q417+Q418</f>
        <v>0</v>
      </c>
      <c r="R412" s="205">
        <f>R413+R414+R415+R417+R418</f>
        <v>0</v>
      </c>
      <c r="S412" s="205" t="e">
        <f>(R412/Q412)*100</f>
        <v>#DIV/0!</v>
      </c>
      <c r="T412" s="234">
        <f>T413+T414+T415+T417+T418</f>
        <v>0</v>
      </c>
      <c r="U412" s="205">
        <f>U413+U414+U415+U417+U418</f>
        <v>0</v>
      </c>
      <c r="V412" s="205" t="e">
        <f>(U412/T412)*100</f>
        <v>#DIV/0!</v>
      </c>
      <c r="W412" s="234">
        <f>W413+W414+W415+W417+W418</f>
        <v>0</v>
      </c>
      <c r="X412" s="205">
        <f>X413+X414+X415+X417+X418</f>
        <v>0</v>
      </c>
      <c r="Y412" s="205" t="e">
        <f>(X412/W412)*100</f>
        <v>#DIV/0!</v>
      </c>
      <c r="Z412" s="234">
        <f>Z413+Z414+Z415+Z417+Z418</f>
        <v>0</v>
      </c>
      <c r="AA412" s="205">
        <f>AA413+AA414+AA415+AA417+AA418</f>
        <v>0</v>
      </c>
      <c r="AB412" s="205" t="e">
        <f>(AA412/Z412)*100</f>
        <v>#DIV/0!</v>
      </c>
      <c r="AC412" s="234">
        <f>AC413+AC414+AC415+AC417+AC418</f>
        <v>0</v>
      </c>
      <c r="AD412" s="205">
        <f>AD413+AD414+AD415+AD417+AD418</f>
        <v>0</v>
      </c>
      <c r="AE412" s="205" t="e">
        <f>(AD412/AC412)*100</f>
        <v>#DIV/0!</v>
      </c>
      <c r="AF412" s="234">
        <f>AF413+AF414+AF415+AF417+AF418</f>
        <v>1075.95</v>
      </c>
      <c r="AG412" s="205">
        <f>AG413+AG414+AG415+AG417+AG418</f>
        <v>0</v>
      </c>
      <c r="AH412" s="205">
        <f>(AG412/AF412)*100</f>
        <v>0</v>
      </c>
      <c r="AI412" s="234">
        <f>AI413+AI414+AI415+AI417+AI418</f>
        <v>0</v>
      </c>
      <c r="AJ412" s="205">
        <f>AJ413+AJ414+AJ415+AJ417+AJ418</f>
        <v>0</v>
      </c>
      <c r="AK412" s="205" t="e">
        <f>(AJ412/AI412)*100</f>
        <v>#DIV/0!</v>
      </c>
      <c r="AL412" s="234">
        <f>AL413+AL414+AL415+AL417+AL418</f>
        <v>0</v>
      </c>
      <c r="AM412" s="205">
        <f>AM413+AM414+AM415+AM417+AM418</f>
        <v>0</v>
      </c>
      <c r="AN412" s="205" t="e">
        <f>(AM412/AL412)*100</f>
        <v>#DIV/0!</v>
      </c>
      <c r="AO412" s="234">
        <f>AO413+AO414+AO415+AO417+AO418</f>
        <v>0</v>
      </c>
      <c r="AP412" s="205">
        <f>AP413+AP414+AP415+AP417+AP418</f>
        <v>0</v>
      </c>
      <c r="AQ412" s="205" t="e">
        <f>(AP412/AO412)*100</f>
        <v>#DIV/0!</v>
      </c>
      <c r="AR412" s="216"/>
    </row>
    <row r="413" spans="1:46" customFormat="1" ht="30" hidden="1">
      <c r="A413" s="273"/>
      <c r="B413" s="276"/>
      <c r="C413" s="279"/>
      <c r="D413" s="115" t="s">
        <v>17</v>
      </c>
      <c r="E413" s="173">
        <f>H413+K413+N413+Q413+T413+W413+Z413+AC413+AF413+AI413+AL413+AO413</f>
        <v>0</v>
      </c>
      <c r="F413" s="44">
        <f>I413+L413+O413+R413+U413+X413+AA413+AD413+AG413+AJ413+AM413+AP413</f>
        <v>0</v>
      </c>
      <c r="G413" s="45" t="e">
        <f t="shared" ref="G413:G418" si="956">(F413/E413)*100</f>
        <v>#DIV/0!</v>
      </c>
      <c r="H413" s="234"/>
      <c r="I413" s="44"/>
      <c r="J413" s="45" t="e">
        <f t="shared" ref="J413:J418" si="957">(I413/H413)*100</f>
        <v>#DIV/0!</v>
      </c>
      <c r="K413" s="234"/>
      <c r="L413" s="85"/>
      <c r="M413" s="45" t="e">
        <f t="shared" ref="M413:M418" si="958">(L413/K413)*100</f>
        <v>#DIV/0!</v>
      </c>
      <c r="N413" s="234"/>
      <c r="O413" s="43"/>
      <c r="P413" s="45" t="e">
        <f t="shared" ref="P413:P418" si="959">(O413/N413)*100</f>
        <v>#DIV/0!</v>
      </c>
      <c r="Q413" s="234"/>
      <c r="R413" s="44"/>
      <c r="S413" s="45" t="e">
        <f t="shared" ref="S413:S418" si="960">(R413/Q413)*100</f>
        <v>#DIV/0!</v>
      </c>
      <c r="T413" s="234"/>
      <c r="U413" s="44"/>
      <c r="V413" s="45" t="e">
        <f t="shared" ref="V413:V418" si="961">(U413/T413)*100</f>
        <v>#DIV/0!</v>
      </c>
      <c r="W413" s="234"/>
      <c r="X413" s="44"/>
      <c r="Y413" s="45" t="e">
        <f t="shared" ref="Y413:Y418" si="962">(X413/W413)*100</f>
        <v>#DIV/0!</v>
      </c>
      <c r="Z413" s="234"/>
      <c r="AA413" s="44"/>
      <c r="AB413" s="45" t="e">
        <f t="shared" ref="AB413:AB418" si="963">(AA413/Z413)*100</f>
        <v>#DIV/0!</v>
      </c>
      <c r="AC413" s="234"/>
      <c r="AD413" s="44"/>
      <c r="AE413" s="45" t="e">
        <f t="shared" ref="AE413:AE418" si="964">(AD413/AC413)*100</f>
        <v>#DIV/0!</v>
      </c>
      <c r="AF413" s="234"/>
      <c r="AG413" s="44"/>
      <c r="AH413" s="45" t="e">
        <f t="shared" ref="AH413:AH418" si="965">(AG413/AF413)*100</f>
        <v>#DIV/0!</v>
      </c>
      <c r="AI413" s="234"/>
      <c r="AJ413" s="44"/>
      <c r="AK413" s="45" t="e">
        <f t="shared" ref="AK413:AK418" si="966">(AJ413/AI413)*100</f>
        <v>#DIV/0!</v>
      </c>
      <c r="AL413" s="234"/>
      <c r="AM413" s="44"/>
      <c r="AN413" s="45" t="e">
        <f t="shared" ref="AN413:AN418" si="967">(AM413/AL413)*100</f>
        <v>#DIV/0!</v>
      </c>
      <c r="AO413" s="234"/>
      <c r="AP413" s="44"/>
      <c r="AQ413" s="45" t="e">
        <f t="shared" ref="AQ413:AQ418" si="968">(AP413/AO413)*100</f>
        <v>#DIV/0!</v>
      </c>
      <c r="AR413" s="12"/>
      <c r="AS413" s="37"/>
      <c r="AT413" s="37"/>
    </row>
    <row r="414" spans="1:46" customFormat="1" ht="45" hidden="1">
      <c r="A414" s="273"/>
      <c r="B414" s="276"/>
      <c r="C414" s="279"/>
      <c r="D414" s="115" t="s">
        <v>18</v>
      </c>
      <c r="E414" s="173">
        <f t="shared" ref="E414:F418" si="969">H414+K414+N414+Q414+T414+W414+Z414+AC414+AF414+AI414+AL414+AO414</f>
        <v>0</v>
      </c>
      <c r="F414" s="44">
        <f t="shared" si="969"/>
        <v>0</v>
      </c>
      <c r="G414" s="45" t="e">
        <f t="shared" si="956"/>
        <v>#DIV/0!</v>
      </c>
      <c r="H414" s="234"/>
      <c r="I414" s="44"/>
      <c r="J414" s="45" t="e">
        <f t="shared" si="957"/>
        <v>#DIV/0!</v>
      </c>
      <c r="K414" s="234"/>
      <c r="L414" s="85"/>
      <c r="M414" s="45" t="e">
        <f t="shared" si="958"/>
        <v>#DIV/0!</v>
      </c>
      <c r="N414" s="234"/>
      <c r="O414" s="43"/>
      <c r="P414" s="45" t="e">
        <f t="shared" si="959"/>
        <v>#DIV/0!</v>
      </c>
      <c r="Q414" s="234"/>
      <c r="R414" s="44"/>
      <c r="S414" s="45" t="e">
        <f t="shared" si="960"/>
        <v>#DIV/0!</v>
      </c>
      <c r="T414" s="234"/>
      <c r="U414" s="44"/>
      <c r="V414" s="45" t="e">
        <f t="shared" si="961"/>
        <v>#DIV/0!</v>
      </c>
      <c r="W414" s="234"/>
      <c r="X414" s="44"/>
      <c r="Y414" s="45" t="e">
        <f t="shared" si="962"/>
        <v>#DIV/0!</v>
      </c>
      <c r="Z414" s="234"/>
      <c r="AA414" s="44"/>
      <c r="AB414" s="45" t="e">
        <f t="shared" si="963"/>
        <v>#DIV/0!</v>
      </c>
      <c r="AC414" s="234"/>
      <c r="AD414" s="44"/>
      <c r="AE414" s="45" t="e">
        <f t="shared" si="964"/>
        <v>#DIV/0!</v>
      </c>
      <c r="AF414" s="234"/>
      <c r="AG414" s="44"/>
      <c r="AH414" s="45" t="e">
        <f t="shared" si="965"/>
        <v>#DIV/0!</v>
      </c>
      <c r="AI414" s="234"/>
      <c r="AJ414" s="44"/>
      <c r="AK414" s="45" t="e">
        <f t="shared" si="966"/>
        <v>#DIV/0!</v>
      </c>
      <c r="AL414" s="234"/>
      <c r="AM414" s="44"/>
      <c r="AN414" s="45" t="e">
        <f t="shared" si="967"/>
        <v>#DIV/0!</v>
      </c>
      <c r="AO414" s="234"/>
      <c r="AP414" s="44"/>
      <c r="AQ414" s="45" t="e">
        <f t="shared" si="968"/>
        <v>#DIV/0!</v>
      </c>
      <c r="AR414" s="12"/>
      <c r="AS414" s="37"/>
      <c r="AT414" s="37"/>
    </row>
    <row r="415" spans="1:46" customFormat="1" ht="23.25" hidden="1" customHeight="1">
      <c r="A415" s="273"/>
      <c r="B415" s="276"/>
      <c r="C415" s="279"/>
      <c r="D415" s="115" t="s">
        <v>26</v>
      </c>
      <c r="E415" s="173">
        <f t="shared" si="969"/>
        <v>1075.95</v>
      </c>
      <c r="F415" s="44">
        <f t="shared" si="969"/>
        <v>0</v>
      </c>
      <c r="G415" s="45">
        <f t="shared" si="956"/>
        <v>0</v>
      </c>
      <c r="H415" s="234"/>
      <c r="I415" s="44"/>
      <c r="J415" s="45" t="e">
        <f t="shared" si="957"/>
        <v>#DIV/0!</v>
      </c>
      <c r="K415" s="234"/>
      <c r="L415" s="85"/>
      <c r="M415" s="45" t="e">
        <f t="shared" si="958"/>
        <v>#DIV/0!</v>
      </c>
      <c r="N415" s="234"/>
      <c r="O415" s="43"/>
      <c r="P415" s="45" t="e">
        <f t="shared" si="959"/>
        <v>#DIV/0!</v>
      </c>
      <c r="Q415" s="234"/>
      <c r="R415" s="44"/>
      <c r="S415" s="45" t="e">
        <f t="shared" si="960"/>
        <v>#DIV/0!</v>
      </c>
      <c r="T415" s="234"/>
      <c r="U415" s="44"/>
      <c r="V415" s="45" t="e">
        <f t="shared" si="961"/>
        <v>#DIV/0!</v>
      </c>
      <c r="W415" s="234"/>
      <c r="X415" s="44"/>
      <c r="Y415" s="45" t="e">
        <f t="shared" si="962"/>
        <v>#DIV/0!</v>
      </c>
      <c r="Z415" s="234"/>
      <c r="AA415" s="44"/>
      <c r="AB415" s="45" t="e">
        <f t="shared" si="963"/>
        <v>#DIV/0!</v>
      </c>
      <c r="AC415" s="234"/>
      <c r="AD415" s="44"/>
      <c r="AE415" s="45" t="e">
        <f t="shared" si="964"/>
        <v>#DIV/0!</v>
      </c>
      <c r="AF415" s="234">
        <v>1075.95</v>
      </c>
      <c r="AG415" s="44"/>
      <c r="AH415" s="45">
        <f t="shared" si="965"/>
        <v>0</v>
      </c>
      <c r="AI415" s="234"/>
      <c r="AJ415" s="44"/>
      <c r="AK415" s="45" t="e">
        <f t="shared" si="966"/>
        <v>#DIV/0!</v>
      </c>
      <c r="AL415" s="234"/>
      <c r="AM415" s="44"/>
      <c r="AN415" s="45" t="e">
        <f t="shared" si="967"/>
        <v>#DIV/0!</v>
      </c>
      <c r="AO415" s="234"/>
      <c r="AP415" s="44"/>
      <c r="AQ415" s="45" t="e">
        <f t="shared" si="968"/>
        <v>#DIV/0!</v>
      </c>
      <c r="AR415" s="12"/>
      <c r="AS415" s="37"/>
      <c r="AT415" s="37"/>
    </row>
    <row r="416" spans="1:46" customFormat="1" ht="81" hidden="1" customHeight="1">
      <c r="A416" s="273"/>
      <c r="B416" s="276"/>
      <c r="C416" s="279"/>
      <c r="D416" s="115" t="s">
        <v>154</v>
      </c>
      <c r="E416" s="173">
        <f t="shared" si="969"/>
        <v>0</v>
      </c>
      <c r="F416" s="44">
        <f t="shared" si="969"/>
        <v>0</v>
      </c>
      <c r="G416" s="45" t="e">
        <f t="shared" si="956"/>
        <v>#DIV/0!</v>
      </c>
      <c r="H416" s="234"/>
      <c r="I416" s="44"/>
      <c r="J416" s="45" t="e">
        <f t="shared" si="957"/>
        <v>#DIV/0!</v>
      </c>
      <c r="K416" s="234"/>
      <c r="L416" s="85"/>
      <c r="M416" s="45" t="e">
        <f t="shared" si="958"/>
        <v>#DIV/0!</v>
      </c>
      <c r="N416" s="234"/>
      <c r="O416" s="43"/>
      <c r="P416" s="45" t="e">
        <f t="shared" si="959"/>
        <v>#DIV/0!</v>
      </c>
      <c r="Q416" s="234"/>
      <c r="R416" s="44"/>
      <c r="S416" s="45" t="e">
        <f t="shared" si="960"/>
        <v>#DIV/0!</v>
      </c>
      <c r="T416" s="234"/>
      <c r="U416" s="44"/>
      <c r="V416" s="45" t="e">
        <f t="shared" si="961"/>
        <v>#DIV/0!</v>
      </c>
      <c r="W416" s="234"/>
      <c r="X416" s="44"/>
      <c r="Y416" s="45" t="e">
        <f t="shared" si="962"/>
        <v>#DIV/0!</v>
      </c>
      <c r="Z416" s="234"/>
      <c r="AA416" s="44"/>
      <c r="AB416" s="45" t="e">
        <f t="shared" si="963"/>
        <v>#DIV/0!</v>
      </c>
      <c r="AC416" s="234"/>
      <c r="AD416" s="44"/>
      <c r="AE416" s="45" t="e">
        <f t="shared" si="964"/>
        <v>#DIV/0!</v>
      </c>
      <c r="AF416" s="234"/>
      <c r="AG416" s="44"/>
      <c r="AH416" s="45" t="e">
        <f t="shared" si="965"/>
        <v>#DIV/0!</v>
      </c>
      <c r="AI416" s="234"/>
      <c r="AJ416" s="44"/>
      <c r="AK416" s="45" t="e">
        <f t="shared" si="966"/>
        <v>#DIV/0!</v>
      </c>
      <c r="AL416" s="234"/>
      <c r="AM416" s="44"/>
      <c r="AN416" s="45" t="e">
        <f t="shared" si="967"/>
        <v>#DIV/0!</v>
      </c>
      <c r="AO416" s="234"/>
      <c r="AP416" s="44"/>
      <c r="AQ416" s="45" t="e">
        <f t="shared" si="968"/>
        <v>#DIV/0!</v>
      </c>
      <c r="AR416" s="12"/>
      <c r="AS416" s="37"/>
      <c r="AT416" s="37"/>
    </row>
    <row r="417" spans="1:46" customFormat="1" ht="36.75" hidden="1" customHeight="1">
      <c r="A417" s="273"/>
      <c r="B417" s="276"/>
      <c r="C417" s="279"/>
      <c r="D417" s="115" t="s">
        <v>37</v>
      </c>
      <c r="E417" s="173">
        <f t="shared" si="969"/>
        <v>0</v>
      </c>
      <c r="F417" s="44">
        <f t="shared" si="969"/>
        <v>0</v>
      </c>
      <c r="G417" s="45" t="e">
        <f t="shared" si="956"/>
        <v>#DIV/0!</v>
      </c>
      <c r="H417" s="234"/>
      <c r="I417" s="44"/>
      <c r="J417" s="45" t="e">
        <f t="shared" si="957"/>
        <v>#DIV/0!</v>
      </c>
      <c r="K417" s="234"/>
      <c r="L417" s="85"/>
      <c r="M417" s="45" t="e">
        <f t="shared" si="958"/>
        <v>#DIV/0!</v>
      </c>
      <c r="N417" s="234"/>
      <c r="O417" s="43"/>
      <c r="P417" s="45" t="e">
        <f t="shared" si="959"/>
        <v>#DIV/0!</v>
      </c>
      <c r="Q417" s="234"/>
      <c r="R417" s="44"/>
      <c r="S417" s="45" t="e">
        <f t="shared" si="960"/>
        <v>#DIV/0!</v>
      </c>
      <c r="T417" s="234"/>
      <c r="U417" s="44"/>
      <c r="V417" s="45" t="e">
        <f t="shared" si="961"/>
        <v>#DIV/0!</v>
      </c>
      <c r="W417" s="234"/>
      <c r="X417" s="44"/>
      <c r="Y417" s="45" t="e">
        <f t="shared" si="962"/>
        <v>#DIV/0!</v>
      </c>
      <c r="Z417" s="234"/>
      <c r="AA417" s="44"/>
      <c r="AB417" s="45" t="e">
        <f t="shared" si="963"/>
        <v>#DIV/0!</v>
      </c>
      <c r="AC417" s="234"/>
      <c r="AD417" s="44"/>
      <c r="AE417" s="45" t="e">
        <f t="shared" si="964"/>
        <v>#DIV/0!</v>
      </c>
      <c r="AF417" s="234"/>
      <c r="AG417" s="44"/>
      <c r="AH417" s="45" t="e">
        <f t="shared" si="965"/>
        <v>#DIV/0!</v>
      </c>
      <c r="AI417" s="234"/>
      <c r="AJ417" s="44"/>
      <c r="AK417" s="45" t="e">
        <f t="shared" si="966"/>
        <v>#DIV/0!</v>
      </c>
      <c r="AL417" s="234"/>
      <c r="AM417" s="44"/>
      <c r="AN417" s="45" t="e">
        <f t="shared" si="967"/>
        <v>#DIV/0!</v>
      </c>
      <c r="AO417" s="234"/>
      <c r="AP417" s="44"/>
      <c r="AQ417" s="45" t="e">
        <f t="shared" si="968"/>
        <v>#DIV/0!</v>
      </c>
      <c r="AR417" s="12"/>
      <c r="AS417" s="37"/>
      <c r="AT417" s="37"/>
    </row>
    <row r="418" spans="1:46" customFormat="1" ht="45" hidden="1">
      <c r="A418" s="274"/>
      <c r="B418" s="277"/>
      <c r="C418" s="280"/>
      <c r="D418" s="115" t="s">
        <v>32</v>
      </c>
      <c r="E418" s="173">
        <f t="shared" si="969"/>
        <v>0</v>
      </c>
      <c r="F418" s="44">
        <f t="shared" si="969"/>
        <v>0</v>
      </c>
      <c r="G418" s="45" t="e">
        <f t="shared" si="956"/>
        <v>#DIV/0!</v>
      </c>
      <c r="H418" s="234"/>
      <c r="I418" s="44"/>
      <c r="J418" s="45" t="e">
        <f t="shared" si="957"/>
        <v>#DIV/0!</v>
      </c>
      <c r="K418" s="234"/>
      <c r="L418" s="85"/>
      <c r="M418" s="45" t="e">
        <f t="shared" si="958"/>
        <v>#DIV/0!</v>
      </c>
      <c r="N418" s="234"/>
      <c r="O418" s="43"/>
      <c r="P418" s="45" t="e">
        <f t="shared" si="959"/>
        <v>#DIV/0!</v>
      </c>
      <c r="Q418" s="234"/>
      <c r="R418" s="44"/>
      <c r="S418" s="45" t="e">
        <f t="shared" si="960"/>
        <v>#DIV/0!</v>
      </c>
      <c r="T418" s="234"/>
      <c r="U418" s="44"/>
      <c r="V418" s="45" t="e">
        <f t="shared" si="961"/>
        <v>#DIV/0!</v>
      </c>
      <c r="W418" s="234"/>
      <c r="X418" s="44"/>
      <c r="Y418" s="45" t="e">
        <f t="shared" si="962"/>
        <v>#DIV/0!</v>
      </c>
      <c r="Z418" s="234"/>
      <c r="AA418" s="44"/>
      <c r="AB418" s="45" t="e">
        <f t="shared" si="963"/>
        <v>#DIV/0!</v>
      </c>
      <c r="AC418" s="234"/>
      <c r="AD418" s="44"/>
      <c r="AE418" s="45" t="e">
        <f t="shared" si="964"/>
        <v>#DIV/0!</v>
      </c>
      <c r="AF418" s="234"/>
      <c r="AG418" s="44"/>
      <c r="AH418" s="45" t="e">
        <f t="shared" si="965"/>
        <v>#DIV/0!</v>
      </c>
      <c r="AI418" s="234"/>
      <c r="AJ418" s="44"/>
      <c r="AK418" s="45" t="e">
        <f t="shared" si="966"/>
        <v>#DIV/0!</v>
      </c>
      <c r="AL418" s="234"/>
      <c r="AM418" s="44"/>
      <c r="AN418" s="45" t="e">
        <f t="shared" si="967"/>
        <v>#DIV/0!</v>
      </c>
      <c r="AO418" s="234"/>
      <c r="AP418" s="44"/>
      <c r="AQ418" s="45" t="e">
        <f t="shared" si="968"/>
        <v>#DIV/0!</v>
      </c>
      <c r="AR418" s="12"/>
      <c r="AS418" s="37"/>
      <c r="AT418" s="37"/>
    </row>
    <row r="419" spans="1:46" s="208" customFormat="1" ht="21.75" hidden="1" customHeight="1">
      <c r="A419" s="272" t="s">
        <v>252</v>
      </c>
      <c r="B419" s="275" t="s">
        <v>164</v>
      </c>
      <c r="C419" s="278" t="s">
        <v>68</v>
      </c>
      <c r="D419" s="217" t="s">
        <v>34</v>
      </c>
      <c r="E419" s="204">
        <f>E420+E421+E422+E424+E425</f>
        <v>719.63</v>
      </c>
      <c r="F419" s="205">
        <f>F420+F421+F422+F424+F425</f>
        <v>0</v>
      </c>
      <c r="G419" s="205">
        <f>(F419/E419)*100</f>
        <v>0</v>
      </c>
      <c r="H419" s="234">
        <f>H420+H421+H422+H424+H425</f>
        <v>0</v>
      </c>
      <c r="I419" s="205">
        <f>I420+I421+I422+I424+I425</f>
        <v>0</v>
      </c>
      <c r="J419" s="205" t="e">
        <f>(I419/H419)*100</f>
        <v>#DIV/0!</v>
      </c>
      <c r="K419" s="234">
        <f>K420+K421+K422+K424+K425</f>
        <v>0</v>
      </c>
      <c r="L419" s="206">
        <f>L420+L421+L422+L424+L425</f>
        <v>0</v>
      </c>
      <c r="M419" s="205" t="e">
        <f>(L419/K419)*100</f>
        <v>#DIV/0!</v>
      </c>
      <c r="N419" s="234">
        <f>N420+N421+N422+N424+N425</f>
        <v>0</v>
      </c>
      <c r="O419" s="206">
        <f>O420+O421+O422+O424+O425</f>
        <v>0</v>
      </c>
      <c r="P419" s="205" t="e">
        <f>(O419/N419)*100</f>
        <v>#DIV/0!</v>
      </c>
      <c r="Q419" s="234">
        <f>Q420+Q421+Q422+Q424+Q425</f>
        <v>0</v>
      </c>
      <c r="R419" s="205">
        <f>R420+R421+R422+R424+R425</f>
        <v>0</v>
      </c>
      <c r="S419" s="205" t="e">
        <f>(R419/Q419)*100</f>
        <v>#DIV/0!</v>
      </c>
      <c r="T419" s="234">
        <f>T420+T421+T422+T424+T425</f>
        <v>0</v>
      </c>
      <c r="U419" s="205">
        <f>U420+U421+U422+U424+U425</f>
        <v>0</v>
      </c>
      <c r="V419" s="205" t="e">
        <f>(U419/T419)*100</f>
        <v>#DIV/0!</v>
      </c>
      <c r="W419" s="234">
        <f>W420+W421+W422+W424+W425</f>
        <v>0</v>
      </c>
      <c r="X419" s="205">
        <f>X420+X421+X422+X424+X425</f>
        <v>0</v>
      </c>
      <c r="Y419" s="205" t="e">
        <f>(X419/W419)*100</f>
        <v>#DIV/0!</v>
      </c>
      <c r="Z419" s="234">
        <f>Z420+Z421+Z422+Z424+Z425</f>
        <v>0</v>
      </c>
      <c r="AA419" s="205">
        <f>AA420+AA421+AA422+AA424+AA425</f>
        <v>0</v>
      </c>
      <c r="AB419" s="205" t="e">
        <f>(AA419/Z419)*100</f>
        <v>#DIV/0!</v>
      </c>
      <c r="AC419" s="234">
        <f>AC420+AC421+AC422+AC424+AC425</f>
        <v>0</v>
      </c>
      <c r="AD419" s="205">
        <f>AD420+AD421+AD422+AD424+AD425</f>
        <v>0</v>
      </c>
      <c r="AE419" s="205" t="e">
        <f>(AD419/AC419)*100</f>
        <v>#DIV/0!</v>
      </c>
      <c r="AF419" s="234">
        <f>AF420+AF421+AF422+AF424+AF425</f>
        <v>719.63</v>
      </c>
      <c r="AG419" s="205">
        <f>AG420+AG421+AG422+AG424+AG425</f>
        <v>0</v>
      </c>
      <c r="AH419" s="205">
        <f>(AG419/AF419)*100</f>
        <v>0</v>
      </c>
      <c r="AI419" s="234">
        <f>AI420+AI421+AI422+AI424+AI425</f>
        <v>0</v>
      </c>
      <c r="AJ419" s="205">
        <f>AJ420+AJ421+AJ422+AJ424+AJ425</f>
        <v>0</v>
      </c>
      <c r="AK419" s="205" t="e">
        <f>(AJ419/AI419)*100</f>
        <v>#DIV/0!</v>
      </c>
      <c r="AL419" s="234">
        <f>AL420+AL421+AL422+AL424+AL425</f>
        <v>0</v>
      </c>
      <c r="AM419" s="205">
        <f>AM420+AM421+AM422+AM424+AM425</f>
        <v>0</v>
      </c>
      <c r="AN419" s="205" t="e">
        <f>(AM419/AL419)*100</f>
        <v>#DIV/0!</v>
      </c>
      <c r="AO419" s="234">
        <f>AO420+AO421+AO422+AO424+AO425</f>
        <v>0</v>
      </c>
      <c r="AP419" s="205">
        <f>AP420+AP421+AP422+AP424+AP425</f>
        <v>0</v>
      </c>
      <c r="AQ419" s="205" t="e">
        <f>(AP419/AO419)*100</f>
        <v>#DIV/0!</v>
      </c>
      <c r="AR419" s="216"/>
    </row>
    <row r="420" spans="1:46" customFormat="1" ht="30" hidden="1">
      <c r="A420" s="273"/>
      <c r="B420" s="276"/>
      <c r="C420" s="279"/>
      <c r="D420" s="115" t="s">
        <v>17</v>
      </c>
      <c r="E420" s="174">
        <f>H420+K420+N420+Q420+T420+W420+Z420+AC420+AF420+AI420+AL420+AO420</f>
        <v>0</v>
      </c>
      <c r="F420" s="44">
        <f>I420+L420+O420+R420+U420+X420+AA420+AD420+AG420+AJ420+AM420+AP420</f>
        <v>0</v>
      </c>
      <c r="G420" s="45" t="e">
        <f t="shared" ref="G420:G425" si="970">(F420/E420)*100</f>
        <v>#DIV/0!</v>
      </c>
      <c r="H420" s="234"/>
      <c r="I420" s="44"/>
      <c r="J420" s="45" t="e">
        <f t="shared" ref="J420:J425" si="971">(I420/H420)*100</f>
        <v>#DIV/0!</v>
      </c>
      <c r="K420" s="234"/>
      <c r="L420" s="85"/>
      <c r="M420" s="45" t="e">
        <f t="shared" ref="M420:M425" si="972">(L420/K420)*100</f>
        <v>#DIV/0!</v>
      </c>
      <c r="N420" s="234"/>
      <c r="O420" s="43"/>
      <c r="P420" s="45" t="e">
        <f t="shared" ref="P420:P425" si="973">(O420/N420)*100</f>
        <v>#DIV/0!</v>
      </c>
      <c r="Q420" s="234"/>
      <c r="R420" s="44"/>
      <c r="S420" s="45" t="e">
        <f t="shared" ref="S420:S425" si="974">(R420/Q420)*100</f>
        <v>#DIV/0!</v>
      </c>
      <c r="T420" s="234"/>
      <c r="U420" s="44"/>
      <c r="V420" s="45" t="e">
        <f t="shared" ref="V420:V425" si="975">(U420/T420)*100</f>
        <v>#DIV/0!</v>
      </c>
      <c r="W420" s="234"/>
      <c r="X420" s="44"/>
      <c r="Y420" s="45" t="e">
        <f t="shared" ref="Y420:Y425" si="976">(X420/W420)*100</f>
        <v>#DIV/0!</v>
      </c>
      <c r="Z420" s="234"/>
      <c r="AA420" s="44"/>
      <c r="AB420" s="45" t="e">
        <f t="shared" ref="AB420:AB425" si="977">(AA420/Z420)*100</f>
        <v>#DIV/0!</v>
      </c>
      <c r="AC420" s="234"/>
      <c r="AD420" s="44"/>
      <c r="AE420" s="45" t="e">
        <f t="shared" ref="AE420:AE425" si="978">(AD420/AC420)*100</f>
        <v>#DIV/0!</v>
      </c>
      <c r="AF420" s="234"/>
      <c r="AG420" s="44"/>
      <c r="AH420" s="45" t="e">
        <f t="shared" ref="AH420:AH425" si="979">(AG420/AF420)*100</f>
        <v>#DIV/0!</v>
      </c>
      <c r="AI420" s="234"/>
      <c r="AJ420" s="44"/>
      <c r="AK420" s="45" t="e">
        <f t="shared" ref="AK420:AK425" si="980">(AJ420/AI420)*100</f>
        <v>#DIV/0!</v>
      </c>
      <c r="AL420" s="234"/>
      <c r="AM420" s="44"/>
      <c r="AN420" s="45" t="e">
        <f t="shared" ref="AN420:AN425" si="981">(AM420/AL420)*100</f>
        <v>#DIV/0!</v>
      </c>
      <c r="AO420" s="234"/>
      <c r="AP420" s="44"/>
      <c r="AQ420" s="45" t="e">
        <f t="shared" ref="AQ420:AQ425" si="982">(AP420/AO420)*100</f>
        <v>#DIV/0!</v>
      </c>
      <c r="AR420" s="12"/>
      <c r="AS420" s="37"/>
      <c r="AT420" s="37"/>
    </row>
    <row r="421" spans="1:46" customFormat="1" ht="45" hidden="1">
      <c r="A421" s="273"/>
      <c r="B421" s="276"/>
      <c r="C421" s="279"/>
      <c r="D421" s="115" t="s">
        <v>18</v>
      </c>
      <c r="E421" s="174">
        <f t="shared" ref="E421:F425" si="983">H421+K421+N421+Q421+T421+W421+Z421+AC421+AF421+AI421+AL421+AO421</f>
        <v>0</v>
      </c>
      <c r="F421" s="44">
        <f t="shared" si="983"/>
        <v>0</v>
      </c>
      <c r="G421" s="45" t="e">
        <f t="shared" si="970"/>
        <v>#DIV/0!</v>
      </c>
      <c r="H421" s="234"/>
      <c r="I421" s="44"/>
      <c r="J421" s="45" t="e">
        <f t="shared" si="971"/>
        <v>#DIV/0!</v>
      </c>
      <c r="K421" s="234"/>
      <c r="L421" s="85"/>
      <c r="M421" s="45" t="e">
        <f t="shared" si="972"/>
        <v>#DIV/0!</v>
      </c>
      <c r="N421" s="234"/>
      <c r="O421" s="43"/>
      <c r="P421" s="45" t="e">
        <f t="shared" si="973"/>
        <v>#DIV/0!</v>
      </c>
      <c r="Q421" s="234"/>
      <c r="R421" s="44"/>
      <c r="S421" s="45" t="e">
        <f t="shared" si="974"/>
        <v>#DIV/0!</v>
      </c>
      <c r="T421" s="234"/>
      <c r="U421" s="44"/>
      <c r="V421" s="45" t="e">
        <f t="shared" si="975"/>
        <v>#DIV/0!</v>
      </c>
      <c r="W421" s="234"/>
      <c r="X421" s="44"/>
      <c r="Y421" s="45" t="e">
        <f t="shared" si="976"/>
        <v>#DIV/0!</v>
      </c>
      <c r="Z421" s="234"/>
      <c r="AA421" s="44"/>
      <c r="AB421" s="45" t="e">
        <f t="shared" si="977"/>
        <v>#DIV/0!</v>
      </c>
      <c r="AC421" s="234"/>
      <c r="AD421" s="44"/>
      <c r="AE421" s="45" t="e">
        <f t="shared" si="978"/>
        <v>#DIV/0!</v>
      </c>
      <c r="AF421" s="234"/>
      <c r="AG421" s="44"/>
      <c r="AH421" s="45" t="e">
        <f t="shared" si="979"/>
        <v>#DIV/0!</v>
      </c>
      <c r="AI421" s="234"/>
      <c r="AJ421" s="44"/>
      <c r="AK421" s="45" t="e">
        <f t="shared" si="980"/>
        <v>#DIV/0!</v>
      </c>
      <c r="AL421" s="234"/>
      <c r="AM421" s="44"/>
      <c r="AN421" s="45" t="e">
        <f t="shared" si="981"/>
        <v>#DIV/0!</v>
      </c>
      <c r="AO421" s="234"/>
      <c r="AP421" s="44"/>
      <c r="AQ421" s="45" t="e">
        <f t="shared" si="982"/>
        <v>#DIV/0!</v>
      </c>
      <c r="AR421" s="12"/>
      <c r="AS421" s="37"/>
      <c r="AT421" s="37"/>
    </row>
    <row r="422" spans="1:46" customFormat="1" ht="34.5" hidden="1" customHeight="1">
      <c r="A422" s="273"/>
      <c r="B422" s="276"/>
      <c r="C422" s="279"/>
      <c r="D422" s="115" t="s">
        <v>26</v>
      </c>
      <c r="E422" s="174">
        <f t="shared" si="983"/>
        <v>719.63</v>
      </c>
      <c r="F422" s="44">
        <f t="shared" si="983"/>
        <v>0</v>
      </c>
      <c r="G422" s="45">
        <f t="shared" si="970"/>
        <v>0</v>
      </c>
      <c r="H422" s="234"/>
      <c r="I422" s="44"/>
      <c r="J422" s="45" t="e">
        <f t="shared" si="971"/>
        <v>#DIV/0!</v>
      </c>
      <c r="K422" s="234"/>
      <c r="L422" s="85"/>
      <c r="M422" s="45" t="e">
        <f t="shared" si="972"/>
        <v>#DIV/0!</v>
      </c>
      <c r="N422" s="234"/>
      <c r="O422" s="43"/>
      <c r="P422" s="45" t="e">
        <f t="shared" si="973"/>
        <v>#DIV/0!</v>
      </c>
      <c r="Q422" s="234"/>
      <c r="R422" s="44"/>
      <c r="S422" s="45" t="e">
        <f t="shared" si="974"/>
        <v>#DIV/0!</v>
      </c>
      <c r="T422" s="234"/>
      <c r="U422" s="44"/>
      <c r="V422" s="45" t="e">
        <f t="shared" si="975"/>
        <v>#DIV/0!</v>
      </c>
      <c r="W422" s="234"/>
      <c r="X422" s="44"/>
      <c r="Y422" s="45" t="e">
        <f t="shared" si="976"/>
        <v>#DIV/0!</v>
      </c>
      <c r="Z422" s="234"/>
      <c r="AA422" s="44"/>
      <c r="AB422" s="45" t="e">
        <f t="shared" si="977"/>
        <v>#DIV/0!</v>
      </c>
      <c r="AC422" s="234"/>
      <c r="AD422" s="44"/>
      <c r="AE422" s="45" t="e">
        <f t="shared" si="978"/>
        <v>#DIV/0!</v>
      </c>
      <c r="AF422" s="234">
        <f>744.15-24.52</f>
        <v>719.63</v>
      </c>
      <c r="AG422" s="44"/>
      <c r="AH422" s="45">
        <f t="shared" si="979"/>
        <v>0</v>
      </c>
      <c r="AI422" s="234"/>
      <c r="AJ422" s="44"/>
      <c r="AK422" s="45" t="e">
        <f t="shared" si="980"/>
        <v>#DIV/0!</v>
      </c>
      <c r="AL422" s="234"/>
      <c r="AM422" s="44"/>
      <c r="AN422" s="45" t="e">
        <f t="shared" si="981"/>
        <v>#DIV/0!</v>
      </c>
      <c r="AO422" s="234"/>
      <c r="AP422" s="44"/>
      <c r="AQ422" s="45" t="e">
        <f t="shared" si="982"/>
        <v>#DIV/0!</v>
      </c>
      <c r="AR422" s="12"/>
      <c r="AS422" s="37"/>
      <c r="AT422" s="37"/>
    </row>
    <row r="423" spans="1:46" customFormat="1" ht="81.75" hidden="1" customHeight="1">
      <c r="A423" s="273"/>
      <c r="B423" s="276"/>
      <c r="C423" s="279"/>
      <c r="D423" s="115" t="s">
        <v>154</v>
      </c>
      <c r="E423" s="174">
        <f t="shared" si="983"/>
        <v>0</v>
      </c>
      <c r="F423" s="44">
        <f t="shared" si="983"/>
        <v>0</v>
      </c>
      <c r="G423" s="45" t="e">
        <f t="shared" si="970"/>
        <v>#DIV/0!</v>
      </c>
      <c r="H423" s="234"/>
      <c r="I423" s="44"/>
      <c r="J423" s="45" t="e">
        <f t="shared" si="971"/>
        <v>#DIV/0!</v>
      </c>
      <c r="K423" s="234"/>
      <c r="L423" s="85"/>
      <c r="M423" s="45" t="e">
        <f t="shared" si="972"/>
        <v>#DIV/0!</v>
      </c>
      <c r="N423" s="234"/>
      <c r="O423" s="43"/>
      <c r="P423" s="45" t="e">
        <f t="shared" si="973"/>
        <v>#DIV/0!</v>
      </c>
      <c r="Q423" s="234"/>
      <c r="R423" s="44"/>
      <c r="S423" s="45" t="e">
        <f t="shared" si="974"/>
        <v>#DIV/0!</v>
      </c>
      <c r="T423" s="234"/>
      <c r="U423" s="44"/>
      <c r="V423" s="45" t="e">
        <f t="shared" si="975"/>
        <v>#DIV/0!</v>
      </c>
      <c r="W423" s="234"/>
      <c r="X423" s="44"/>
      <c r="Y423" s="45" t="e">
        <f t="shared" si="976"/>
        <v>#DIV/0!</v>
      </c>
      <c r="Z423" s="234"/>
      <c r="AA423" s="44"/>
      <c r="AB423" s="45" t="e">
        <f t="shared" si="977"/>
        <v>#DIV/0!</v>
      </c>
      <c r="AC423" s="234"/>
      <c r="AD423" s="44"/>
      <c r="AE423" s="45" t="e">
        <f t="shared" si="978"/>
        <v>#DIV/0!</v>
      </c>
      <c r="AF423" s="234"/>
      <c r="AG423" s="44"/>
      <c r="AH423" s="45" t="e">
        <f t="shared" si="979"/>
        <v>#DIV/0!</v>
      </c>
      <c r="AI423" s="234"/>
      <c r="AJ423" s="44"/>
      <c r="AK423" s="45" t="e">
        <f t="shared" si="980"/>
        <v>#DIV/0!</v>
      </c>
      <c r="AL423" s="234"/>
      <c r="AM423" s="44"/>
      <c r="AN423" s="45" t="e">
        <f t="shared" si="981"/>
        <v>#DIV/0!</v>
      </c>
      <c r="AO423" s="234"/>
      <c r="AP423" s="44"/>
      <c r="AQ423" s="45" t="e">
        <f t="shared" si="982"/>
        <v>#DIV/0!</v>
      </c>
      <c r="AR423" s="12"/>
      <c r="AS423" s="37"/>
      <c r="AT423" s="37"/>
    </row>
    <row r="424" spans="1:46" customFormat="1" ht="34.5" hidden="1" customHeight="1">
      <c r="A424" s="273"/>
      <c r="B424" s="276"/>
      <c r="C424" s="279"/>
      <c r="D424" s="115" t="s">
        <v>37</v>
      </c>
      <c r="E424" s="174">
        <f t="shared" si="983"/>
        <v>0</v>
      </c>
      <c r="F424" s="44">
        <f t="shared" si="983"/>
        <v>0</v>
      </c>
      <c r="G424" s="45" t="e">
        <f t="shared" si="970"/>
        <v>#DIV/0!</v>
      </c>
      <c r="H424" s="234"/>
      <c r="I424" s="44"/>
      <c r="J424" s="45" t="e">
        <f t="shared" si="971"/>
        <v>#DIV/0!</v>
      </c>
      <c r="K424" s="234"/>
      <c r="L424" s="85"/>
      <c r="M424" s="45" t="e">
        <f t="shared" si="972"/>
        <v>#DIV/0!</v>
      </c>
      <c r="N424" s="234"/>
      <c r="O424" s="43"/>
      <c r="P424" s="45" t="e">
        <f t="shared" si="973"/>
        <v>#DIV/0!</v>
      </c>
      <c r="Q424" s="234"/>
      <c r="R424" s="44"/>
      <c r="S424" s="45" t="e">
        <f t="shared" si="974"/>
        <v>#DIV/0!</v>
      </c>
      <c r="T424" s="234"/>
      <c r="U424" s="44"/>
      <c r="V424" s="45" t="e">
        <f t="shared" si="975"/>
        <v>#DIV/0!</v>
      </c>
      <c r="W424" s="234"/>
      <c r="X424" s="44"/>
      <c r="Y424" s="45" t="e">
        <f t="shared" si="976"/>
        <v>#DIV/0!</v>
      </c>
      <c r="Z424" s="234"/>
      <c r="AA424" s="44"/>
      <c r="AB424" s="45" t="e">
        <f t="shared" si="977"/>
        <v>#DIV/0!</v>
      </c>
      <c r="AC424" s="234"/>
      <c r="AD424" s="44"/>
      <c r="AE424" s="45" t="e">
        <f t="shared" si="978"/>
        <v>#DIV/0!</v>
      </c>
      <c r="AF424" s="234"/>
      <c r="AG424" s="44"/>
      <c r="AH424" s="45" t="e">
        <f t="shared" si="979"/>
        <v>#DIV/0!</v>
      </c>
      <c r="AI424" s="234"/>
      <c r="AJ424" s="44"/>
      <c r="AK424" s="45" t="e">
        <f t="shared" si="980"/>
        <v>#DIV/0!</v>
      </c>
      <c r="AL424" s="234"/>
      <c r="AM424" s="44"/>
      <c r="AN424" s="45" t="e">
        <f t="shared" si="981"/>
        <v>#DIV/0!</v>
      </c>
      <c r="AO424" s="234"/>
      <c r="AP424" s="44"/>
      <c r="AQ424" s="45" t="e">
        <f t="shared" si="982"/>
        <v>#DIV/0!</v>
      </c>
      <c r="AR424" s="12"/>
      <c r="AS424" s="37"/>
      <c r="AT424" s="37"/>
    </row>
    <row r="425" spans="1:46" customFormat="1" ht="45" hidden="1">
      <c r="A425" s="274"/>
      <c r="B425" s="277"/>
      <c r="C425" s="280"/>
      <c r="D425" s="115" t="s">
        <v>32</v>
      </c>
      <c r="E425" s="174">
        <f t="shared" si="983"/>
        <v>0</v>
      </c>
      <c r="F425" s="44">
        <f t="shared" si="983"/>
        <v>0</v>
      </c>
      <c r="G425" s="45" t="e">
        <f t="shared" si="970"/>
        <v>#DIV/0!</v>
      </c>
      <c r="H425" s="234"/>
      <c r="I425" s="44"/>
      <c r="J425" s="45" t="e">
        <f t="shared" si="971"/>
        <v>#DIV/0!</v>
      </c>
      <c r="K425" s="234"/>
      <c r="L425" s="85"/>
      <c r="M425" s="45" t="e">
        <f t="shared" si="972"/>
        <v>#DIV/0!</v>
      </c>
      <c r="N425" s="234"/>
      <c r="O425" s="43"/>
      <c r="P425" s="45" t="e">
        <f t="shared" si="973"/>
        <v>#DIV/0!</v>
      </c>
      <c r="Q425" s="234"/>
      <c r="R425" s="44"/>
      <c r="S425" s="45" t="e">
        <f t="shared" si="974"/>
        <v>#DIV/0!</v>
      </c>
      <c r="T425" s="234"/>
      <c r="U425" s="44"/>
      <c r="V425" s="45" t="e">
        <f t="shared" si="975"/>
        <v>#DIV/0!</v>
      </c>
      <c r="W425" s="234"/>
      <c r="X425" s="44"/>
      <c r="Y425" s="45" t="e">
        <f t="shared" si="976"/>
        <v>#DIV/0!</v>
      </c>
      <c r="Z425" s="234"/>
      <c r="AA425" s="44"/>
      <c r="AB425" s="45" t="e">
        <f t="shared" si="977"/>
        <v>#DIV/0!</v>
      </c>
      <c r="AC425" s="234"/>
      <c r="AD425" s="44"/>
      <c r="AE425" s="45" t="e">
        <f t="shared" si="978"/>
        <v>#DIV/0!</v>
      </c>
      <c r="AF425" s="234"/>
      <c r="AG425" s="44"/>
      <c r="AH425" s="45" t="e">
        <f t="shared" si="979"/>
        <v>#DIV/0!</v>
      </c>
      <c r="AI425" s="234"/>
      <c r="AJ425" s="44"/>
      <c r="AK425" s="45" t="e">
        <f t="shared" si="980"/>
        <v>#DIV/0!</v>
      </c>
      <c r="AL425" s="234"/>
      <c r="AM425" s="44"/>
      <c r="AN425" s="45" t="e">
        <f t="shared" si="981"/>
        <v>#DIV/0!</v>
      </c>
      <c r="AO425" s="234"/>
      <c r="AP425" s="44"/>
      <c r="AQ425" s="45" t="e">
        <f t="shared" si="982"/>
        <v>#DIV/0!</v>
      </c>
      <c r="AR425" s="12"/>
      <c r="AS425" s="37"/>
      <c r="AT425" s="37"/>
    </row>
    <row r="426" spans="1:46" s="208" customFormat="1" ht="20.25" hidden="1" customHeight="1">
      <c r="A426" s="272" t="s">
        <v>253</v>
      </c>
      <c r="B426" s="275" t="s">
        <v>203</v>
      </c>
      <c r="C426" s="278" t="s">
        <v>68</v>
      </c>
      <c r="D426" s="217" t="s">
        <v>34</v>
      </c>
      <c r="E426" s="204">
        <f>E427+E428+E429+E431+E432</f>
        <v>95</v>
      </c>
      <c r="F426" s="205">
        <f>F427+F428+F429+F431+F432</f>
        <v>95</v>
      </c>
      <c r="G426" s="205">
        <f>(F426/E426)*100</f>
        <v>100</v>
      </c>
      <c r="H426" s="234">
        <f>H427+H428+H429+H431+H432</f>
        <v>0</v>
      </c>
      <c r="I426" s="205">
        <f>I427+I428+I429+I431+I432</f>
        <v>0</v>
      </c>
      <c r="J426" s="205" t="e">
        <f>(I426/H426)*100</f>
        <v>#DIV/0!</v>
      </c>
      <c r="K426" s="234">
        <f>K427+K428+K429+K431+K432</f>
        <v>0</v>
      </c>
      <c r="L426" s="206">
        <f>L427+L428+L429+L431+L432</f>
        <v>0</v>
      </c>
      <c r="M426" s="205" t="e">
        <f>(L426/K426)*100</f>
        <v>#DIV/0!</v>
      </c>
      <c r="N426" s="234">
        <f>N427+N428+N429+N431+N432</f>
        <v>0</v>
      </c>
      <c r="O426" s="206">
        <f>O427+O428+O429+O431+O432</f>
        <v>0</v>
      </c>
      <c r="P426" s="205" t="e">
        <f>(O426/N426)*100</f>
        <v>#DIV/0!</v>
      </c>
      <c r="Q426" s="234">
        <f>Q427+Q428+Q429+Q431+Q432</f>
        <v>0</v>
      </c>
      <c r="R426" s="205">
        <f>R427+R428+R429+R431+R432</f>
        <v>0</v>
      </c>
      <c r="S426" s="205" t="e">
        <f>(R426/Q426)*100</f>
        <v>#DIV/0!</v>
      </c>
      <c r="T426" s="234">
        <f>T427+T428+T429+T431+T432</f>
        <v>95</v>
      </c>
      <c r="U426" s="205">
        <f>U427+U428+U429+U431+U432</f>
        <v>95</v>
      </c>
      <c r="V426" s="205">
        <f>(U426/T426)*100</f>
        <v>100</v>
      </c>
      <c r="W426" s="234">
        <f>W427+W428+W429+W431+W432</f>
        <v>0</v>
      </c>
      <c r="X426" s="205">
        <f>X427+X428+X429+X431+X432</f>
        <v>0</v>
      </c>
      <c r="Y426" s="205" t="e">
        <f>(X426/W426)*100</f>
        <v>#DIV/0!</v>
      </c>
      <c r="Z426" s="234">
        <f>Z427+Z428+Z429+Z431+Z432</f>
        <v>0</v>
      </c>
      <c r="AA426" s="205">
        <f>AA427+AA428+AA429+AA431+AA432</f>
        <v>0</v>
      </c>
      <c r="AB426" s="205" t="e">
        <f>(AA426/Z426)*100</f>
        <v>#DIV/0!</v>
      </c>
      <c r="AC426" s="234">
        <f>AC427+AC428+AC429+AC431+AC432</f>
        <v>0</v>
      </c>
      <c r="AD426" s="205">
        <f>AD427+AD428+AD429+AD431+AD432</f>
        <v>0</v>
      </c>
      <c r="AE426" s="205" t="e">
        <f>(AD426/AC426)*100</f>
        <v>#DIV/0!</v>
      </c>
      <c r="AF426" s="234">
        <f>AF427+AF428+AF429+AF431+AF432</f>
        <v>0</v>
      </c>
      <c r="AG426" s="205">
        <f>AG427+AG428+AG429+AG431+AG432</f>
        <v>0</v>
      </c>
      <c r="AH426" s="205" t="e">
        <f>(AG426/AF426)*100</f>
        <v>#DIV/0!</v>
      </c>
      <c r="AI426" s="234">
        <f>AI427+AI428+AI429+AI431+AI432</f>
        <v>0</v>
      </c>
      <c r="AJ426" s="205">
        <f>AJ427+AJ428+AJ429+AJ431+AJ432</f>
        <v>0</v>
      </c>
      <c r="AK426" s="205" t="e">
        <f>(AJ426/AI426)*100</f>
        <v>#DIV/0!</v>
      </c>
      <c r="AL426" s="234">
        <f>AL427+AL428+AL429+AL431+AL432</f>
        <v>0</v>
      </c>
      <c r="AM426" s="205">
        <f>AM427+AM428+AM429+AM431+AM432</f>
        <v>0</v>
      </c>
      <c r="AN426" s="205" t="e">
        <f>(AM426/AL426)*100</f>
        <v>#DIV/0!</v>
      </c>
      <c r="AO426" s="234">
        <f>AO427+AO428+AO429+AO431+AO432</f>
        <v>0</v>
      </c>
      <c r="AP426" s="205">
        <f>AP427+AP428+AP429+AP431+AP432</f>
        <v>0</v>
      </c>
      <c r="AQ426" s="205" t="e">
        <f>(AP426/AO426)*100</f>
        <v>#DIV/0!</v>
      </c>
      <c r="AR426" s="216"/>
    </row>
    <row r="427" spans="1:46" customFormat="1" ht="30" hidden="1">
      <c r="A427" s="273"/>
      <c r="B427" s="276"/>
      <c r="C427" s="279"/>
      <c r="D427" s="115" t="s">
        <v>17</v>
      </c>
      <c r="E427" s="174">
        <f>H427+K427+N427+Q427+T427+W427+Z427+AC427+AF427+AI427+AL427+AO427</f>
        <v>0</v>
      </c>
      <c r="F427" s="44">
        <f>I427+L427+O427+R427+U427+X427+AA427+AD427+AG427+AJ427+AM427+AP427</f>
        <v>0</v>
      </c>
      <c r="G427" s="45" t="e">
        <f t="shared" ref="G427:G432" si="984">(F427/E427)*100</f>
        <v>#DIV/0!</v>
      </c>
      <c r="H427" s="234"/>
      <c r="I427" s="44"/>
      <c r="J427" s="45" t="e">
        <f t="shared" ref="J427:J432" si="985">(I427/H427)*100</f>
        <v>#DIV/0!</v>
      </c>
      <c r="K427" s="234"/>
      <c r="L427" s="85"/>
      <c r="M427" s="45" t="e">
        <f t="shared" ref="M427:M432" si="986">(L427/K427)*100</f>
        <v>#DIV/0!</v>
      </c>
      <c r="N427" s="234"/>
      <c r="O427" s="43"/>
      <c r="P427" s="45" t="e">
        <f t="shared" ref="P427:P432" si="987">(O427/N427)*100</f>
        <v>#DIV/0!</v>
      </c>
      <c r="Q427" s="234"/>
      <c r="R427" s="44"/>
      <c r="S427" s="45" t="e">
        <f t="shared" ref="S427:S432" si="988">(R427/Q427)*100</f>
        <v>#DIV/0!</v>
      </c>
      <c r="T427" s="234"/>
      <c r="U427" s="44"/>
      <c r="V427" s="45" t="e">
        <f t="shared" ref="V427:V432" si="989">(U427/T427)*100</f>
        <v>#DIV/0!</v>
      </c>
      <c r="W427" s="234"/>
      <c r="X427" s="44"/>
      <c r="Y427" s="45" t="e">
        <f t="shared" ref="Y427:Y432" si="990">(X427/W427)*100</f>
        <v>#DIV/0!</v>
      </c>
      <c r="Z427" s="234"/>
      <c r="AA427" s="44"/>
      <c r="AB427" s="45" t="e">
        <f t="shared" ref="AB427:AB432" si="991">(AA427/Z427)*100</f>
        <v>#DIV/0!</v>
      </c>
      <c r="AC427" s="234"/>
      <c r="AD427" s="44"/>
      <c r="AE427" s="45" t="e">
        <f t="shared" ref="AE427:AE432" si="992">(AD427/AC427)*100</f>
        <v>#DIV/0!</v>
      </c>
      <c r="AF427" s="234"/>
      <c r="AG427" s="44"/>
      <c r="AH427" s="45" t="e">
        <f t="shared" ref="AH427:AH432" si="993">(AG427/AF427)*100</f>
        <v>#DIV/0!</v>
      </c>
      <c r="AI427" s="234"/>
      <c r="AJ427" s="44"/>
      <c r="AK427" s="45" t="e">
        <f t="shared" ref="AK427:AK432" si="994">(AJ427/AI427)*100</f>
        <v>#DIV/0!</v>
      </c>
      <c r="AL427" s="234"/>
      <c r="AM427" s="44"/>
      <c r="AN427" s="45" t="e">
        <f t="shared" ref="AN427:AN432" si="995">(AM427/AL427)*100</f>
        <v>#DIV/0!</v>
      </c>
      <c r="AO427" s="234"/>
      <c r="AP427" s="44"/>
      <c r="AQ427" s="45" t="e">
        <f t="shared" ref="AQ427:AQ432" si="996">(AP427/AO427)*100</f>
        <v>#DIV/0!</v>
      </c>
      <c r="AR427" s="12"/>
      <c r="AS427" s="37"/>
      <c r="AT427" s="37"/>
    </row>
    <row r="428" spans="1:46" customFormat="1" ht="45" hidden="1">
      <c r="A428" s="273"/>
      <c r="B428" s="276"/>
      <c r="C428" s="279"/>
      <c r="D428" s="115" t="s">
        <v>18</v>
      </c>
      <c r="E428" s="174">
        <f t="shared" ref="E428:F432" si="997">H428+K428+N428+Q428+T428+W428+Z428+AC428+AF428+AI428+AL428+AO428</f>
        <v>0</v>
      </c>
      <c r="F428" s="44">
        <f t="shared" si="997"/>
        <v>0</v>
      </c>
      <c r="G428" s="45" t="e">
        <f t="shared" si="984"/>
        <v>#DIV/0!</v>
      </c>
      <c r="H428" s="234"/>
      <c r="I428" s="44"/>
      <c r="J428" s="45" t="e">
        <f t="shared" si="985"/>
        <v>#DIV/0!</v>
      </c>
      <c r="K428" s="234"/>
      <c r="L428" s="85"/>
      <c r="M428" s="45" t="e">
        <f t="shared" si="986"/>
        <v>#DIV/0!</v>
      </c>
      <c r="N428" s="234"/>
      <c r="O428" s="43"/>
      <c r="P428" s="45" t="e">
        <f t="shared" si="987"/>
        <v>#DIV/0!</v>
      </c>
      <c r="Q428" s="234"/>
      <c r="R428" s="44"/>
      <c r="S428" s="45" t="e">
        <f t="shared" si="988"/>
        <v>#DIV/0!</v>
      </c>
      <c r="T428" s="234"/>
      <c r="U428" s="44"/>
      <c r="V428" s="45" t="e">
        <f t="shared" si="989"/>
        <v>#DIV/0!</v>
      </c>
      <c r="W428" s="234"/>
      <c r="X428" s="44"/>
      <c r="Y428" s="45" t="e">
        <f t="shared" si="990"/>
        <v>#DIV/0!</v>
      </c>
      <c r="Z428" s="234"/>
      <c r="AA428" s="44"/>
      <c r="AB428" s="45" t="e">
        <f t="shared" si="991"/>
        <v>#DIV/0!</v>
      </c>
      <c r="AC428" s="234"/>
      <c r="AD428" s="44"/>
      <c r="AE428" s="45" t="e">
        <f t="shared" si="992"/>
        <v>#DIV/0!</v>
      </c>
      <c r="AF428" s="234"/>
      <c r="AG428" s="44"/>
      <c r="AH428" s="45" t="e">
        <f t="shared" si="993"/>
        <v>#DIV/0!</v>
      </c>
      <c r="AI428" s="234"/>
      <c r="AJ428" s="44"/>
      <c r="AK428" s="45" t="e">
        <f t="shared" si="994"/>
        <v>#DIV/0!</v>
      </c>
      <c r="AL428" s="234"/>
      <c r="AM428" s="44"/>
      <c r="AN428" s="45" t="e">
        <f t="shared" si="995"/>
        <v>#DIV/0!</v>
      </c>
      <c r="AO428" s="234"/>
      <c r="AP428" s="44"/>
      <c r="AQ428" s="45" t="e">
        <f t="shared" si="996"/>
        <v>#DIV/0!</v>
      </c>
      <c r="AR428" s="12"/>
      <c r="AS428" s="37"/>
      <c r="AT428" s="37"/>
    </row>
    <row r="429" spans="1:46" customFormat="1" ht="34.5" hidden="1" customHeight="1">
      <c r="A429" s="273"/>
      <c r="B429" s="276"/>
      <c r="C429" s="279"/>
      <c r="D429" s="115" t="s">
        <v>26</v>
      </c>
      <c r="E429" s="174">
        <f t="shared" si="997"/>
        <v>95</v>
      </c>
      <c r="F429" s="44">
        <f t="shared" si="997"/>
        <v>95</v>
      </c>
      <c r="G429" s="45">
        <f t="shared" si="984"/>
        <v>100</v>
      </c>
      <c r="H429" s="234"/>
      <c r="I429" s="44"/>
      <c r="J429" s="45" t="e">
        <f t="shared" si="985"/>
        <v>#DIV/0!</v>
      </c>
      <c r="K429" s="234"/>
      <c r="L429" s="85"/>
      <c r="M429" s="45" t="e">
        <f t="shared" si="986"/>
        <v>#DIV/0!</v>
      </c>
      <c r="N429" s="234"/>
      <c r="O429" s="43"/>
      <c r="P429" s="45" t="e">
        <f t="shared" si="987"/>
        <v>#DIV/0!</v>
      </c>
      <c r="Q429" s="234"/>
      <c r="R429" s="44"/>
      <c r="S429" s="45" t="e">
        <f t="shared" si="988"/>
        <v>#DIV/0!</v>
      </c>
      <c r="T429" s="234">
        <v>95</v>
      </c>
      <c r="U429" s="44">
        <v>95</v>
      </c>
      <c r="V429" s="45">
        <f t="shared" si="989"/>
        <v>100</v>
      </c>
      <c r="W429" s="234"/>
      <c r="X429" s="44"/>
      <c r="Y429" s="45" t="e">
        <f t="shared" si="990"/>
        <v>#DIV/0!</v>
      </c>
      <c r="Z429" s="234"/>
      <c r="AA429" s="44"/>
      <c r="AB429" s="45" t="e">
        <f t="shared" si="991"/>
        <v>#DIV/0!</v>
      </c>
      <c r="AC429" s="234"/>
      <c r="AD429" s="44"/>
      <c r="AE429" s="45" t="e">
        <f t="shared" si="992"/>
        <v>#DIV/0!</v>
      </c>
      <c r="AF429" s="234">
        <f>137.22-95-42.22</f>
        <v>0</v>
      </c>
      <c r="AG429" s="44"/>
      <c r="AH429" s="45" t="e">
        <f t="shared" si="993"/>
        <v>#DIV/0!</v>
      </c>
      <c r="AI429" s="234"/>
      <c r="AJ429" s="44"/>
      <c r="AK429" s="45" t="e">
        <f t="shared" si="994"/>
        <v>#DIV/0!</v>
      </c>
      <c r="AL429" s="234"/>
      <c r="AM429" s="44"/>
      <c r="AN429" s="45" t="e">
        <f t="shared" si="995"/>
        <v>#DIV/0!</v>
      </c>
      <c r="AO429" s="234"/>
      <c r="AP429" s="44"/>
      <c r="AQ429" s="45" t="e">
        <f t="shared" si="996"/>
        <v>#DIV/0!</v>
      </c>
      <c r="AR429" s="12"/>
      <c r="AS429" s="37"/>
      <c r="AT429" s="37"/>
    </row>
    <row r="430" spans="1:46" customFormat="1" ht="84" hidden="1" customHeight="1">
      <c r="A430" s="273"/>
      <c r="B430" s="276"/>
      <c r="C430" s="279"/>
      <c r="D430" s="115" t="s">
        <v>154</v>
      </c>
      <c r="E430" s="174">
        <f t="shared" si="997"/>
        <v>0</v>
      </c>
      <c r="F430" s="44">
        <f t="shared" si="997"/>
        <v>0</v>
      </c>
      <c r="G430" s="45" t="e">
        <f t="shared" si="984"/>
        <v>#DIV/0!</v>
      </c>
      <c r="H430" s="234"/>
      <c r="I430" s="44"/>
      <c r="J430" s="45" t="e">
        <f t="shared" si="985"/>
        <v>#DIV/0!</v>
      </c>
      <c r="K430" s="234"/>
      <c r="L430" s="85"/>
      <c r="M430" s="45" t="e">
        <f t="shared" si="986"/>
        <v>#DIV/0!</v>
      </c>
      <c r="N430" s="234"/>
      <c r="O430" s="43"/>
      <c r="P430" s="45" t="e">
        <f t="shared" si="987"/>
        <v>#DIV/0!</v>
      </c>
      <c r="Q430" s="234"/>
      <c r="R430" s="44"/>
      <c r="S430" s="45" t="e">
        <f t="shared" si="988"/>
        <v>#DIV/0!</v>
      </c>
      <c r="T430" s="234"/>
      <c r="U430" s="44"/>
      <c r="V430" s="45" t="e">
        <f t="shared" si="989"/>
        <v>#DIV/0!</v>
      </c>
      <c r="W430" s="234"/>
      <c r="X430" s="44"/>
      <c r="Y430" s="45" t="e">
        <f t="shared" si="990"/>
        <v>#DIV/0!</v>
      </c>
      <c r="Z430" s="234"/>
      <c r="AA430" s="44"/>
      <c r="AB430" s="45" t="e">
        <f t="shared" si="991"/>
        <v>#DIV/0!</v>
      </c>
      <c r="AC430" s="234"/>
      <c r="AD430" s="44"/>
      <c r="AE430" s="45" t="e">
        <f t="shared" si="992"/>
        <v>#DIV/0!</v>
      </c>
      <c r="AF430" s="234"/>
      <c r="AG430" s="44"/>
      <c r="AH430" s="45" t="e">
        <f t="shared" si="993"/>
        <v>#DIV/0!</v>
      </c>
      <c r="AI430" s="234"/>
      <c r="AJ430" s="44"/>
      <c r="AK430" s="45" t="e">
        <f t="shared" si="994"/>
        <v>#DIV/0!</v>
      </c>
      <c r="AL430" s="234"/>
      <c r="AM430" s="44"/>
      <c r="AN430" s="45" t="e">
        <f t="shared" si="995"/>
        <v>#DIV/0!</v>
      </c>
      <c r="AO430" s="234"/>
      <c r="AP430" s="44"/>
      <c r="AQ430" s="45" t="e">
        <f t="shared" si="996"/>
        <v>#DIV/0!</v>
      </c>
      <c r="AR430" s="12"/>
      <c r="AS430" s="37"/>
      <c r="AT430" s="37"/>
    </row>
    <row r="431" spans="1:46" customFormat="1" ht="15.75" hidden="1" customHeight="1">
      <c r="A431" s="273"/>
      <c r="B431" s="276"/>
      <c r="C431" s="279"/>
      <c r="D431" s="115" t="s">
        <v>37</v>
      </c>
      <c r="E431" s="174">
        <f t="shared" si="997"/>
        <v>0</v>
      </c>
      <c r="F431" s="44">
        <f t="shared" si="997"/>
        <v>0</v>
      </c>
      <c r="G431" s="45" t="e">
        <f t="shared" si="984"/>
        <v>#DIV/0!</v>
      </c>
      <c r="H431" s="234"/>
      <c r="I431" s="44"/>
      <c r="J431" s="45" t="e">
        <f t="shared" si="985"/>
        <v>#DIV/0!</v>
      </c>
      <c r="K431" s="234"/>
      <c r="L431" s="85"/>
      <c r="M431" s="45" t="e">
        <f t="shared" si="986"/>
        <v>#DIV/0!</v>
      </c>
      <c r="N431" s="234"/>
      <c r="O431" s="43"/>
      <c r="P431" s="45" t="e">
        <f t="shared" si="987"/>
        <v>#DIV/0!</v>
      </c>
      <c r="Q431" s="234"/>
      <c r="R431" s="44"/>
      <c r="S431" s="45" t="e">
        <f t="shared" si="988"/>
        <v>#DIV/0!</v>
      </c>
      <c r="T431" s="234"/>
      <c r="U431" s="44"/>
      <c r="V431" s="45" t="e">
        <f t="shared" si="989"/>
        <v>#DIV/0!</v>
      </c>
      <c r="W431" s="234"/>
      <c r="X431" s="44"/>
      <c r="Y431" s="45" t="e">
        <f t="shared" si="990"/>
        <v>#DIV/0!</v>
      </c>
      <c r="Z431" s="234"/>
      <c r="AA431" s="44"/>
      <c r="AB431" s="45" t="e">
        <f t="shared" si="991"/>
        <v>#DIV/0!</v>
      </c>
      <c r="AC431" s="234"/>
      <c r="AD431" s="44"/>
      <c r="AE431" s="45" t="e">
        <f t="shared" si="992"/>
        <v>#DIV/0!</v>
      </c>
      <c r="AF431" s="234"/>
      <c r="AG431" s="44"/>
      <c r="AH431" s="45" t="e">
        <f t="shared" si="993"/>
        <v>#DIV/0!</v>
      </c>
      <c r="AI431" s="234"/>
      <c r="AJ431" s="44"/>
      <c r="AK431" s="45" t="e">
        <f t="shared" si="994"/>
        <v>#DIV/0!</v>
      </c>
      <c r="AL431" s="234"/>
      <c r="AM431" s="44"/>
      <c r="AN431" s="45" t="e">
        <f t="shared" si="995"/>
        <v>#DIV/0!</v>
      </c>
      <c r="AO431" s="234"/>
      <c r="AP431" s="44"/>
      <c r="AQ431" s="45" t="e">
        <f t="shared" si="996"/>
        <v>#DIV/0!</v>
      </c>
      <c r="AR431" s="12"/>
      <c r="AS431" s="37"/>
      <c r="AT431" s="37"/>
    </row>
    <row r="432" spans="1:46" customFormat="1" ht="45" hidden="1">
      <c r="A432" s="274"/>
      <c r="B432" s="277"/>
      <c r="C432" s="280"/>
      <c r="D432" s="115" t="s">
        <v>32</v>
      </c>
      <c r="E432" s="174">
        <f t="shared" si="997"/>
        <v>0</v>
      </c>
      <c r="F432" s="44">
        <f t="shared" si="997"/>
        <v>0</v>
      </c>
      <c r="G432" s="45" t="e">
        <f t="shared" si="984"/>
        <v>#DIV/0!</v>
      </c>
      <c r="H432" s="234"/>
      <c r="I432" s="44"/>
      <c r="J432" s="45" t="e">
        <f t="shared" si="985"/>
        <v>#DIV/0!</v>
      </c>
      <c r="K432" s="234"/>
      <c r="L432" s="85"/>
      <c r="M432" s="45" t="e">
        <f t="shared" si="986"/>
        <v>#DIV/0!</v>
      </c>
      <c r="N432" s="234"/>
      <c r="O432" s="43"/>
      <c r="P432" s="45" t="e">
        <f t="shared" si="987"/>
        <v>#DIV/0!</v>
      </c>
      <c r="Q432" s="234"/>
      <c r="R432" s="44"/>
      <c r="S432" s="45" t="e">
        <f t="shared" si="988"/>
        <v>#DIV/0!</v>
      </c>
      <c r="T432" s="234"/>
      <c r="U432" s="44"/>
      <c r="V432" s="45" t="e">
        <f t="shared" si="989"/>
        <v>#DIV/0!</v>
      </c>
      <c r="W432" s="234"/>
      <c r="X432" s="44"/>
      <c r="Y432" s="45" t="e">
        <f t="shared" si="990"/>
        <v>#DIV/0!</v>
      </c>
      <c r="Z432" s="234"/>
      <c r="AA432" s="44"/>
      <c r="AB432" s="45" t="e">
        <f t="shared" si="991"/>
        <v>#DIV/0!</v>
      </c>
      <c r="AC432" s="234"/>
      <c r="AD432" s="44"/>
      <c r="AE432" s="45" t="e">
        <f t="shared" si="992"/>
        <v>#DIV/0!</v>
      </c>
      <c r="AF432" s="234"/>
      <c r="AG432" s="44"/>
      <c r="AH432" s="45" t="e">
        <f t="shared" si="993"/>
        <v>#DIV/0!</v>
      </c>
      <c r="AI432" s="234"/>
      <c r="AJ432" s="44"/>
      <c r="AK432" s="45" t="e">
        <f t="shared" si="994"/>
        <v>#DIV/0!</v>
      </c>
      <c r="AL432" s="234"/>
      <c r="AM432" s="44"/>
      <c r="AN432" s="45" t="e">
        <f t="shared" si="995"/>
        <v>#DIV/0!</v>
      </c>
      <c r="AO432" s="234"/>
      <c r="AP432" s="44"/>
      <c r="AQ432" s="45" t="e">
        <f t="shared" si="996"/>
        <v>#DIV/0!</v>
      </c>
      <c r="AR432" s="12"/>
      <c r="AS432" s="37"/>
      <c r="AT432" s="37"/>
    </row>
    <row r="433" spans="1:46" s="208" customFormat="1" ht="27" hidden="1" customHeight="1">
      <c r="A433" s="272" t="s">
        <v>254</v>
      </c>
      <c r="B433" s="275" t="s">
        <v>205</v>
      </c>
      <c r="C433" s="278" t="s">
        <v>68</v>
      </c>
      <c r="D433" s="217" t="s">
        <v>34</v>
      </c>
      <c r="E433" s="210">
        <f>E434+E435+E436+E438+E439</f>
        <v>731.51</v>
      </c>
      <c r="F433" s="206">
        <f>F434+F435+F436+F438+F439</f>
        <v>0</v>
      </c>
      <c r="G433" s="205">
        <f>(F433/E433)*100</f>
        <v>0</v>
      </c>
      <c r="H433" s="234">
        <f>H434+H435+H436+H438+H439</f>
        <v>0</v>
      </c>
      <c r="I433" s="205">
        <f>I434+I435+I436+I438+I439</f>
        <v>0</v>
      </c>
      <c r="J433" s="205" t="e">
        <f>(I433/H433)*100</f>
        <v>#DIV/0!</v>
      </c>
      <c r="K433" s="234">
        <f>K434+K435+K436+K438+K439</f>
        <v>0</v>
      </c>
      <c r="L433" s="206">
        <f>L434+L435+L436+L438+L439</f>
        <v>0</v>
      </c>
      <c r="M433" s="205" t="e">
        <f>(L433/K433)*100</f>
        <v>#DIV/0!</v>
      </c>
      <c r="N433" s="234">
        <f>N434+N435+N436+N438+N439</f>
        <v>0</v>
      </c>
      <c r="O433" s="206">
        <f>O434+O435+O436+O438+O439</f>
        <v>0</v>
      </c>
      <c r="P433" s="205" t="e">
        <f>(O433/N433)*100</f>
        <v>#DIV/0!</v>
      </c>
      <c r="Q433" s="234">
        <f>Q434+Q435+Q436+Q438+Q439</f>
        <v>0</v>
      </c>
      <c r="R433" s="205">
        <f>R434+R435+R436+R438+R439</f>
        <v>0</v>
      </c>
      <c r="S433" s="205" t="e">
        <f>(R433/Q433)*100</f>
        <v>#DIV/0!</v>
      </c>
      <c r="T433" s="234">
        <f>T434+T435+T436+T438+T439</f>
        <v>0</v>
      </c>
      <c r="U433" s="205">
        <f>U434+U435+U436+U438+U439</f>
        <v>0</v>
      </c>
      <c r="V433" s="205" t="e">
        <f>(U433/T433)*100</f>
        <v>#DIV/0!</v>
      </c>
      <c r="W433" s="234">
        <f>W434+W435+W436+W438+W439</f>
        <v>0</v>
      </c>
      <c r="X433" s="205">
        <f>X434+X435+X436+X438+X439</f>
        <v>0</v>
      </c>
      <c r="Y433" s="205" t="e">
        <f>(X433/W433)*100</f>
        <v>#DIV/0!</v>
      </c>
      <c r="Z433" s="234">
        <f>Z434+Z435+Z436+Z438+Z439</f>
        <v>0</v>
      </c>
      <c r="AA433" s="205">
        <f>AA434+AA435+AA436+AA438+AA439</f>
        <v>0</v>
      </c>
      <c r="AB433" s="205" t="e">
        <f>(AA433/Z433)*100</f>
        <v>#DIV/0!</v>
      </c>
      <c r="AC433" s="234">
        <f>AC434+AC435+AC436+AC438+AC439</f>
        <v>0</v>
      </c>
      <c r="AD433" s="205">
        <f>AD434+AD435+AD436+AD438+AD439</f>
        <v>0</v>
      </c>
      <c r="AE433" s="205" t="e">
        <f>(AD433/AC433)*100</f>
        <v>#DIV/0!</v>
      </c>
      <c r="AF433" s="234">
        <f>AF434+AF435+AF436+AF438+AF439</f>
        <v>559.24</v>
      </c>
      <c r="AG433" s="205">
        <f>AG434+AG435+AG436+AG438+AG439</f>
        <v>0</v>
      </c>
      <c r="AH433" s="205">
        <f>(AG433/AF433)*100</f>
        <v>0</v>
      </c>
      <c r="AI433" s="234">
        <f>AI434+AI435+AI436+AI438+AI439</f>
        <v>172.27</v>
      </c>
      <c r="AJ433" s="205">
        <f>AJ434+AJ435+AJ436+AJ438+AJ439</f>
        <v>0</v>
      </c>
      <c r="AK433" s="205">
        <f>(AJ433/AI433)*100</f>
        <v>0</v>
      </c>
      <c r="AL433" s="234">
        <f>AL434+AL435+AL436+AL438+AL439</f>
        <v>0</v>
      </c>
      <c r="AM433" s="205">
        <f>AM434+AM435+AM436+AM438+AM439</f>
        <v>0</v>
      </c>
      <c r="AN433" s="205" t="e">
        <f>(AM433/AL433)*100</f>
        <v>#DIV/0!</v>
      </c>
      <c r="AO433" s="234">
        <f>AO434+AO435+AO436+AO438+AO439</f>
        <v>0</v>
      </c>
      <c r="AP433" s="205">
        <f>AP434+AP435+AP436+AP438+AP439</f>
        <v>0</v>
      </c>
      <c r="AQ433" s="205" t="e">
        <f>(AP433/AO433)*100</f>
        <v>#DIV/0!</v>
      </c>
      <c r="AR433" s="216"/>
    </row>
    <row r="434" spans="1:46" customFormat="1" ht="30" hidden="1">
      <c r="A434" s="273"/>
      <c r="B434" s="276"/>
      <c r="C434" s="279"/>
      <c r="D434" s="115" t="s">
        <v>17</v>
      </c>
      <c r="E434" s="173">
        <f>H434+K434+N434+Q434+T434+W434+Z434+AC434+AF434+AI434+AL434+AO434</f>
        <v>0</v>
      </c>
      <c r="F434" s="85">
        <f>I434+L434+O434+R434+U434+X434+AA434+AD434+AG434+AJ434+AM434+AP434</f>
        <v>0</v>
      </c>
      <c r="G434" s="45" t="e">
        <f t="shared" ref="G434:G439" si="998">(F434/E434)*100</f>
        <v>#DIV/0!</v>
      </c>
      <c r="H434" s="234"/>
      <c r="I434" s="44"/>
      <c r="J434" s="45" t="e">
        <f t="shared" ref="J434:J439" si="999">(I434/H434)*100</f>
        <v>#DIV/0!</v>
      </c>
      <c r="K434" s="234"/>
      <c r="L434" s="85"/>
      <c r="M434" s="45" t="e">
        <f t="shared" ref="M434:M439" si="1000">(L434/K434)*100</f>
        <v>#DIV/0!</v>
      </c>
      <c r="N434" s="234"/>
      <c r="O434" s="43"/>
      <c r="P434" s="45" t="e">
        <f t="shared" ref="P434:P439" si="1001">(O434/N434)*100</f>
        <v>#DIV/0!</v>
      </c>
      <c r="Q434" s="234"/>
      <c r="R434" s="44"/>
      <c r="S434" s="45" t="e">
        <f t="shared" ref="S434:S439" si="1002">(R434/Q434)*100</f>
        <v>#DIV/0!</v>
      </c>
      <c r="T434" s="234"/>
      <c r="U434" s="44"/>
      <c r="V434" s="45" t="e">
        <f t="shared" ref="V434:V439" si="1003">(U434/T434)*100</f>
        <v>#DIV/0!</v>
      </c>
      <c r="W434" s="234"/>
      <c r="X434" s="44"/>
      <c r="Y434" s="45" t="e">
        <f t="shared" ref="Y434:Y439" si="1004">(X434/W434)*100</f>
        <v>#DIV/0!</v>
      </c>
      <c r="Z434" s="234"/>
      <c r="AA434" s="44"/>
      <c r="AB434" s="45" t="e">
        <f t="shared" ref="AB434:AB439" si="1005">(AA434/Z434)*100</f>
        <v>#DIV/0!</v>
      </c>
      <c r="AC434" s="234"/>
      <c r="AD434" s="44"/>
      <c r="AE434" s="45" t="e">
        <f t="shared" ref="AE434:AE439" si="1006">(AD434/AC434)*100</f>
        <v>#DIV/0!</v>
      </c>
      <c r="AF434" s="234"/>
      <c r="AG434" s="44"/>
      <c r="AH434" s="45" t="e">
        <f t="shared" ref="AH434:AH439" si="1007">(AG434/AF434)*100</f>
        <v>#DIV/0!</v>
      </c>
      <c r="AI434" s="234"/>
      <c r="AJ434" s="44"/>
      <c r="AK434" s="45" t="e">
        <f t="shared" ref="AK434:AK439" si="1008">(AJ434/AI434)*100</f>
        <v>#DIV/0!</v>
      </c>
      <c r="AL434" s="234"/>
      <c r="AM434" s="44"/>
      <c r="AN434" s="45" t="e">
        <f t="shared" ref="AN434:AN439" si="1009">(AM434/AL434)*100</f>
        <v>#DIV/0!</v>
      </c>
      <c r="AO434" s="234"/>
      <c r="AP434" s="44"/>
      <c r="AQ434" s="45" t="e">
        <f t="shared" ref="AQ434:AQ439" si="1010">(AP434/AO434)*100</f>
        <v>#DIV/0!</v>
      </c>
      <c r="AR434" s="12"/>
      <c r="AS434" s="37"/>
      <c r="AT434" s="37"/>
    </row>
    <row r="435" spans="1:46" customFormat="1" ht="45" hidden="1">
      <c r="A435" s="273"/>
      <c r="B435" s="276"/>
      <c r="C435" s="279"/>
      <c r="D435" s="115" t="s">
        <v>18</v>
      </c>
      <c r="E435" s="173">
        <f t="shared" ref="E435:F439" si="1011">H435+K435+N435+Q435+T435+W435+Z435+AC435+AF435+AI435+AL435+AO435</f>
        <v>0</v>
      </c>
      <c r="F435" s="85">
        <f t="shared" si="1011"/>
        <v>0</v>
      </c>
      <c r="G435" s="45" t="e">
        <f t="shared" si="998"/>
        <v>#DIV/0!</v>
      </c>
      <c r="H435" s="234"/>
      <c r="I435" s="44"/>
      <c r="J435" s="45" t="e">
        <f t="shared" si="999"/>
        <v>#DIV/0!</v>
      </c>
      <c r="K435" s="234"/>
      <c r="L435" s="85"/>
      <c r="M435" s="45" t="e">
        <f t="shared" si="1000"/>
        <v>#DIV/0!</v>
      </c>
      <c r="N435" s="234"/>
      <c r="O435" s="43"/>
      <c r="P435" s="45" t="e">
        <f t="shared" si="1001"/>
        <v>#DIV/0!</v>
      </c>
      <c r="Q435" s="234"/>
      <c r="R435" s="44"/>
      <c r="S435" s="45" t="e">
        <f t="shared" si="1002"/>
        <v>#DIV/0!</v>
      </c>
      <c r="T435" s="234"/>
      <c r="U435" s="44"/>
      <c r="V435" s="45" t="e">
        <f t="shared" si="1003"/>
        <v>#DIV/0!</v>
      </c>
      <c r="W435" s="234"/>
      <c r="X435" s="44"/>
      <c r="Y435" s="45" t="e">
        <f t="shared" si="1004"/>
        <v>#DIV/0!</v>
      </c>
      <c r="Z435" s="234"/>
      <c r="AA435" s="44"/>
      <c r="AB435" s="45" t="e">
        <f t="shared" si="1005"/>
        <v>#DIV/0!</v>
      </c>
      <c r="AC435" s="234"/>
      <c r="AD435" s="44"/>
      <c r="AE435" s="45" t="e">
        <f t="shared" si="1006"/>
        <v>#DIV/0!</v>
      </c>
      <c r="AF435" s="234"/>
      <c r="AG435" s="44"/>
      <c r="AH435" s="45" t="e">
        <f t="shared" si="1007"/>
        <v>#DIV/0!</v>
      </c>
      <c r="AI435" s="234"/>
      <c r="AJ435" s="44"/>
      <c r="AK435" s="45" t="e">
        <f t="shared" si="1008"/>
        <v>#DIV/0!</v>
      </c>
      <c r="AL435" s="234"/>
      <c r="AM435" s="44"/>
      <c r="AN435" s="45" t="e">
        <f t="shared" si="1009"/>
        <v>#DIV/0!</v>
      </c>
      <c r="AO435" s="234"/>
      <c r="AP435" s="44"/>
      <c r="AQ435" s="45" t="e">
        <f t="shared" si="1010"/>
        <v>#DIV/0!</v>
      </c>
      <c r="AR435" s="12"/>
      <c r="AS435" s="37"/>
      <c r="AT435" s="37"/>
    </row>
    <row r="436" spans="1:46" customFormat="1" ht="34.5" hidden="1" customHeight="1">
      <c r="A436" s="273"/>
      <c r="B436" s="276"/>
      <c r="C436" s="279"/>
      <c r="D436" s="115" t="s">
        <v>26</v>
      </c>
      <c r="E436" s="173">
        <f t="shared" si="1011"/>
        <v>731.51</v>
      </c>
      <c r="F436" s="85">
        <f t="shared" si="1011"/>
        <v>0</v>
      </c>
      <c r="G436" s="45">
        <f t="shared" si="998"/>
        <v>0</v>
      </c>
      <c r="H436" s="234"/>
      <c r="I436" s="44"/>
      <c r="J436" s="45" t="e">
        <f t="shared" si="999"/>
        <v>#DIV/0!</v>
      </c>
      <c r="K436" s="234"/>
      <c r="L436" s="85"/>
      <c r="M436" s="45" t="e">
        <f t="shared" si="1000"/>
        <v>#DIV/0!</v>
      </c>
      <c r="N436" s="234"/>
      <c r="O436" s="43"/>
      <c r="P436" s="45" t="e">
        <f t="shared" si="1001"/>
        <v>#DIV/0!</v>
      </c>
      <c r="Q436" s="234"/>
      <c r="R436" s="44"/>
      <c r="S436" s="45" t="e">
        <f t="shared" si="1002"/>
        <v>#DIV/0!</v>
      </c>
      <c r="T436" s="234">
        <v>0</v>
      </c>
      <c r="U436" s="44"/>
      <c r="V436" s="45" t="e">
        <f t="shared" si="1003"/>
        <v>#DIV/0!</v>
      </c>
      <c r="W436" s="234"/>
      <c r="X436" s="44"/>
      <c r="Y436" s="45" t="e">
        <f t="shared" si="1004"/>
        <v>#DIV/0!</v>
      </c>
      <c r="Z436" s="234"/>
      <c r="AA436" s="44"/>
      <c r="AB436" s="45" t="e">
        <f t="shared" si="1005"/>
        <v>#DIV/0!</v>
      </c>
      <c r="AC436" s="234"/>
      <c r="AD436" s="44"/>
      <c r="AE436" s="45" t="e">
        <f t="shared" si="1006"/>
        <v>#DIV/0!</v>
      </c>
      <c r="AF436" s="234">
        <v>559.24</v>
      </c>
      <c r="AG436" s="44"/>
      <c r="AH436" s="45">
        <f t="shared" si="1007"/>
        <v>0</v>
      </c>
      <c r="AI436" s="234">
        <v>172.27</v>
      </c>
      <c r="AJ436" s="44"/>
      <c r="AK436" s="45">
        <f t="shared" si="1008"/>
        <v>0</v>
      </c>
      <c r="AL436" s="234"/>
      <c r="AM436" s="44"/>
      <c r="AN436" s="45" t="e">
        <f t="shared" si="1009"/>
        <v>#DIV/0!</v>
      </c>
      <c r="AO436" s="234"/>
      <c r="AP436" s="44"/>
      <c r="AQ436" s="45" t="e">
        <f t="shared" si="1010"/>
        <v>#DIV/0!</v>
      </c>
      <c r="AR436" s="12"/>
      <c r="AS436" s="37"/>
      <c r="AT436" s="37"/>
    </row>
    <row r="437" spans="1:46" customFormat="1" ht="88.5" hidden="1" customHeight="1">
      <c r="A437" s="273"/>
      <c r="B437" s="276"/>
      <c r="C437" s="279"/>
      <c r="D437" s="115" t="s">
        <v>154</v>
      </c>
      <c r="E437" s="173">
        <f t="shared" si="1011"/>
        <v>0</v>
      </c>
      <c r="F437" s="85">
        <f t="shared" si="1011"/>
        <v>0</v>
      </c>
      <c r="G437" s="45" t="e">
        <f t="shared" si="998"/>
        <v>#DIV/0!</v>
      </c>
      <c r="H437" s="234"/>
      <c r="I437" s="44"/>
      <c r="J437" s="45" t="e">
        <f t="shared" si="999"/>
        <v>#DIV/0!</v>
      </c>
      <c r="K437" s="234"/>
      <c r="L437" s="85"/>
      <c r="M437" s="45" t="e">
        <f t="shared" si="1000"/>
        <v>#DIV/0!</v>
      </c>
      <c r="N437" s="234"/>
      <c r="O437" s="43"/>
      <c r="P437" s="45" t="e">
        <f t="shared" si="1001"/>
        <v>#DIV/0!</v>
      </c>
      <c r="Q437" s="234"/>
      <c r="R437" s="44"/>
      <c r="S437" s="45" t="e">
        <f t="shared" si="1002"/>
        <v>#DIV/0!</v>
      </c>
      <c r="T437" s="234"/>
      <c r="U437" s="44"/>
      <c r="V437" s="45" t="e">
        <f t="shared" si="1003"/>
        <v>#DIV/0!</v>
      </c>
      <c r="W437" s="234"/>
      <c r="X437" s="44"/>
      <c r="Y437" s="45" t="e">
        <f t="shared" si="1004"/>
        <v>#DIV/0!</v>
      </c>
      <c r="Z437" s="234"/>
      <c r="AA437" s="44"/>
      <c r="AB437" s="45" t="e">
        <f t="shared" si="1005"/>
        <v>#DIV/0!</v>
      </c>
      <c r="AC437" s="234"/>
      <c r="AD437" s="44"/>
      <c r="AE437" s="45" t="e">
        <f t="shared" si="1006"/>
        <v>#DIV/0!</v>
      </c>
      <c r="AF437" s="234"/>
      <c r="AG437" s="44"/>
      <c r="AH437" s="45" t="e">
        <f t="shared" si="1007"/>
        <v>#DIV/0!</v>
      </c>
      <c r="AI437" s="234"/>
      <c r="AJ437" s="44"/>
      <c r="AK437" s="45" t="e">
        <f t="shared" si="1008"/>
        <v>#DIV/0!</v>
      </c>
      <c r="AL437" s="234"/>
      <c r="AM437" s="44"/>
      <c r="AN437" s="45" t="e">
        <f t="shared" si="1009"/>
        <v>#DIV/0!</v>
      </c>
      <c r="AO437" s="234"/>
      <c r="AP437" s="44"/>
      <c r="AQ437" s="45" t="e">
        <f t="shared" si="1010"/>
        <v>#DIV/0!</v>
      </c>
      <c r="AR437" s="12"/>
      <c r="AS437" s="37"/>
      <c r="AT437" s="37"/>
    </row>
    <row r="438" spans="1:46" customFormat="1" ht="36.75" hidden="1" customHeight="1">
      <c r="A438" s="273"/>
      <c r="B438" s="276"/>
      <c r="C438" s="279"/>
      <c r="D438" s="115" t="s">
        <v>37</v>
      </c>
      <c r="E438" s="173">
        <f t="shared" si="1011"/>
        <v>0</v>
      </c>
      <c r="F438" s="85">
        <f t="shared" si="1011"/>
        <v>0</v>
      </c>
      <c r="G438" s="45" t="e">
        <f t="shared" si="998"/>
        <v>#DIV/0!</v>
      </c>
      <c r="H438" s="234"/>
      <c r="I438" s="44"/>
      <c r="J438" s="45" t="e">
        <f t="shared" si="999"/>
        <v>#DIV/0!</v>
      </c>
      <c r="K438" s="234"/>
      <c r="L438" s="85"/>
      <c r="M438" s="45" t="e">
        <f t="shared" si="1000"/>
        <v>#DIV/0!</v>
      </c>
      <c r="N438" s="234"/>
      <c r="O438" s="43"/>
      <c r="P438" s="45" t="e">
        <f t="shared" si="1001"/>
        <v>#DIV/0!</v>
      </c>
      <c r="Q438" s="234"/>
      <c r="R438" s="44"/>
      <c r="S438" s="45" t="e">
        <f t="shared" si="1002"/>
        <v>#DIV/0!</v>
      </c>
      <c r="T438" s="234"/>
      <c r="U438" s="44"/>
      <c r="V438" s="45" t="e">
        <f t="shared" si="1003"/>
        <v>#DIV/0!</v>
      </c>
      <c r="W438" s="234"/>
      <c r="X438" s="44"/>
      <c r="Y438" s="45" t="e">
        <f t="shared" si="1004"/>
        <v>#DIV/0!</v>
      </c>
      <c r="Z438" s="234"/>
      <c r="AA438" s="44"/>
      <c r="AB438" s="45" t="e">
        <f t="shared" si="1005"/>
        <v>#DIV/0!</v>
      </c>
      <c r="AC438" s="234"/>
      <c r="AD438" s="44"/>
      <c r="AE438" s="45" t="e">
        <f t="shared" si="1006"/>
        <v>#DIV/0!</v>
      </c>
      <c r="AF438" s="234"/>
      <c r="AG438" s="44"/>
      <c r="AH438" s="45" t="e">
        <f t="shared" si="1007"/>
        <v>#DIV/0!</v>
      </c>
      <c r="AI438" s="234"/>
      <c r="AJ438" s="44"/>
      <c r="AK438" s="45" t="e">
        <f t="shared" si="1008"/>
        <v>#DIV/0!</v>
      </c>
      <c r="AL438" s="234"/>
      <c r="AM438" s="44"/>
      <c r="AN438" s="45" t="e">
        <f t="shared" si="1009"/>
        <v>#DIV/0!</v>
      </c>
      <c r="AO438" s="234"/>
      <c r="AP438" s="44"/>
      <c r="AQ438" s="45" t="e">
        <f t="shared" si="1010"/>
        <v>#DIV/0!</v>
      </c>
      <c r="AR438" s="12"/>
      <c r="AS438" s="37"/>
      <c r="AT438" s="37"/>
    </row>
    <row r="439" spans="1:46" customFormat="1" ht="45" hidden="1">
      <c r="A439" s="274"/>
      <c r="B439" s="277"/>
      <c r="C439" s="280"/>
      <c r="D439" s="115" t="s">
        <v>32</v>
      </c>
      <c r="E439" s="173">
        <f t="shared" si="1011"/>
        <v>0</v>
      </c>
      <c r="F439" s="85">
        <f t="shared" si="1011"/>
        <v>0</v>
      </c>
      <c r="G439" s="45" t="e">
        <f t="shared" si="998"/>
        <v>#DIV/0!</v>
      </c>
      <c r="H439" s="234"/>
      <c r="I439" s="44"/>
      <c r="J439" s="45" t="e">
        <f t="shared" si="999"/>
        <v>#DIV/0!</v>
      </c>
      <c r="K439" s="234"/>
      <c r="L439" s="85"/>
      <c r="M439" s="45" t="e">
        <f t="shared" si="1000"/>
        <v>#DIV/0!</v>
      </c>
      <c r="N439" s="234"/>
      <c r="O439" s="43"/>
      <c r="P439" s="45" t="e">
        <f t="shared" si="1001"/>
        <v>#DIV/0!</v>
      </c>
      <c r="Q439" s="234"/>
      <c r="R439" s="44"/>
      <c r="S439" s="45" t="e">
        <f t="shared" si="1002"/>
        <v>#DIV/0!</v>
      </c>
      <c r="T439" s="234"/>
      <c r="U439" s="44"/>
      <c r="V439" s="45" t="e">
        <f t="shared" si="1003"/>
        <v>#DIV/0!</v>
      </c>
      <c r="W439" s="234"/>
      <c r="X439" s="44"/>
      <c r="Y439" s="45" t="e">
        <f t="shared" si="1004"/>
        <v>#DIV/0!</v>
      </c>
      <c r="Z439" s="234"/>
      <c r="AA439" s="44"/>
      <c r="AB439" s="45" t="e">
        <f t="shared" si="1005"/>
        <v>#DIV/0!</v>
      </c>
      <c r="AC439" s="234"/>
      <c r="AD439" s="44"/>
      <c r="AE439" s="45" t="e">
        <f t="shared" si="1006"/>
        <v>#DIV/0!</v>
      </c>
      <c r="AF439" s="234"/>
      <c r="AG439" s="44"/>
      <c r="AH439" s="45" t="e">
        <f t="shared" si="1007"/>
        <v>#DIV/0!</v>
      </c>
      <c r="AI439" s="234"/>
      <c r="AJ439" s="44"/>
      <c r="AK439" s="45" t="e">
        <f t="shared" si="1008"/>
        <v>#DIV/0!</v>
      </c>
      <c r="AL439" s="234"/>
      <c r="AM439" s="44"/>
      <c r="AN439" s="45" t="e">
        <f t="shared" si="1009"/>
        <v>#DIV/0!</v>
      </c>
      <c r="AO439" s="234"/>
      <c r="AP439" s="44"/>
      <c r="AQ439" s="45" t="e">
        <f t="shared" si="1010"/>
        <v>#DIV/0!</v>
      </c>
      <c r="AR439" s="12"/>
      <c r="AS439" s="37"/>
      <c r="AT439" s="37"/>
    </row>
    <row r="440" spans="1:46" s="208" customFormat="1" ht="23.25" hidden="1" customHeight="1">
      <c r="A440" s="272" t="s">
        <v>255</v>
      </c>
      <c r="B440" s="275" t="s">
        <v>352</v>
      </c>
      <c r="C440" s="278" t="s">
        <v>68</v>
      </c>
      <c r="D440" s="217" t="s">
        <v>34</v>
      </c>
      <c r="E440" s="210">
        <f>E441+E442+E443+E445+E446</f>
        <v>77.410000000000011</v>
      </c>
      <c r="F440" s="206">
        <f>F441+F442+F443+F445+F446</f>
        <v>0</v>
      </c>
      <c r="G440" s="206">
        <f>(F440/E440)*100</f>
        <v>0</v>
      </c>
      <c r="H440" s="233">
        <f>H441+H442+H443+H445+H446</f>
        <v>0</v>
      </c>
      <c r="I440" s="206">
        <f>I441+I442+I443+I445+I446</f>
        <v>0</v>
      </c>
      <c r="J440" s="205" t="e">
        <f>(I440/H440)*100</f>
        <v>#DIV/0!</v>
      </c>
      <c r="K440" s="234">
        <f>K441+K442+K443+K445+K446</f>
        <v>0</v>
      </c>
      <c r="L440" s="206">
        <f>L441+L442+L443+L445+L446</f>
        <v>0</v>
      </c>
      <c r="M440" s="205" t="e">
        <f>(L440/K440)*100</f>
        <v>#DIV/0!</v>
      </c>
      <c r="N440" s="234">
        <f>N441+N442+N443+N445+N446</f>
        <v>0</v>
      </c>
      <c r="O440" s="206">
        <f>O441+O442+O443+O445+O446</f>
        <v>0</v>
      </c>
      <c r="P440" s="205" t="e">
        <f>(O440/N440)*100</f>
        <v>#DIV/0!</v>
      </c>
      <c r="Q440" s="234">
        <f>Q441+Q442+Q443+Q445+Q446</f>
        <v>0</v>
      </c>
      <c r="R440" s="205">
        <f>R441+R442+R443+R445+R446</f>
        <v>0</v>
      </c>
      <c r="S440" s="205" t="e">
        <f>(R440/Q440)*100</f>
        <v>#DIV/0!</v>
      </c>
      <c r="T440" s="234">
        <f>T441+T442+T443+T445+T446</f>
        <v>0</v>
      </c>
      <c r="U440" s="205">
        <f>U441+U442+U443+U445+U446</f>
        <v>0</v>
      </c>
      <c r="V440" s="205" t="e">
        <f>(U440/T440)*100</f>
        <v>#DIV/0!</v>
      </c>
      <c r="W440" s="234">
        <f>W441+W442+W443+W445+W446</f>
        <v>0</v>
      </c>
      <c r="X440" s="205">
        <f>X441+X442+X443+X445+X446</f>
        <v>0</v>
      </c>
      <c r="Y440" s="205" t="e">
        <f>(X440/W440)*100</f>
        <v>#DIV/0!</v>
      </c>
      <c r="Z440" s="234">
        <f>Z441+Z442+Z443+Z445+Z446</f>
        <v>0</v>
      </c>
      <c r="AA440" s="205">
        <f>AA441+AA442+AA443+AA445+AA446</f>
        <v>0</v>
      </c>
      <c r="AB440" s="205" t="e">
        <f>(AA440/Z440)*100</f>
        <v>#DIV/0!</v>
      </c>
      <c r="AC440" s="234">
        <f>AC441+AC442+AC443+AC445+AC446</f>
        <v>0</v>
      </c>
      <c r="AD440" s="205">
        <f>AD441+AD442+AD443+AD445+AD446</f>
        <v>0</v>
      </c>
      <c r="AE440" s="205" t="e">
        <f>(AD440/AC440)*100</f>
        <v>#DIV/0!</v>
      </c>
      <c r="AF440" s="234">
        <f>AF441+AF442+AF443+AF445+AF446</f>
        <v>77.410000000000011</v>
      </c>
      <c r="AG440" s="205">
        <f>AG441+AG442+AG443+AG445+AG446</f>
        <v>0</v>
      </c>
      <c r="AH440" s="205">
        <f>(AG440/AF440)*100</f>
        <v>0</v>
      </c>
      <c r="AI440" s="234">
        <f>AI441+AI442+AI443+AI445+AI446</f>
        <v>0</v>
      </c>
      <c r="AJ440" s="205">
        <f>AJ441+AJ442+AJ443+AJ445+AJ446</f>
        <v>0</v>
      </c>
      <c r="AK440" s="205" t="e">
        <f>(AJ440/AI440)*100</f>
        <v>#DIV/0!</v>
      </c>
      <c r="AL440" s="234">
        <f>AL441+AL442+AL443+AL445+AL446</f>
        <v>0</v>
      </c>
      <c r="AM440" s="205">
        <f>AM441+AM442+AM443+AM445+AM446</f>
        <v>0</v>
      </c>
      <c r="AN440" s="205" t="e">
        <f>(AM440/AL440)*100</f>
        <v>#DIV/0!</v>
      </c>
      <c r="AO440" s="234">
        <f>AO441+AO442+AO443+AO445+AO446</f>
        <v>0</v>
      </c>
      <c r="AP440" s="205">
        <f>AP441+AP442+AP443+AP445+AP446</f>
        <v>0</v>
      </c>
      <c r="AQ440" s="205" t="e">
        <f>(AP440/AO440)*100</f>
        <v>#DIV/0!</v>
      </c>
      <c r="AR440" s="216"/>
    </row>
    <row r="441" spans="1:46" customFormat="1" ht="30" hidden="1">
      <c r="A441" s="273"/>
      <c r="B441" s="276"/>
      <c r="C441" s="279"/>
      <c r="D441" s="115" t="s">
        <v>17</v>
      </c>
      <c r="E441" s="173">
        <f>H441+K441+N441+Q441+T441+W441+Z441+AC441+AF441+AI441+AL441+AO441</f>
        <v>0</v>
      </c>
      <c r="F441" s="85">
        <f>I441+L441+O441+R441+U441+X441+AA441+AD441+AG441+AJ441+AM441+AP441</f>
        <v>0</v>
      </c>
      <c r="G441" s="43" t="e">
        <f t="shared" ref="G441:G446" si="1012">(F441/E441)*100</f>
        <v>#DIV/0!</v>
      </c>
      <c r="H441" s="233"/>
      <c r="I441" s="85"/>
      <c r="J441" s="45" t="e">
        <f t="shared" ref="J441:J446" si="1013">(I441/H441)*100</f>
        <v>#DIV/0!</v>
      </c>
      <c r="K441" s="234"/>
      <c r="L441" s="85"/>
      <c r="M441" s="45" t="e">
        <f t="shared" ref="M441:M446" si="1014">(L441/K441)*100</f>
        <v>#DIV/0!</v>
      </c>
      <c r="N441" s="234"/>
      <c r="O441" s="43"/>
      <c r="P441" s="45" t="e">
        <f t="shared" ref="P441:P446" si="1015">(O441/N441)*100</f>
        <v>#DIV/0!</v>
      </c>
      <c r="Q441" s="234"/>
      <c r="R441" s="44"/>
      <c r="S441" s="45" t="e">
        <f t="shared" ref="S441:S446" si="1016">(R441/Q441)*100</f>
        <v>#DIV/0!</v>
      </c>
      <c r="T441" s="234"/>
      <c r="U441" s="44"/>
      <c r="V441" s="45" t="e">
        <f t="shared" ref="V441:V446" si="1017">(U441/T441)*100</f>
        <v>#DIV/0!</v>
      </c>
      <c r="W441" s="234"/>
      <c r="X441" s="44"/>
      <c r="Y441" s="45" t="e">
        <f t="shared" ref="Y441:Y446" si="1018">(X441/W441)*100</f>
        <v>#DIV/0!</v>
      </c>
      <c r="Z441" s="234"/>
      <c r="AA441" s="44"/>
      <c r="AB441" s="45" t="e">
        <f t="shared" ref="AB441:AB446" si="1019">(AA441/Z441)*100</f>
        <v>#DIV/0!</v>
      </c>
      <c r="AC441" s="234"/>
      <c r="AD441" s="44"/>
      <c r="AE441" s="45" t="e">
        <f t="shared" ref="AE441:AE446" si="1020">(AD441/AC441)*100</f>
        <v>#DIV/0!</v>
      </c>
      <c r="AF441" s="234"/>
      <c r="AG441" s="44"/>
      <c r="AH441" s="45" t="e">
        <f t="shared" ref="AH441:AH446" si="1021">(AG441/AF441)*100</f>
        <v>#DIV/0!</v>
      </c>
      <c r="AI441" s="234"/>
      <c r="AJ441" s="44"/>
      <c r="AK441" s="45" t="e">
        <f t="shared" ref="AK441:AK446" si="1022">(AJ441/AI441)*100</f>
        <v>#DIV/0!</v>
      </c>
      <c r="AL441" s="234"/>
      <c r="AM441" s="44"/>
      <c r="AN441" s="45" t="e">
        <f t="shared" ref="AN441:AN446" si="1023">(AM441/AL441)*100</f>
        <v>#DIV/0!</v>
      </c>
      <c r="AO441" s="234"/>
      <c r="AP441" s="44"/>
      <c r="AQ441" s="45" t="e">
        <f t="shared" ref="AQ441:AQ446" si="1024">(AP441/AO441)*100</f>
        <v>#DIV/0!</v>
      </c>
      <c r="AR441" s="12"/>
      <c r="AS441" s="37"/>
      <c r="AT441" s="37"/>
    </row>
    <row r="442" spans="1:46" customFormat="1" ht="45" hidden="1">
      <c r="A442" s="273"/>
      <c r="B442" s="276"/>
      <c r="C442" s="279"/>
      <c r="D442" s="115" t="s">
        <v>18</v>
      </c>
      <c r="E442" s="173">
        <f t="shared" ref="E442:F446" si="1025">H442+K442+N442+Q442+T442+W442+Z442+AC442+AF442+AI442+AL442+AO442</f>
        <v>0</v>
      </c>
      <c r="F442" s="85">
        <f t="shared" si="1025"/>
        <v>0</v>
      </c>
      <c r="G442" s="43" t="e">
        <f t="shared" si="1012"/>
        <v>#DIV/0!</v>
      </c>
      <c r="H442" s="233"/>
      <c r="I442" s="85"/>
      <c r="J442" s="45" t="e">
        <f t="shared" si="1013"/>
        <v>#DIV/0!</v>
      </c>
      <c r="K442" s="234"/>
      <c r="L442" s="85"/>
      <c r="M442" s="45" t="e">
        <f t="shared" si="1014"/>
        <v>#DIV/0!</v>
      </c>
      <c r="N442" s="234"/>
      <c r="O442" s="43"/>
      <c r="P442" s="45" t="e">
        <f t="shared" si="1015"/>
        <v>#DIV/0!</v>
      </c>
      <c r="Q442" s="234"/>
      <c r="R442" s="44"/>
      <c r="S442" s="45" t="e">
        <f t="shared" si="1016"/>
        <v>#DIV/0!</v>
      </c>
      <c r="T442" s="234"/>
      <c r="U442" s="44"/>
      <c r="V442" s="45" t="e">
        <f t="shared" si="1017"/>
        <v>#DIV/0!</v>
      </c>
      <c r="W442" s="234"/>
      <c r="X442" s="44"/>
      <c r="Y442" s="45" t="e">
        <f t="shared" si="1018"/>
        <v>#DIV/0!</v>
      </c>
      <c r="Z442" s="234"/>
      <c r="AA442" s="44"/>
      <c r="AB442" s="45" t="e">
        <f t="shared" si="1019"/>
        <v>#DIV/0!</v>
      </c>
      <c r="AC442" s="234"/>
      <c r="AD442" s="44"/>
      <c r="AE442" s="45" t="e">
        <f t="shared" si="1020"/>
        <v>#DIV/0!</v>
      </c>
      <c r="AF442" s="234"/>
      <c r="AG442" s="44"/>
      <c r="AH442" s="45" t="e">
        <f t="shared" si="1021"/>
        <v>#DIV/0!</v>
      </c>
      <c r="AI442" s="234"/>
      <c r="AJ442" s="44"/>
      <c r="AK442" s="45" t="e">
        <f t="shared" si="1022"/>
        <v>#DIV/0!</v>
      </c>
      <c r="AL442" s="234"/>
      <c r="AM442" s="44"/>
      <c r="AN442" s="45" t="e">
        <f t="shared" si="1023"/>
        <v>#DIV/0!</v>
      </c>
      <c r="AO442" s="234"/>
      <c r="AP442" s="44"/>
      <c r="AQ442" s="45" t="e">
        <f t="shared" si="1024"/>
        <v>#DIV/0!</v>
      </c>
      <c r="AR442" s="12"/>
      <c r="AS442" s="37"/>
      <c r="AT442" s="37"/>
    </row>
    <row r="443" spans="1:46" customFormat="1" ht="34.5" hidden="1" customHeight="1">
      <c r="A443" s="273"/>
      <c r="B443" s="276"/>
      <c r="C443" s="279"/>
      <c r="D443" s="115" t="s">
        <v>26</v>
      </c>
      <c r="E443" s="173">
        <f t="shared" si="1025"/>
        <v>77.410000000000011</v>
      </c>
      <c r="F443" s="85">
        <f t="shared" si="1025"/>
        <v>0</v>
      </c>
      <c r="G443" s="43">
        <f t="shared" si="1012"/>
        <v>0</v>
      </c>
      <c r="H443" s="233"/>
      <c r="I443" s="85"/>
      <c r="J443" s="45" t="e">
        <f t="shared" si="1013"/>
        <v>#DIV/0!</v>
      </c>
      <c r="K443" s="234"/>
      <c r="L443" s="85"/>
      <c r="M443" s="45" t="e">
        <f t="shared" si="1014"/>
        <v>#DIV/0!</v>
      </c>
      <c r="N443" s="234"/>
      <c r="O443" s="43"/>
      <c r="P443" s="45" t="e">
        <f t="shared" si="1015"/>
        <v>#DIV/0!</v>
      </c>
      <c r="Q443" s="234"/>
      <c r="R443" s="44"/>
      <c r="S443" s="45" t="e">
        <f t="shared" si="1016"/>
        <v>#DIV/0!</v>
      </c>
      <c r="T443" s="234"/>
      <c r="U443" s="44"/>
      <c r="V443" s="45" t="e">
        <f t="shared" si="1017"/>
        <v>#DIV/0!</v>
      </c>
      <c r="W443" s="234"/>
      <c r="X443" s="44"/>
      <c r="Y443" s="45" t="e">
        <f t="shared" si="1018"/>
        <v>#DIV/0!</v>
      </c>
      <c r="Z443" s="234"/>
      <c r="AA443" s="44"/>
      <c r="AB443" s="45" t="e">
        <f t="shared" si="1019"/>
        <v>#DIV/0!</v>
      </c>
      <c r="AC443" s="234"/>
      <c r="AD443" s="44"/>
      <c r="AE443" s="45" t="e">
        <f t="shared" si="1020"/>
        <v>#DIV/0!</v>
      </c>
      <c r="AF443" s="234">
        <f>94.68-17.27</f>
        <v>77.410000000000011</v>
      </c>
      <c r="AG443" s="44"/>
      <c r="AH443" s="45">
        <f t="shared" si="1021"/>
        <v>0</v>
      </c>
      <c r="AI443" s="234"/>
      <c r="AJ443" s="44"/>
      <c r="AK443" s="45" t="e">
        <f t="shared" si="1022"/>
        <v>#DIV/0!</v>
      </c>
      <c r="AL443" s="234"/>
      <c r="AM443" s="44"/>
      <c r="AN443" s="45" t="e">
        <f t="shared" si="1023"/>
        <v>#DIV/0!</v>
      </c>
      <c r="AO443" s="234"/>
      <c r="AP443" s="44"/>
      <c r="AQ443" s="45" t="e">
        <f t="shared" si="1024"/>
        <v>#DIV/0!</v>
      </c>
      <c r="AR443" s="12"/>
      <c r="AS443" s="37"/>
      <c r="AT443" s="37"/>
    </row>
    <row r="444" spans="1:46" customFormat="1" ht="79.5" hidden="1" customHeight="1">
      <c r="A444" s="273"/>
      <c r="B444" s="276"/>
      <c r="C444" s="279"/>
      <c r="D444" s="115" t="s">
        <v>154</v>
      </c>
      <c r="E444" s="173">
        <f t="shared" si="1025"/>
        <v>0</v>
      </c>
      <c r="F444" s="85">
        <f t="shared" si="1025"/>
        <v>0</v>
      </c>
      <c r="G444" s="43" t="e">
        <f t="shared" si="1012"/>
        <v>#DIV/0!</v>
      </c>
      <c r="H444" s="233"/>
      <c r="I444" s="85"/>
      <c r="J444" s="45" t="e">
        <f t="shared" si="1013"/>
        <v>#DIV/0!</v>
      </c>
      <c r="K444" s="234"/>
      <c r="L444" s="85"/>
      <c r="M444" s="45" t="e">
        <f t="shared" si="1014"/>
        <v>#DIV/0!</v>
      </c>
      <c r="N444" s="234"/>
      <c r="O444" s="43"/>
      <c r="P444" s="45" t="e">
        <f t="shared" si="1015"/>
        <v>#DIV/0!</v>
      </c>
      <c r="Q444" s="234"/>
      <c r="R444" s="44"/>
      <c r="S444" s="45" t="e">
        <f t="shared" si="1016"/>
        <v>#DIV/0!</v>
      </c>
      <c r="T444" s="234"/>
      <c r="U444" s="44"/>
      <c r="V444" s="45" t="e">
        <f t="shared" si="1017"/>
        <v>#DIV/0!</v>
      </c>
      <c r="W444" s="234"/>
      <c r="X444" s="44"/>
      <c r="Y444" s="45" t="e">
        <f t="shared" si="1018"/>
        <v>#DIV/0!</v>
      </c>
      <c r="Z444" s="234"/>
      <c r="AA444" s="44"/>
      <c r="AB444" s="45" t="e">
        <f t="shared" si="1019"/>
        <v>#DIV/0!</v>
      </c>
      <c r="AC444" s="234"/>
      <c r="AD444" s="44"/>
      <c r="AE444" s="45" t="e">
        <f t="shared" si="1020"/>
        <v>#DIV/0!</v>
      </c>
      <c r="AF444" s="234"/>
      <c r="AG444" s="44"/>
      <c r="AH444" s="45" t="e">
        <f t="shared" si="1021"/>
        <v>#DIV/0!</v>
      </c>
      <c r="AI444" s="234"/>
      <c r="AJ444" s="44"/>
      <c r="AK444" s="45" t="e">
        <f t="shared" si="1022"/>
        <v>#DIV/0!</v>
      </c>
      <c r="AL444" s="234"/>
      <c r="AM444" s="44"/>
      <c r="AN444" s="45" t="e">
        <f t="shared" si="1023"/>
        <v>#DIV/0!</v>
      </c>
      <c r="AO444" s="234"/>
      <c r="AP444" s="44"/>
      <c r="AQ444" s="45" t="e">
        <f t="shared" si="1024"/>
        <v>#DIV/0!</v>
      </c>
      <c r="AR444" s="12"/>
      <c r="AS444" s="37"/>
      <c r="AT444" s="37"/>
    </row>
    <row r="445" spans="1:46" customFormat="1" ht="30.75" hidden="1" customHeight="1">
      <c r="A445" s="273"/>
      <c r="B445" s="276"/>
      <c r="C445" s="279"/>
      <c r="D445" s="115" t="s">
        <v>37</v>
      </c>
      <c r="E445" s="173">
        <f t="shared" si="1025"/>
        <v>0</v>
      </c>
      <c r="F445" s="85">
        <f t="shared" si="1025"/>
        <v>0</v>
      </c>
      <c r="G445" s="43" t="e">
        <f t="shared" si="1012"/>
        <v>#DIV/0!</v>
      </c>
      <c r="H445" s="233"/>
      <c r="I445" s="85"/>
      <c r="J445" s="45" t="e">
        <f t="shared" si="1013"/>
        <v>#DIV/0!</v>
      </c>
      <c r="K445" s="234"/>
      <c r="L445" s="85"/>
      <c r="M445" s="45" t="e">
        <f t="shared" si="1014"/>
        <v>#DIV/0!</v>
      </c>
      <c r="N445" s="234"/>
      <c r="O445" s="43"/>
      <c r="P445" s="45" t="e">
        <f t="shared" si="1015"/>
        <v>#DIV/0!</v>
      </c>
      <c r="Q445" s="234"/>
      <c r="R445" s="44"/>
      <c r="S445" s="45" t="e">
        <f t="shared" si="1016"/>
        <v>#DIV/0!</v>
      </c>
      <c r="T445" s="234"/>
      <c r="U445" s="44"/>
      <c r="V445" s="45" t="e">
        <f t="shared" si="1017"/>
        <v>#DIV/0!</v>
      </c>
      <c r="W445" s="234"/>
      <c r="X445" s="44"/>
      <c r="Y445" s="45" t="e">
        <f t="shared" si="1018"/>
        <v>#DIV/0!</v>
      </c>
      <c r="Z445" s="234"/>
      <c r="AA445" s="44"/>
      <c r="AB445" s="45" t="e">
        <f t="shared" si="1019"/>
        <v>#DIV/0!</v>
      </c>
      <c r="AC445" s="234"/>
      <c r="AD445" s="44"/>
      <c r="AE445" s="45" t="e">
        <f t="shared" si="1020"/>
        <v>#DIV/0!</v>
      </c>
      <c r="AF445" s="234"/>
      <c r="AG445" s="44"/>
      <c r="AH445" s="45" t="e">
        <f t="shared" si="1021"/>
        <v>#DIV/0!</v>
      </c>
      <c r="AI445" s="234"/>
      <c r="AJ445" s="44"/>
      <c r="AK445" s="45" t="e">
        <f t="shared" si="1022"/>
        <v>#DIV/0!</v>
      </c>
      <c r="AL445" s="234"/>
      <c r="AM445" s="44"/>
      <c r="AN445" s="45" t="e">
        <f t="shared" si="1023"/>
        <v>#DIV/0!</v>
      </c>
      <c r="AO445" s="234"/>
      <c r="AP445" s="44"/>
      <c r="AQ445" s="45" t="e">
        <f t="shared" si="1024"/>
        <v>#DIV/0!</v>
      </c>
      <c r="AR445" s="12"/>
      <c r="AS445" s="37"/>
      <c r="AT445" s="37"/>
    </row>
    <row r="446" spans="1:46" customFormat="1" ht="45" hidden="1">
      <c r="A446" s="274"/>
      <c r="B446" s="277"/>
      <c r="C446" s="280"/>
      <c r="D446" s="115" t="s">
        <v>32</v>
      </c>
      <c r="E446" s="173">
        <f t="shared" si="1025"/>
        <v>0</v>
      </c>
      <c r="F446" s="85">
        <f t="shared" si="1025"/>
        <v>0</v>
      </c>
      <c r="G446" s="43" t="e">
        <f t="shared" si="1012"/>
        <v>#DIV/0!</v>
      </c>
      <c r="H446" s="233"/>
      <c r="I446" s="85"/>
      <c r="J446" s="45" t="e">
        <f t="shared" si="1013"/>
        <v>#DIV/0!</v>
      </c>
      <c r="K446" s="234"/>
      <c r="L446" s="85"/>
      <c r="M446" s="45" t="e">
        <f t="shared" si="1014"/>
        <v>#DIV/0!</v>
      </c>
      <c r="N446" s="234"/>
      <c r="O446" s="43"/>
      <c r="P446" s="45" t="e">
        <f t="shared" si="1015"/>
        <v>#DIV/0!</v>
      </c>
      <c r="Q446" s="234"/>
      <c r="R446" s="44"/>
      <c r="S446" s="45" t="e">
        <f t="shared" si="1016"/>
        <v>#DIV/0!</v>
      </c>
      <c r="T446" s="234"/>
      <c r="U446" s="44"/>
      <c r="V446" s="45" t="e">
        <f t="shared" si="1017"/>
        <v>#DIV/0!</v>
      </c>
      <c r="W446" s="234"/>
      <c r="X446" s="44"/>
      <c r="Y446" s="45" t="e">
        <f t="shared" si="1018"/>
        <v>#DIV/0!</v>
      </c>
      <c r="Z446" s="234"/>
      <c r="AA446" s="44"/>
      <c r="AB446" s="45" t="e">
        <f t="shared" si="1019"/>
        <v>#DIV/0!</v>
      </c>
      <c r="AC446" s="234"/>
      <c r="AD446" s="44"/>
      <c r="AE446" s="45" t="e">
        <f t="shared" si="1020"/>
        <v>#DIV/0!</v>
      </c>
      <c r="AF446" s="234"/>
      <c r="AG446" s="44"/>
      <c r="AH446" s="45" t="e">
        <f t="shared" si="1021"/>
        <v>#DIV/0!</v>
      </c>
      <c r="AI446" s="234"/>
      <c r="AJ446" s="44"/>
      <c r="AK446" s="45" t="e">
        <f t="shared" si="1022"/>
        <v>#DIV/0!</v>
      </c>
      <c r="AL446" s="234"/>
      <c r="AM446" s="44"/>
      <c r="AN446" s="45" t="e">
        <f t="shared" si="1023"/>
        <v>#DIV/0!</v>
      </c>
      <c r="AO446" s="234"/>
      <c r="AP446" s="44"/>
      <c r="AQ446" s="45" t="e">
        <f t="shared" si="1024"/>
        <v>#DIV/0!</v>
      </c>
      <c r="AR446" s="12"/>
      <c r="AS446" s="37"/>
      <c r="AT446" s="37"/>
    </row>
    <row r="447" spans="1:46" s="208" customFormat="1" ht="24.75" hidden="1" customHeight="1">
      <c r="A447" s="272" t="s">
        <v>256</v>
      </c>
      <c r="B447" s="275" t="s">
        <v>217</v>
      </c>
      <c r="C447" s="278" t="s">
        <v>68</v>
      </c>
      <c r="D447" s="217" t="s">
        <v>34</v>
      </c>
      <c r="E447" s="210">
        <f>E448+E449+E450+E452+E453</f>
        <v>660.15</v>
      </c>
      <c r="F447" s="206">
        <f>F448+F449+F450+F452+F453</f>
        <v>0</v>
      </c>
      <c r="G447" s="206">
        <f>(F447/E447)*100</f>
        <v>0</v>
      </c>
      <c r="H447" s="234">
        <f>H448+H449+H450+H452+H453</f>
        <v>0</v>
      </c>
      <c r="I447" s="205">
        <f>I448+I449+I450+I452+I453</f>
        <v>0</v>
      </c>
      <c r="J447" s="205" t="e">
        <f>(I447/H447)*100</f>
        <v>#DIV/0!</v>
      </c>
      <c r="K447" s="234">
        <f>K448+K449+K450+K452+K453</f>
        <v>0</v>
      </c>
      <c r="L447" s="206">
        <f>L448+L449+L450+L452+L453</f>
        <v>0</v>
      </c>
      <c r="M447" s="205" t="e">
        <f>(L447/K447)*100</f>
        <v>#DIV/0!</v>
      </c>
      <c r="N447" s="234">
        <f>N448+N449+N450+N452+N453</f>
        <v>0</v>
      </c>
      <c r="O447" s="206">
        <f>O448+O449+O450+O452+O453</f>
        <v>0</v>
      </c>
      <c r="P447" s="205" t="e">
        <f>(O447/N447)*100</f>
        <v>#DIV/0!</v>
      </c>
      <c r="Q447" s="234">
        <f>Q448+Q449+Q450+Q452+Q453</f>
        <v>0</v>
      </c>
      <c r="R447" s="205">
        <f>R448+R449+R450+R452+R453</f>
        <v>0</v>
      </c>
      <c r="S447" s="205" t="e">
        <f>(R447/Q447)*100</f>
        <v>#DIV/0!</v>
      </c>
      <c r="T447" s="234">
        <f>T448+T449+T450+T452+T453</f>
        <v>0</v>
      </c>
      <c r="U447" s="205">
        <f>U448+U449+U450+U452+U453</f>
        <v>0</v>
      </c>
      <c r="V447" s="205" t="e">
        <f>(U447/T447)*100</f>
        <v>#DIV/0!</v>
      </c>
      <c r="W447" s="234">
        <f>W448+W449+W450+W452+W453</f>
        <v>0</v>
      </c>
      <c r="X447" s="205">
        <f>X448+X449+X450+X452+X453</f>
        <v>0</v>
      </c>
      <c r="Y447" s="205" t="e">
        <f>(X447/W447)*100</f>
        <v>#DIV/0!</v>
      </c>
      <c r="Z447" s="234">
        <f>Z448+Z449+Z450+Z452+Z453</f>
        <v>0</v>
      </c>
      <c r="AA447" s="205">
        <f>AA448+AA449+AA450+AA452+AA453</f>
        <v>0</v>
      </c>
      <c r="AB447" s="205" t="e">
        <f>(AA447/Z447)*100</f>
        <v>#DIV/0!</v>
      </c>
      <c r="AC447" s="234">
        <f>AC448+AC449+AC450+AC452+AC453</f>
        <v>0</v>
      </c>
      <c r="AD447" s="205">
        <f>AD448+AD449+AD450+AD452+AD453</f>
        <v>0</v>
      </c>
      <c r="AE447" s="205" t="e">
        <f>(AD447/AC447)*100</f>
        <v>#DIV/0!</v>
      </c>
      <c r="AF447" s="234">
        <f>AF448+AF449+AF450+AF452+AF453</f>
        <v>223.4</v>
      </c>
      <c r="AG447" s="205">
        <f>AG448+AG449+AG450+AG452+AG453</f>
        <v>0</v>
      </c>
      <c r="AH447" s="205">
        <f>(AG447/AF447)*100</f>
        <v>0</v>
      </c>
      <c r="AI447" s="234">
        <f>AI448+AI449+AI450+AI452+AI453</f>
        <v>436.75</v>
      </c>
      <c r="AJ447" s="205">
        <f>AJ448+AJ449+AJ450+AJ452+AJ453</f>
        <v>0</v>
      </c>
      <c r="AK447" s="205">
        <f>(AJ447/AI447)*100</f>
        <v>0</v>
      </c>
      <c r="AL447" s="234">
        <f>AL448+AL449+AL450+AL452+AL453</f>
        <v>0</v>
      </c>
      <c r="AM447" s="205">
        <f>AM448+AM449+AM450+AM452+AM453</f>
        <v>0</v>
      </c>
      <c r="AN447" s="205" t="e">
        <f>(AM447/AL447)*100</f>
        <v>#DIV/0!</v>
      </c>
      <c r="AO447" s="234">
        <f>AO448+AO449+AO450+AO452+AO453</f>
        <v>0</v>
      </c>
      <c r="AP447" s="205">
        <f>AP448+AP449+AP450+AP452+AP453</f>
        <v>0</v>
      </c>
      <c r="AQ447" s="205" t="e">
        <f>(AP447/AO447)*100</f>
        <v>#DIV/0!</v>
      </c>
      <c r="AR447" s="216"/>
    </row>
    <row r="448" spans="1:46" customFormat="1" ht="30" hidden="1">
      <c r="A448" s="273"/>
      <c r="B448" s="276"/>
      <c r="C448" s="279"/>
      <c r="D448" s="115" t="s">
        <v>17</v>
      </c>
      <c r="E448" s="173">
        <f>H448+K448+N448+Q448+T448+W448+Z448+AC448+AF448+AI448+AL448+AO448</f>
        <v>0</v>
      </c>
      <c r="F448" s="85">
        <f>I448+L448+O448+R448+U448+X448+AA448+AD448+AG448+AJ448+AM448+AP448</f>
        <v>0</v>
      </c>
      <c r="G448" s="43" t="e">
        <f t="shared" ref="G448:G453" si="1026">(F448/E448)*100</f>
        <v>#DIV/0!</v>
      </c>
      <c r="H448" s="234"/>
      <c r="I448" s="44"/>
      <c r="J448" s="45" t="e">
        <f t="shared" ref="J448:J453" si="1027">(I448/H448)*100</f>
        <v>#DIV/0!</v>
      </c>
      <c r="K448" s="234"/>
      <c r="L448" s="85"/>
      <c r="M448" s="45" t="e">
        <f t="shared" ref="M448:M453" si="1028">(L448/K448)*100</f>
        <v>#DIV/0!</v>
      </c>
      <c r="N448" s="234"/>
      <c r="O448" s="43"/>
      <c r="P448" s="45" t="e">
        <f t="shared" ref="P448:P453" si="1029">(O448/N448)*100</f>
        <v>#DIV/0!</v>
      </c>
      <c r="Q448" s="234"/>
      <c r="R448" s="44"/>
      <c r="S448" s="45" t="e">
        <f t="shared" ref="S448:S453" si="1030">(R448/Q448)*100</f>
        <v>#DIV/0!</v>
      </c>
      <c r="T448" s="234"/>
      <c r="U448" s="44"/>
      <c r="V448" s="45" t="e">
        <f t="shared" ref="V448:V453" si="1031">(U448/T448)*100</f>
        <v>#DIV/0!</v>
      </c>
      <c r="W448" s="234"/>
      <c r="X448" s="44"/>
      <c r="Y448" s="45" t="e">
        <f t="shared" ref="Y448:Y453" si="1032">(X448/W448)*100</f>
        <v>#DIV/0!</v>
      </c>
      <c r="Z448" s="234"/>
      <c r="AA448" s="44"/>
      <c r="AB448" s="45" t="e">
        <f t="shared" ref="AB448:AB453" si="1033">(AA448/Z448)*100</f>
        <v>#DIV/0!</v>
      </c>
      <c r="AC448" s="234"/>
      <c r="AD448" s="44"/>
      <c r="AE448" s="45" t="e">
        <f t="shared" ref="AE448:AE453" si="1034">(AD448/AC448)*100</f>
        <v>#DIV/0!</v>
      </c>
      <c r="AF448" s="234"/>
      <c r="AG448" s="44"/>
      <c r="AH448" s="45" t="e">
        <f t="shared" ref="AH448:AH453" si="1035">(AG448/AF448)*100</f>
        <v>#DIV/0!</v>
      </c>
      <c r="AI448" s="234"/>
      <c r="AJ448" s="44"/>
      <c r="AK448" s="45" t="e">
        <f t="shared" ref="AK448:AK453" si="1036">(AJ448/AI448)*100</f>
        <v>#DIV/0!</v>
      </c>
      <c r="AL448" s="234"/>
      <c r="AM448" s="44"/>
      <c r="AN448" s="45" t="e">
        <f t="shared" ref="AN448:AN453" si="1037">(AM448/AL448)*100</f>
        <v>#DIV/0!</v>
      </c>
      <c r="AO448" s="234"/>
      <c r="AP448" s="44"/>
      <c r="AQ448" s="45" t="e">
        <f t="shared" ref="AQ448:AQ453" si="1038">(AP448/AO448)*100</f>
        <v>#DIV/0!</v>
      </c>
      <c r="AR448" s="12"/>
      <c r="AS448" s="37"/>
      <c r="AT448" s="37"/>
    </row>
    <row r="449" spans="1:46" customFormat="1" ht="45" hidden="1">
      <c r="A449" s="273"/>
      <c r="B449" s="276"/>
      <c r="C449" s="279"/>
      <c r="D449" s="115" t="s">
        <v>18</v>
      </c>
      <c r="E449" s="173">
        <f t="shared" ref="E449:F453" si="1039">H449+K449+N449+Q449+T449+W449+Z449+AC449+AF449+AI449+AL449+AO449</f>
        <v>0</v>
      </c>
      <c r="F449" s="85">
        <f t="shared" si="1039"/>
        <v>0</v>
      </c>
      <c r="G449" s="43" t="e">
        <f t="shared" si="1026"/>
        <v>#DIV/0!</v>
      </c>
      <c r="H449" s="234"/>
      <c r="I449" s="44"/>
      <c r="J449" s="45" t="e">
        <f t="shared" si="1027"/>
        <v>#DIV/0!</v>
      </c>
      <c r="K449" s="234"/>
      <c r="L449" s="85"/>
      <c r="M449" s="45" t="e">
        <f t="shared" si="1028"/>
        <v>#DIV/0!</v>
      </c>
      <c r="N449" s="234"/>
      <c r="O449" s="43"/>
      <c r="P449" s="45" t="e">
        <f t="shared" si="1029"/>
        <v>#DIV/0!</v>
      </c>
      <c r="Q449" s="234"/>
      <c r="R449" s="44"/>
      <c r="S449" s="45" t="e">
        <f t="shared" si="1030"/>
        <v>#DIV/0!</v>
      </c>
      <c r="T449" s="234"/>
      <c r="U449" s="44"/>
      <c r="V449" s="45" t="e">
        <f t="shared" si="1031"/>
        <v>#DIV/0!</v>
      </c>
      <c r="W449" s="234"/>
      <c r="X449" s="44"/>
      <c r="Y449" s="45" t="e">
        <f t="shared" si="1032"/>
        <v>#DIV/0!</v>
      </c>
      <c r="Z449" s="234"/>
      <c r="AA449" s="44"/>
      <c r="AB449" s="45" t="e">
        <f t="shared" si="1033"/>
        <v>#DIV/0!</v>
      </c>
      <c r="AC449" s="234"/>
      <c r="AD449" s="44"/>
      <c r="AE449" s="45" t="e">
        <f t="shared" si="1034"/>
        <v>#DIV/0!</v>
      </c>
      <c r="AF449" s="234"/>
      <c r="AG449" s="44"/>
      <c r="AH449" s="45" t="e">
        <f t="shared" si="1035"/>
        <v>#DIV/0!</v>
      </c>
      <c r="AI449" s="234"/>
      <c r="AJ449" s="44"/>
      <c r="AK449" s="45" t="e">
        <f t="shared" si="1036"/>
        <v>#DIV/0!</v>
      </c>
      <c r="AL449" s="234"/>
      <c r="AM449" s="44"/>
      <c r="AN449" s="45" t="e">
        <f t="shared" si="1037"/>
        <v>#DIV/0!</v>
      </c>
      <c r="AO449" s="234"/>
      <c r="AP449" s="44"/>
      <c r="AQ449" s="45" t="e">
        <f t="shared" si="1038"/>
        <v>#DIV/0!</v>
      </c>
      <c r="AR449" s="12"/>
      <c r="AS449" s="37"/>
      <c r="AT449" s="37"/>
    </row>
    <row r="450" spans="1:46" customFormat="1" ht="34.5" hidden="1" customHeight="1">
      <c r="A450" s="273"/>
      <c r="B450" s="276"/>
      <c r="C450" s="279"/>
      <c r="D450" s="115" t="s">
        <v>26</v>
      </c>
      <c r="E450" s="173">
        <f t="shared" si="1039"/>
        <v>660.15</v>
      </c>
      <c r="F450" s="85">
        <f t="shared" si="1039"/>
        <v>0</v>
      </c>
      <c r="G450" s="43">
        <f t="shared" si="1026"/>
        <v>0</v>
      </c>
      <c r="H450" s="234"/>
      <c r="I450" s="44"/>
      <c r="J450" s="45" t="e">
        <f t="shared" si="1027"/>
        <v>#DIV/0!</v>
      </c>
      <c r="K450" s="234"/>
      <c r="L450" s="85"/>
      <c r="M450" s="45" t="e">
        <f t="shared" si="1028"/>
        <v>#DIV/0!</v>
      </c>
      <c r="N450" s="234"/>
      <c r="O450" s="43"/>
      <c r="P450" s="45" t="e">
        <f t="shared" si="1029"/>
        <v>#DIV/0!</v>
      </c>
      <c r="Q450" s="234"/>
      <c r="R450" s="44"/>
      <c r="S450" s="45" t="e">
        <f t="shared" si="1030"/>
        <v>#DIV/0!</v>
      </c>
      <c r="T450" s="234"/>
      <c r="U450" s="44"/>
      <c r="V450" s="45" t="e">
        <f t="shared" si="1031"/>
        <v>#DIV/0!</v>
      </c>
      <c r="W450" s="234"/>
      <c r="X450" s="44"/>
      <c r="Y450" s="45" t="e">
        <f t="shared" si="1032"/>
        <v>#DIV/0!</v>
      </c>
      <c r="Z450" s="234"/>
      <c r="AA450" s="44"/>
      <c r="AB450" s="45" t="e">
        <f t="shared" si="1033"/>
        <v>#DIV/0!</v>
      </c>
      <c r="AC450" s="234"/>
      <c r="AD450" s="44"/>
      <c r="AE450" s="45" t="e">
        <f t="shared" si="1034"/>
        <v>#DIV/0!</v>
      </c>
      <c r="AF450" s="234">
        <v>223.4</v>
      </c>
      <c r="AG450" s="44"/>
      <c r="AH450" s="45">
        <f t="shared" si="1035"/>
        <v>0</v>
      </c>
      <c r="AI450" s="234">
        <v>436.75</v>
      </c>
      <c r="AJ450" s="44"/>
      <c r="AK450" s="45">
        <f t="shared" si="1036"/>
        <v>0</v>
      </c>
      <c r="AL450" s="234"/>
      <c r="AM450" s="44"/>
      <c r="AN450" s="45" t="e">
        <f t="shared" si="1037"/>
        <v>#DIV/0!</v>
      </c>
      <c r="AO450" s="234"/>
      <c r="AP450" s="44"/>
      <c r="AQ450" s="45" t="e">
        <f t="shared" si="1038"/>
        <v>#DIV/0!</v>
      </c>
      <c r="AR450" s="12"/>
      <c r="AS450" s="37"/>
      <c r="AT450" s="37"/>
    </row>
    <row r="451" spans="1:46" customFormat="1" ht="78" hidden="1" customHeight="1">
      <c r="A451" s="273"/>
      <c r="B451" s="276"/>
      <c r="C451" s="279"/>
      <c r="D451" s="115" t="s">
        <v>154</v>
      </c>
      <c r="E451" s="173">
        <f t="shared" si="1039"/>
        <v>0</v>
      </c>
      <c r="F451" s="85">
        <f t="shared" si="1039"/>
        <v>0</v>
      </c>
      <c r="G451" s="43" t="e">
        <f t="shared" si="1026"/>
        <v>#DIV/0!</v>
      </c>
      <c r="H451" s="234"/>
      <c r="I451" s="44"/>
      <c r="J451" s="45" t="e">
        <f t="shared" si="1027"/>
        <v>#DIV/0!</v>
      </c>
      <c r="K451" s="234"/>
      <c r="L451" s="85"/>
      <c r="M451" s="45" t="e">
        <f t="shared" si="1028"/>
        <v>#DIV/0!</v>
      </c>
      <c r="N451" s="234"/>
      <c r="O451" s="43"/>
      <c r="P451" s="45" t="e">
        <f t="shared" si="1029"/>
        <v>#DIV/0!</v>
      </c>
      <c r="Q451" s="234"/>
      <c r="R451" s="44"/>
      <c r="S451" s="45" t="e">
        <f t="shared" si="1030"/>
        <v>#DIV/0!</v>
      </c>
      <c r="T451" s="234"/>
      <c r="U451" s="44"/>
      <c r="V451" s="45" t="e">
        <f t="shared" si="1031"/>
        <v>#DIV/0!</v>
      </c>
      <c r="W451" s="234"/>
      <c r="X451" s="44"/>
      <c r="Y451" s="45" t="e">
        <f t="shared" si="1032"/>
        <v>#DIV/0!</v>
      </c>
      <c r="Z451" s="234"/>
      <c r="AA451" s="44"/>
      <c r="AB451" s="45" t="e">
        <f t="shared" si="1033"/>
        <v>#DIV/0!</v>
      </c>
      <c r="AC451" s="234"/>
      <c r="AD451" s="44"/>
      <c r="AE451" s="45" t="e">
        <f t="shared" si="1034"/>
        <v>#DIV/0!</v>
      </c>
      <c r="AF451" s="234"/>
      <c r="AG451" s="44"/>
      <c r="AH451" s="45" t="e">
        <f t="shared" si="1035"/>
        <v>#DIV/0!</v>
      </c>
      <c r="AI451" s="234"/>
      <c r="AJ451" s="44"/>
      <c r="AK451" s="45" t="e">
        <f t="shared" si="1036"/>
        <v>#DIV/0!</v>
      </c>
      <c r="AL451" s="234"/>
      <c r="AM451" s="44"/>
      <c r="AN451" s="45" t="e">
        <f t="shared" si="1037"/>
        <v>#DIV/0!</v>
      </c>
      <c r="AO451" s="234"/>
      <c r="AP451" s="44"/>
      <c r="AQ451" s="45" t="e">
        <f t="shared" si="1038"/>
        <v>#DIV/0!</v>
      </c>
      <c r="AR451" s="12"/>
      <c r="AS451" s="37"/>
      <c r="AT451" s="37"/>
    </row>
    <row r="452" spans="1:46" customFormat="1" ht="30.75" hidden="1" customHeight="1">
      <c r="A452" s="273"/>
      <c r="B452" s="276"/>
      <c r="C452" s="279"/>
      <c r="D452" s="115" t="s">
        <v>37</v>
      </c>
      <c r="E452" s="173">
        <f t="shared" si="1039"/>
        <v>0</v>
      </c>
      <c r="F452" s="85">
        <f t="shared" si="1039"/>
        <v>0</v>
      </c>
      <c r="G452" s="43" t="e">
        <f t="shared" si="1026"/>
        <v>#DIV/0!</v>
      </c>
      <c r="H452" s="234"/>
      <c r="I452" s="44"/>
      <c r="J452" s="45" t="e">
        <f t="shared" si="1027"/>
        <v>#DIV/0!</v>
      </c>
      <c r="K452" s="234"/>
      <c r="L452" s="85"/>
      <c r="M452" s="45" t="e">
        <f t="shared" si="1028"/>
        <v>#DIV/0!</v>
      </c>
      <c r="N452" s="234"/>
      <c r="O452" s="43"/>
      <c r="P452" s="45" t="e">
        <f t="shared" si="1029"/>
        <v>#DIV/0!</v>
      </c>
      <c r="Q452" s="234"/>
      <c r="R452" s="44"/>
      <c r="S452" s="45" t="e">
        <f t="shared" si="1030"/>
        <v>#DIV/0!</v>
      </c>
      <c r="T452" s="234"/>
      <c r="U452" s="44"/>
      <c r="V452" s="45" t="e">
        <f t="shared" si="1031"/>
        <v>#DIV/0!</v>
      </c>
      <c r="W452" s="234"/>
      <c r="X452" s="44"/>
      <c r="Y452" s="45" t="e">
        <f t="shared" si="1032"/>
        <v>#DIV/0!</v>
      </c>
      <c r="Z452" s="234"/>
      <c r="AA452" s="44"/>
      <c r="AB452" s="45" t="e">
        <f t="shared" si="1033"/>
        <v>#DIV/0!</v>
      </c>
      <c r="AC452" s="234"/>
      <c r="AD452" s="44"/>
      <c r="AE452" s="45" t="e">
        <f t="shared" si="1034"/>
        <v>#DIV/0!</v>
      </c>
      <c r="AF452" s="234"/>
      <c r="AG452" s="44"/>
      <c r="AH452" s="45" t="e">
        <f t="shared" si="1035"/>
        <v>#DIV/0!</v>
      </c>
      <c r="AI452" s="234"/>
      <c r="AJ452" s="44"/>
      <c r="AK452" s="45" t="e">
        <f t="shared" si="1036"/>
        <v>#DIV/0!</v>
      </c>
      <c r="AL452" s="234"/>
      <c r="AM452" s="44"/>
      <c r="AN452" s="45" t="e">
        <f t="shared" si="1037"/>
        <v>#DIV/0!</v>
      </c>
      <c r="AO452" s="234"/>
      <c r="AP452" s="44"/>
      <c r="AQ452" s="45" t="e">
        <f t="shared" si="1038"/>
        <v>#DIV/0!</v>
      </c>
      <c r="AR452" s="12"/>
      <c r="AS452" s="37"/>
      <c r="AT452" s="37"/>
    </row>
    <row r="453" spans="1:46" customFormat="1" ht="45" hidden="1">
      <c r="A453" s="274"/>
      <c r="B453" s="277"/>
      <c r="C453" s="280"/>
      <c r="D453" s="115" t="s">
        <v>32</v>
      </c>
      <c r="E453" s="173">
        <f t="shared" si="1039"/>
        <v>0</v>
      </c>
      <c r="F453" s="85">
        <f t="shared" si="1039"/>
        <v>0</v>
      </c>
      <c r="G453" s="43" t="e">
        <f t="shared" si="1026"/>
        <v>#DIV/0!</v>
      </c>
      <c r="H453" s="234"/>
      <c r="I453" s="44"/>
      <c r="J453" s="45" t="e">
        <f t="shared" si="1027"/>
        <v>#DIV/0!</v>
      </c>
      <c r="K453" s="234"/>
      <c r="L453" s="85"/>
      <c r="M453" s="45" t="e">
        <f t="shared" si="1028"/>
        <v>#DIV/0!</v>
      </c>
      <c r="N453" s="234"/>
      <c r="O453" s="43"/>
      <c r="P453" s="45" t="e">
        <f t="shared" si="1029"/>
        <v>#DIV/0!</v>
      </c>
      <c r="Q453" s="234"/>
      <c r="R453" s="44"/>
      <c r="S453" s="45" t="e">
        <f t="shared" si="1030"/>
        <v>#DIV/0!</v>
      </c>
      <c r="T453" s="234"/>
      <c r="U453" s="44"/>
      <c r="V453" s="45" t="e">
        <f t="shared" si="1031"/>
        <v>#DIV/0!</v>
      </c>
      <c r="W453" s="234"/>
      <c r="X453" s="44"/>
      <c r="Y453" s="45" t="e">
        <f t="shared" si="1032"/>
        <v>#DIV/0!</v>
      </c>
      <c r="Z453" s="234"/>
      <c r="AA453" s="44"/>
      <c r="AB453" s="45" t="e">
        <f t="shared" si="1033"/>
        <v>#DIV/0!</v>
      </c>
      <c r="AC453" s="234"/>
      <c r="AD453" s="44"/>
      <c r="AE453" s="45" t="e">
        <f t="shared" si="1034"/>
        <v>#DIV/0!</v>
      </c>
      <c r="AF453" s="234"/>
      <c r="AG453" s="44"/>
      <c r="AH453" s="45" t="e">
        <f t="shared" si="1035"/>
        <v>#DIV/0!</v>
      </c>
      <c r="AI453" s="234"/>
      <c r="AJ453" s="44"/>
      <c r="AK453" s="45" t="e">
        <f t="shared" si="1036"/>
        <v>#DIV/0!</v>
      </c>
      <c r="AL453" s="234"/>
      <c r="AM453" s="44"/>
      <c r="AN453" s="45" t="e">
        <f t="shared" si="1037"/>
        <v>#DIV/0!</v>
      </c>
      <c r="AO453" s="234"/>
      <c r="AP453" s="44"/>
      <c r="AQ453" s="45" t="e">
        <f t="shared" si="1038"/>
        <v>#DIV/0!</v>
      </c>
      <c r="AR453" s="12"/>
      <c r="AS453" s="37"/>
      <c r="AT453" s="37"/>
    </row>
    <row r="454" spans="1:46" s="208" customFormat="1" ht="23.25" hidden="1" customHeight="1">
      <c r="A454" s="303" t="s">
        <v>257</v>
      </c>
      <c r="B454" s="275" t="s">
        <v>353</v>
      </c>
      <c r="C454" s="278" t="s">
        <v>68</v>
      </c>
      <c r="D454" s="217" t="s">
        <v>34</v>
      </c>
      <c r="E454" s="210">
        <f>E455+E456+E457+E459+E460</f>
        <v>351.71</v>
      </c>
      <c r="F454" s="206">
        <f>F455+F456+F457+F459+F460</f>
        <v>0</v>
      </c>
      <c r="G454" s="206">
        <f>(F454/E454)*100</f>
        <v>0</v>
      </c>
      <c r="H454" s="233">
        <f>H455+H456+H457+H459+H460</f>
        <v>0</v>
      </c>
      <c r="I454" s="205">
        <f>I455+I456+I457+I459+I460</f>
        <v>0</v>
      </c>
      <c r="J454" s="205" t="e">
        <f>(I454/H454)*100</f>
        <v>#DIV/0!</v>
      </c>
      <c r="K454" s="234">
        <f>K455+K456+K457+K459+K460</f>
        <v>0</v>
      </c>
      <c r="L454" s="206">
        <f>L455+L456+L457+L459+L460</f>
        <v>0</v>
      </c>
      <c r="M454" s="205" t="e">
        <f>(L454/K454)*100</f>
        <v>#DIV/0!</v>
      </c>
      <c r="N454" s="234">
        <f>N455+N456+N457+N459+N460</f>
        <v>0</v>
      </c>
      <c r="O454" s="206">
        <f>O455+O456+O457+O459+O460</f>
        <v>0</v>
      </c>
      <c r="P454" s="205" t="e">
        <f>(O454/N454)*100</f>
        <v>#DIV/0!</v>
      </c>
      <c r="Q454" s="234">
        <f>Q455+Q456+Q457+Q459+Q460</f>
        <v>0</v>
      </c>
      <c r="R454" s="205">
        <f>R455+R456+R457+R459+R460</f>
        <v>0</v>
      </c>
      <c r="S454" s="205" t="e">
        <f>(R454/Q454)*100</f>
        <v>#DIV/0!</v>
      </c>
      <c r="T454" s="234">
        <f>T455+T456+T457+T459+T460</f>
        <v>0</v>
      </c>
      <c r="U454" s="205">
        <f>U455+U456+U457+U459+U460</f>
        <v>0</v>
      </c>
      <c r="V454" s="205" t="e">
        <f>(U454/T454)*100</f>
        <v>#DIV/0!</v>
      </c>
      <c r="W454" s="234">
        <f>W455+W456+W457+W459+W460</f>
        <v>0</v>
      </c>
      <c r="X454" s="205">
        <f>X455+X456+X457+X459+X460</f>
        <v>0</v>
      </c>
      <c r="Y454" s="205" t="e">
        <f>(X454/W454)*100</f>
        <v>#DIV/0!</v>
      </c>
      <c r="Z454" s="234">
        <f>Z455+Z456+Z457+Z459+Z460</f>
        <v>0</v>
      </c>
      <c r="AA454" s="205">
        <f>AA455+AA456+AA457+AA459+AA460</f>
        <v>0</v>
      </c>
      <c r="AB454" s="205" t="e">
        <f>(AA454/Z454)*100</f>
        <v>#DIV/0!</v>
      </c>
      <c r="AC454" s="234">
        <f>AC455+AC456+AC457+AC459+AC460</f>
        <v>0</v>
      </c>
      <c r="AD454" s="205">
        <f>AD455+AD456+AD457+AD459+AD460</f>
        <v>0</v>
      </c>
      <c r="AE454" s="205" t="e">
        <f>(AD454/AC454)*100</f>
        <v>#DIV/0!</v>
      </c>
      <c r="AF454" s="234">
        <f>AF455+AF456+AF457+AF459+AF460</f>
        <v>351.71</v>
      </c>
      <c r="AG454" s="205">
        <f>AG455+AG456+AG457+AG459+AG460</f>
        <v>0</v>
      </c>
      <c r="AH454" s="205">
        <f>(AG454/AF454)*100</f>
        <v>0</v>
      </c>
      <c r="AI454" s="234">
        <f>AI455+AI456+AI457+AI459+AI460</f>
        <v>0</v>
      </c>
      <c r="AJ454" s="205">
        <f>AJ455+AJ456+AJ457+AJ459+AJ460</f>
        <v>0</v>
      </c>
      <c r="AK454" s="205" t="e">
        <f>(AJ454/AI454)*100</f>
        <v>#DIV/0!</v>
      </c>
      <c r="AL454" s="234">
        <f>AL455+AL456+AL457+AL459+AL460</f>
        <v>0</v>
      </c>
      <c r="AM454" s="205">
        <f>AM455+AM456+AM457+AM459+AM460</f>
        <v>0</v>
      </c>
      <c r="AN454" s="205" t="e">
        <f>(AM454/AL454)*100</f>
        <v>#DIV/0!</v>
      </c>
      <c r="AO454" s="234">
        <f>AO455+AO456+AO457+AO459+AO460</f>
        <v>0</v>
      </c>
      <c r="AP454" s="205">
        <f>AP455+AP456+AP457+AP459+AP460</f>
        <v>0</v>
      </c>
      <c r="AQ454" s="205" t="e">
        <f>(AP454/AO454)*100</f>
        <v>#DIV/0!</v>
      </c>
      <c r="AR454" s="216"/>
    </row>
    <row r="455" spans="1:46" customFormat="1" ht="30" hidden="1">
      <c r="A455" s="304"/>
      <c r="B455" s="276"/>
      <c r="C455" s="279"/>
      <c r="D455" s="115" t="s">
        <v>17</v>
      </c>
      <c r="E455" s="173">
        <f>H455+K455+N455+Q455+T455+W455+Z455+AC455+AF455+AI455+AL455+AO455</f>
        <v>0</v>
      </c>
      <c r="F455" s="85">
        <f>I455+L455+O455+R455+U455+X455+AA455+AD455+AG455+AJ455+AM455+AP455</f>
        <v>0</v>
      </c>
      <c r="G455" s="43" t="e">
        <f t="shared" ref="G455:G460" si="1040">(F455/E455)*100</f>
        <v>#DIV/0!</v>
      </c>
      <c r="H455" s="233"/>
      <c r="I455" s="44"/>
      <c r="J455" s="45" t="e">
        <f t="shared" ref="J455:J460" si="1041">(I455/H455)*100</f>
        <v>#DIV/0!</v>
      </c>
      <c r="K455" s="234"/>
      <c r="L455" s="85"/>
      <c r="M455" s="45" t="e">
        <f t="shared" ref="M455:M460" si="1042">(L455/K455)*100</f>
        <v>#DIV/0!</v>
      </c>
      <c r="N455" s="234"/>
      <c r="O455" s="43"/>
      <c r="P455" s="45" t="e">
        <f t="shared" ref="P455:P460" si="1043">(O455/N455)*100</f>
        <v>#DIV/0!</v>
      </c>
      <c r="Q455" s="234"/>
      <c r="R455" s="44"/>
      <c r="S455" s="45" t="e">
        <f t="shared" ref="S455:S460" si="1044">(R455/Q455)*100</f>
        <v>#DIV/0!</v>
      </c>
      <c r="T455" s="234"/>
      <c r="U455" s="44"/>
      <c r="V455" s="45" t="e">
        <f t="shared" ref="V455:V460" si="1045">(U455/T455)*100</f>
        <v>#DIV/0!</v>
      </c>
      <c r="W455" s="234"/>
      <c r="X455" s="44"/>
      <c r="Y455" s="45" t="e">
        <f t="shared" ref="Y455:Y460" si="1046">(X455/W455)*100</f>
        <v>#DIV/0!</v>
      </c>
      <c r="Z455" s="234"/>
      <c r="AA455" s="44"/>
      <c r="AB455" s="45" t="e">
        <f t="shared" ref="AB455:AB460" si="1047">(AA455/Z455)*100</f>
        <v>#DIV/0!</v>
      </c>
      <c r="AC455" s="234"/>
      <c r="AD455" s="44"/>
      <c r="AE455" s="45" t="e">
        <f t="shared" ref="AE455:AE460" si="1048">(AD455/AC455)*100</f>
        <v>#DIV/0!</v>
      </c>
      <c r="AF455" s="234"/>
      <c r="AG455" s="44"/>
      <c r="AH455" s="45" t="e">
        <f t="shared" ref="AH455:AH460" si="1049">(AG455/AF455)*100</f>
        <v>#DIV/0!</v>
      </c>
      <c r="AI455" s="234"/>
      <c r="AJ455" s="44"/>
      <c r="AK455" s="45" t="e">
        <f t="shared" ref="AK455:AK460" si="1050">(AJ455/AI455)*100</f>
        <v>#DIV/0!</v>
      </c>
      <c r="AL455" s="234"/>
      <c r="AM455" s="44"/>
      <c r="AN455" s="45" t="e">
        <f t="shared" ref="AN455:AN460" si="1051">(AM455/AL455)*100</f>
        <v>#DIV/0!</v>
      </c>
      <c r="AO455" s="234"/>
      <c r="AP455" s="44"/>
      <c r="AQ455" s="45" t="e">
        <f t="shared" ref="AQ455:AQ460" si="1052">(AP455/AO455)*100</f>
        <v>#DIV/0!</v>
      </c>
      <c r="AR455" s="12"/>
      <c r="AS455" s="37"/>
      <c r="AT455" s="37"/>
    </row>
    <row r="456" spans="1:46" customFormat="1" ht="45" hidden="1">
      <c r="A456" s="304"/>
      <c r="B456" s="276"/>
      <c r="C456" s="279"/>
      <c r="D456" s="115" t="s">
        <v>18</v>
      </c>
      <c r="E456" s="173">
        <f t="shared" ref="E456:F460" si="1053">H456+K456+N456+Q456+T456+W456+Z456+AC456+AF456+AI456+AL456+AO456</f>
        <v>0</v>
      </c>
      <c r="F456" s="85">
        <f t="shared" si="1053"/>
        <v>0</v>
      </c>
      <c r="G456" s="43" t="e">
        <f t="shared" si="1040"/>
        <v>#DIV/0!</v>
      </c>
      <c r="H456" s="233"/>
      <c r="I456" s="44"/>
      <c r="J456" s="45" t="e">
        <f t="shared" si="1041"/>
        <v>#DIV/0!</v>
      </c>
      <c r="K456" s="234"/>
      <c r="L456" s="85"/>
      <c r="M456" s="45" t="e">
        <f t="shared" si="1042"/>
        <v>#DIV/0!</v>
      </c>
      <c r="N456" s="234"/>
      <c r="O456" s="43"/>
      <c r="P456" s="45" t="e">
        <f t="shared" si="1043"/>
        <v>#DIV/0!</v>
      </c>
      <c r="Q456" s="234"/>
      <c r="R456" s="44"/>
      <c r="S456" s="45" t="e">
        <f t="shared" si="1044"/>
        <v>#DIV/0!</v>
      </c>
      <c r="T456" s="234"/>
      <c r="U456" s="44"/>
      <c r="V456" s="45" t="e">
        <f t="shared" si="1045"/>
        <v>#DIV/0!</v>
      </c>
      <c r="W456" s="234"/>
      <c r="X456" s="44"/>
      <c r="Y456" s="45" t="e">
        <f t="shared" si="1046"/>
        <v>#DIV/0!</v>
      </c>
      <c r="Z456" s="234"/>
      <c r="AA456" s="44"/>
      <c r="AB456" s="45" t="e">
        <f t="shared" si="1047"/>
        <v>#DIV/0!</v>
      </c>
      <c r="AC456" s="234"/>
      <c r="AD456" s="44"/>
      <c r="AE456" s="45" t="e">
        <f t="shared" si="1048"/>
        <v>#DIV/0!</v>
      </c>
      <c r="AF456" s="234"/>
      <c r="AG456" s="44"/>
      <c r="AH456" s="45" t="e">
        <f t="shared" si="1049"/>
        <v>#DIV/0!</v>
      </c>
      <c r="AI456" s="234"/>
      <c r="AJ456" s="44"/>
      <c r="AK456" s="45" t="e">
        <f t="shared" si="1050"/>
        <v>#DIV/0!</v>
      </c>
      <c r="AL456" s="234"/>
      <c r="AM456" s="44"/>
      <c r="AN456" s="45" t="e">
        <f t="shared" si="1051"/>
        <v>#DIV/0!</v>
      </c>
      <c r="AO456" s="234"/>
      <c r="AP456" s="44"/>
      <c r="AQ456" s="45" t="e">
        <f t="shared" si="1052"/>
        <v>#DIV/0!</v>
      </c>
      <c r="AR456" s="12"/>
      <c r="AS456" s="37"/>
      <c r="AT456" s="37"/>
    </row>
    <row r="457" spans="1:46" customFormat="1" ht="23.25" hidden="1" customHeight="1">
      <c r="A457" s="304"/>
      <c r="B457" s="276"/>
      <c r="C457" s="279"/>
      <c r="D457" s="115" t="s">
        <v>26</v>
      </c>
      <c r="E457" s="173">
        <f t="shared" si="1053"/>
        <v>351.71</v>
      </c>
      <c r="F457" s="85">
        <f t="shared" si="1053"/>
        <v>0</v>
      </c>
      <c r="G457" s="43">
        <f t="shared" si="1040"/>
        <v>0</v>
      </c>
      <c r="H457" s="233"/>
      <c r="I457" s="44"/>
      <c r="J457" s="45" t="e">
        <f t="shared" si="1041"/>
        <v>#DIV/0!</v>
      </c>
      <c r="K457" s="234"/>
      <c r="L457" s="85"/>
      <c r="M457" s="45" t="e">
        <f t="shared" si="1042"/>
        <v>#DIV/0!</v>
      </c>
      <c r="N457" s="234"/>
      <c r="O457" s="43"/>
      <c r="P457" s="45" t="e">
        <f t="shared" si="1043"/>
        <v>#DIV/0!</v>
      </c>
      <c r="Q457" s="234"/>
      <c r="R457" s="44"/>
      <c r="S457" s="45" t="e">
        <f t="shared" si="1044"/>
        <v>#DIV/0!</v>
      </c>
      <c r="T457" s="234"/>
      <c r="U457" s="44"/>
      <c r="V457" s="45" t="e">
        <f t="shared" si="1045"/>
        <v>#DIV/0!</v>
      </c>
      <c r="W457" s="234"/>
      <c r="X457" s="44"/>
      <c r="Y457" s="45" t="e">
        <f t="shared" si="1046"/>
        <v>#DIV/0!</v>
      </c>
      <c r="Z457" s="234"/>
      <c r="AA457" s="44"/>
      <c r="AB457" s="45" t="e">
        <f t="shared" si="1047"/>
        <v>#DIV/0!</v>
      </c>
      <c r="AC457" s="234"/>
      <c r="AD457" s="44"/>
      <c r="AE457" s="45" t="e">
        <f t="shared" si="1048"/>
        <v>#DIV/0!</v>
      </c>
      <c r="AF457" s="234">
        <f>359.08-7.37</f>
        <v>351.71</v>
      </c>
      <c r="AG457" s="44"/>
      <c r="AH457" s="45">
        <f t="shared" si="1049"/>
        <v>0</v>
      </c>
      <c r="AI457" s="234"/>
      <c r="AJ457" s="44"/>
      <c r="AK457" s="45" t="e">
        <f t="shared" si="1050"/>
        <v>#DIV/0!</v>
      </c>
      <c r="AL457" s="234"/>
      <c r="AM457" s="44"/>
      <c r="AN457" s="45" t="e">
        <f t="shared" si="1051"/>
        <v>#DIV/0!</v>
      </c>
      <c r="AO457" s="234"/>
      <c r="AP457" s="44"/>
      <c r="AQ457" s="45" t="e">
        <f t="shared" si="1052"/>
        <v>#DIV/0!</v>
      </c>
      <c r="AR457" s="12"/>
      <c r="AS457" s="37"/>
      <c r="AT457" s="37"/>
    </row>
    <row r="458" spans="1:46" customFormat="1" ht="75.75" hidden="1" customHeight="1">
      <c r="A458" s="304"/>
      <c r="B458" s="276"/>
      <c r="C458" s="279"/>
      <c r="D458" s="115" t="s">
        <v>154</v>
      </c>
      <c r="E458" s="173">
        <f t="shared" si="1053"/>
        <v>0</v>
      </c>
      <c r="F458" s="85">
        <f t="shared" si="1053"/>
        <v>0</v>
      </c>
      <c r="G458" s="43" t="e">
        <f t="shared" si="1040"/>
        <v>#DIV/0!</v>
      </c>
      <c r="H458" s="233"/>
      <c r="I458" s="44"/>
      <c r="J458" s="45" t="e">
        <f t="shared" si="1041"/>
        <v>#DIV/0!</v>
      </c>
      <c r="K458" s="234"/>
      <c r="L458" s="85"/>
      <c r="M458" s="45" t="e">
        <f t="shared" si="1042"/>
        <v>#DIV/0!</v>
      </c>
      <c r="N458" s="234"/>
      <c r="O458" s="43"/>
      <c r="P458" s="45" t="e">
        <f t="shared" si="1043"/>
        <v>#DIV/0!</v>
      </c>
      <c r="Q458" s="234"/>
      <c r="R458" s="44"/>
      <c r="S458" s="45" t="e">
        <f t="shared" si="1044"/>
        <v>#DIV/0!</v>
      </c>
      <c r="T458" s="234"/>
      <c r="U458" s="44"/>
      <c r="V458" s="45" t="e">
        <f t="shared" si="1045"/>
        <v>#DIV/0!</v>
      </c>
      <c r="W458" s="234"/>
      <c r="X458" s="44"/>
      <c r="Y458" s="45" t="e">
        <f t="shared" si="1046"/>
        <v>#DIV/0!</v>
      </c>
      <c r="Z458" s="234"/>
      <c r="AA458" s="44"/>
      <c r="AB458" s="45" t="e">
        <f t="shared" si="1047"/>
        <v>#DIV/0!</v>
      </c>
      <c r="AC458" s="234"/>
      <c r="AD458" s="44"/>
      <c r="AE458" s="45" t="e">
        <f t="shared" si="1048"/>
        <v>#DIV/0!</v>
      </c>
      <c r="AF458" s="234"/>
      <c r="AG458" s="44"/>
      <c r="AH458" s="45" t="e">
        <f t="shared" si="1049"/>
        <v>#DIV/0!</v>
      </c>
      <c r="AI458" s="234"/>
      <c r="AJ458" s="44"/>
      <c r="AK458" s="45" t="e">
        <f t="shared" si="1050"/>
        <v>#DIV/0!</v>
      </c>
      <c r="AL458" s="234"/>
      <c r="AM458" s="44"/>
      <c r="AN458" s="45" t="e">
        <f t="shared" si="1051"/>
        <v>#DIV/0!</v>
      </c>
      <c r="AO458" s="234"/>
      <c r="AP458" s="44"/>
      <c r="AQ458" s="45" t="e">
        <f t="shared" si="1052"/>
        <v>#DIV/0!</v>
      </c>
      <c r="AR458" s="12"/>
      <c r="AS458" s="37"/>
      <c r="AT458" s="37"/>
    </row>
    <row r="459" spans="1:46" customFormat="1" ht="36" hidden="1" customHeight="1">
      <c r="A459" s="304"/>
      <c r="B459" s="276"/>
      <c r="C459" s="279"/>
      <c r="D459" s="115" t="s">
        <v>37</v>
      </c>
      <c r="E459" s="173">
        <f t="shared" si="1053"/>
        <v>0</v>
      </c>
      <c r="F459" s="85">
        <f t="shared" si="1053"/>
        <v>0</v>
      </c>
      <c r="G459" s="43" t="e">
        <f t="shared" si="1040"/>
        <v>#DIV/0!</v>
      </c>
      <c r="H459" s="233"/>
      <c r="I459" s="44"/>
      <c r="J459" s="45" t="e">
        <f t="shared" si="1041"/>
        <v>#DIV/0!</v>
      </c>
      <c r="K459" s="234"/>
      <c r="L459" s="85"/>
      <c r="M459" s="45" t="e">
        <f t="shared" si="1042"/>
        <v>#DIV/0!</v>
      </c>
      <c r="N459" s="234"/>
      <c r="O459" s="43"/>
      <c r="P459" s="45" t="e">
        <f t="shared" si="1043"/>
        <v>#DIV/0!</v>
      </c>
      <c r="Q459" s="234"/>
      <c r="R459" s="44"/>
      <c r="S459" s="45" t="e">
        <f t="shared" si="1044"/>
        <v>#DIV/0!</v>
      </c>
      <c r="T459" s="234"/>
      <c r="U459" s="44"/>
      <c r="V459" s="45" t="e">
        <f t="shared" si="1045"/>
        <v>#DIV/0!</v>
      </c>
      <c r="W459" s="234"/>
      <c r="X459" s="44"/>
      <c r="Y459" s="45" t="e">
        <f t="shared" si="1046"/>
        <v>#DIV/0!</v>
      </c>
      <c r="Z459" s="234"/>
      <c r="AA459" s="44"/>
      <c r="AB459" s="45" t="e">
        <f t="shared" si="1047"/>
        <v>#DIV/0!</v>
      </c>
      <c r="AC459" s="234"/>
      <c r="AD459" s="44"/>
      <c r="AE459" s="45" t="e">
        <f t="shared" si="1048"/>
        <v>#DIV/0!</v>
      </c>
      <c r="AF459" s="234"/>
      <c r="AG459" s="44"/>
      <c r="AH459" s="45" t="e">
        <f t="shared" si="1049"/>
        <v>#DIV/0!</v>
      </c>
      <c r="AI459" s="234"/>
      <c r="AJ459" s="44"/>
      <c r="AK459" s="45" t="e">
        <f t="shared" si="1050"/>
        <v>#DIV/0!</v>
      </c>
      <c r="AL459" s="234"/>
      <c r="AM459" s="44"/>
      <c r="AN459" s="45" t="e">
        <f t="shared" si="1051"/>
        <v>#DIV/0!</v>
      </c>
      <c r="AO459" s="234"/>
      <c r="AP459" s="44"/>
      <c r="AQ459" s="45" t="e">
        <f t="shared" si="1052"/>
        <v>#DIV/0!</v>
      </c>
      <c r="AR459" s="12"/>
      <c r="AS459" s="37"/>
      <c r="AT459" s="37"/>
    </row>
    <row r="460" spans="1:46" customFormat="1" ht="45" hidden="1">
      <c r="A460" s="305"/>
      <c r="B460" s="277"/>
      <c r="C460" s="280"/>
      <c r="D460" s="115" t="s">
        <v>32</v>
      </c>
      <c r="E460" s="173">
        <f t="shared" si="1053"/>
        <v>0</v>
      </c>
      <c r="F460" s="85">
        <f t="shared" si="1053"/>
        <v>0</v>
      </c>
      <c r="G460" s="43" t="e">
        <f t="shared" si="1040"/>
        <v>#DIV/0!</v>
      </c>
      <c r="H460" s="233"/>
      <c r="I460" s="44"/>
      <c r="J460" s="45" t="e">
        <f t="shared" si="1041"/>
        <v>#DIV/0!</v>
      </c>
      <c r="K460" s="234"/>
      <c r="L460" s="85"/>
      <c r="M460" s="45" t="e">
        <f t="shared" si="1042"/>
        <v>#DIV/0!</v>
      </c>
      <c r="N460" s="234"/>
      <c r="O460" s="43"/>
      <c r="P460" s="45" t="e">
        <f t="shared" si="1043"/>
        <v>#DIV/0!</v>
      </c>
      <c r="Q460" s="234"/>
      <c r="R460" s="44"/>
      <c r="S460" s="45" t="e">
        <f t="shared" si="1044"/>
        <v>#DIV/0!</v>
      </c>
      <c r="T460" s="234"/>
      <c r="U460" s="44"/>
      <c r="V460" s="45" t="e">
        <f t="shared" si="1045"/>
        <v>#DIV/0!</v>
      </c>
      <c r="W460" s="234"/>
      <c r="X460" s="44"/>
      <c r="Y460" s="45" t="e">
        <f t="shared" si="1046"/>
        <v>#DIV/0!</v>
      </c>
      <c r="Z460" s="234"/>
      <c r="AA460" s="44"/>
      <c r="AB460" s="45" t="e">
        <f t="shared" si="1047"/>
        <v>#DIV/0!</v>
      </c>
      <c r="AC460" s="234"/>
      <c r="AD460" s="44"/>
      <c r="AE460" s="45" t="e">
        <f t="shared" si="1048"/>
        <v>#DIV/0!</v>
      </c>
      <c r="AF460" s="234"/>
      <c r="AG460" s="44"/>
      <c r="AH460" s="45" t="e">
        <f t="shared" si="1049"/>
        <v>#DIV/0!</v>
      </c>
      <c r="AI460" s="234"/>
      <c r="AJ460" s="44"/>
      <c r="AK460" s="45" t="e">
        <f t="shared" si="1050"/>
        <v>#DIV/0!</v>
      </c>
      <c r="AL460" s="234"/>
      <c r="AM460" s="44"/>
      <c r="AN460" s="45" t="e">
        <f t="shared" si="1051"/>
        <v>#DIV/0!</v>
      </c>
      <c r="AO460" s="234"/>
      <c r="AP460" s="44"/>
      <c r="AQ460" s="45" t="e">
        <f t="shared" si="1052"/>
        <v>#DIV/0!</v>
      </c>
      <c r="AR460" s="12"/>
      <c r="AS460" s="37"/>
      <c r="AT460" s="37"/>
    </row>
    <row r="461" spans="1:46" s="208" customFormat="1" ht="25.5" hidden="1" customHeight="1">
      <c r="A461" s="272" t="s">
        <v>258</v>
      </c>
      <c r="B461" s="275" t="s">
        <v>163</v>
      </c>
      <c r="C461" s="278" t="s">
        <v>68</v>
      </c>
      <c r="D461" s="217" t="s">
        <v>34</v>
      </c>
      <c r="E461" s="210">
        <f>E462+E463+E464+E466+E467</f>
        <v>1421</v>
      </c>
      <c r="F461" s="206">
        <f>F462+F463+F464+F466+F467</f>
        <v>1037.93</v>
      </c>
      <c r="G461" s="206">
        <f>(F461/E461)*100</f>
        <v>73.042223786066145</v>
      </c>
      <c r="H461" s="233">
        <f>H462+H463+H464+H466+H467</f>
        <v>0</v>
      </c>
      <c r="I461" s="206">
        <f>I462+I463+I464+I466+I467</f>
        <v>0</v>
      </c>
      <c r="J461" s="205" t="e">
        <f>(I461/H461)*100</f>
        <v>#DIV/0!</v>
      </c>
      <c r="K461" s="234">
        <f>K462+K463+K464+K466+K467</f>
        <v>0</v>
      </c>
      <c r="L461" s="206">
        <f>L462+L463+L464+L466+L467</f>
        <v>0</v>
      </c>
      <c r="M461" s="205" t="e">
        <f>(L461/K461)*100</f>
        <v>#DIV/0!</v>
      </c>
      <c r="N461" s="234">
        <f>N462+N463+N464+N466+N467</f>
        <v>0</v>
      </c>
      <c r="O461" s="206">
        <f>O462+O463+O464+O466+O467</f>
        <v>0</v>
      </c>
      <c r="P461" s="205" t="e">
        <f>(O461/N461)*100</f>
        <v>#DIV/0!</v>
      </c>
      <c r="Q461" s="234">
        <f>Q462+Q463+Q464+Q466+Q467</f>
        <v>0</v>
      </c>
      <c r="R461" s="205">
        <f>R462+R463+R464+R466+R467</f>
        <v>0</v>
      </c>
      <c r="S461" s="205" t="e">
        <f>(R461/Q461)*100</f>
        <v>#DIV/0!</v>
      </c>
      <c r="T461" s="234">
        <f>T462+T463+T464+T466+T467</f>
        <v>1037.93</v>
      </c>
      <c r="U461" s="205">
        <f>U462+U463+U464+U466+U467</f>
        <v>1037.93</v>
      </c>
      <c r="V461" s="205">
        <f>(U461/T461)*100</f>
        <v>100</v>
      </c>
      <c r="W461" s="234">
        <f>W462+W463+W464+W466+W467</f>
        <v>0</v>
      </c>
      <c r="X461" s="205">
        <f>X462+X463+X464+X466+X467</f>
        <v>0</v>
      </c>
      <c r="Y461" s="205" t="e">
        <f>(X461/W461)*100</f>
        <v>#DIV/0!</v>
      </c>
      <c r="Z461" s="234">
        <f>Z462+Z463+Z464+Z466+Z467</f>
        <v>0</v>
      </c>
      <c r="AA461" s="205">
        <f>AA462+AA463+AA464+AA466+AA467</f>
        <v>0</v>
      </c>
      <c r="AB461" s="205" t="e">
        <f>(AA461/Z461)*100</f>
        <v>#DIV/0!</v>
      </c>
      <c r="AC461" s="234">
        <f>AC462+AC463+AC464+AC466+AC467</f>
        <v>0</v>
      </c>
      <c r="AD461" s="205">
        <f>AD462+AD463+AD464+AD466+AD467</f>
        <v>0</v>
      </c>
      <c r="AE461" s="205" t="e">
        <f>(AD461/AC461)*100</f>
        <v>#DIV/0!</v>
      </c>
      <c r="AF461" s="234">
        <f>AF462+AF463+AF464+AF466+AF467</f>
        <v>383.06999999999994</v>
      </c>
      <c r="AG461" s="205">
        <f>AG462+AG463+AG464+AG466+AG467</f>
        <v>0</v>
      </c>
      <c r="AH461" s="205">
        <f>(AG461/AF461)*100</f>
        <v>0</v>
      </c>
      <c r="AI461" s="234">
        <f>AI462+AI463+AI464+AI466+AI467</f>
        <v>0</v>
      </c>
      <c r="AJ461" s="205">
        <f>AJ462+AJ463+AJ464+AJ466+AJ467</f>
        <v>0</v>
      </c>
      <c r="AK461" s="205" t="e">
        <f>(AJ461/AI461)*100</f>
        <v>#DIV/0!</v>
      </c>
      <c r="AL461" s="234">
        <f>AL462+AL463+AL464+AL466+AL467</f>
        <v>0</v>
      </c>
      <c r="AM461" s="205">
        <f>AM462+AM463+AM464+AM466+AM467</f>
        <v>0</v>
      </c>
      <c r="AN461" s="205" t="e">
        <f>(AM461/AL461)*100</f>
        <v>#DIV/0!</v>
      </c>
      <c r="AO461" s="234">
        <f>AO462+AO463+AO464+AO466+AO467</f>
        <v>0</v>
      </c>
      <c r="AP461" s="205">
        <f>AP462+AP463+AP464+AP466+AP467</f>
        <v>0</v>
      </c>
      <c r="AQ461" s="205" t="e">
        <f>(AP461/AO461)*100</f>
        <v>#DIV/0!</v>
      </c>
      <c r="AR461" s="216"/>
    </row>
    <row r="462" spans="1:46" customFormat="1" ht="30" hidden="1">
      <c r="A462" s="273"/>
      <c r="B462" s="276"/>
      <c r="C462" s="279"/>
      <c r="D462" s="115" t="s">
        <v>17</v>
      </c>
      <c r="E462" s="173">
        <f>H462+K462+N462+Q462+T462+W462+Z462+AC462+AF462+AI462+AL462+AO462</f>
        <v>0</v>
      </c>
      <c r="F462" s="85">
        <f>I462+L462+O462+R462+U462+X462+AA462+AD462+AG462+AJ462+AM462+AP462</f>
        <v>0</v>
      </c>
      <c r="G462" s="43" t="e">
        <f t="shared" ref="G462:G467" si="1054">(F462/E462)*100</f>
        <v>#DIV/0!</v>
      </c>
      <c r="H462" s="233"/>
      <c r="I462" s="85"/>
      <c r="J462" s="45" t="e">
        <f t="shared" ref="J462:J467" si="1055">(I462/H462)*100</f>
        <v>#DIV/0!</v>
      </c>
      <c r="K462" s="234"/>
      <c r="L462" s="85"/>
      <c r="M462" s="45" t="e">
        <f t="shared" ref="M462:M467" si="1056">(L462/K462)*100</f>
        <v>#DIV/0!</v>
      </c>
      <c r="N462" s="234"/>
      <c r="O462" s="43"/>
      <c r="P462" s="45" t="e">
        <f t="shared" ref="P462:P467" si="1057">(O462/N462)*100</f>
        <v>#DIV/0!</v>
      </c>
      <c r="Q462" s="234"/>
      <c r="R462" s="44"/>
      <c r="S462" s="45" t="e">
        <f t="shared" ref="S462:S467" si="1058">(R462/Q462)*100</f>
        <v>#DIV/0!</v>
      </c>
      <c r="T462" s="234"/>
      <c r="U462" s="44"/>
      <c r="V462" s="45" t="e">
        <f t="shared" ref="V462:V467" si="1059">(U462/T462)*100</f>
        <v>#DIV/0!</v>
      </c>
      <c r="W462" s="234"/>
      <c r="X462" s="44"/>
      <c r="Y462" s="45" t="e">
        <f t="shared" ref="Y462:Y467" si="1060">(X462/W462)*100</f>
        <v>#DIV/0!</v>
      </c>
      <c r="Z462" s="234"/>
      <c r="AA462" s="44"/>
      <c r="AB462" s="45" t="e">
        <f t="shared" ref="AB462:AB467" si="1061">(AA462/Z462)*100</f>
        <v>#DIV/0!</v>
      </c>
      <c r="AC462" s="234"/>
      <c r="AD462" s="44"/>
      <c r="AE462" s="45" t="e">
        <f t="shared" ref="AE462:AE467" si="1062">(AD462/AC462)*100</f>
        <v>#DIV/0!</v>
      </c>
      <c r="AF462" s="234"/>
      <c r="AG462" s="44"/>
      <c r="AH462" s="45" t="e">
        <f t="shared" ref="AH462:AH467" si="1063">(AG462/AF462)*100</f>
        <v>#DIV/0!</v>
      </c>
      <c r="AI462" s="234"/>
      <c r="AJ462" s="44"/>
      <c r="AK462" s="45" t="e">
        <f t="shared" ref="AK462:AK467" si="1064">(AJ462/AI462)*100</f>
        <v>#DIV/0!</v>
      </c>
      <c r="AL462" s="234"/>
      <c r="AM462" s="44"/>
      <c r="AN462" s="45" t="e">
        <f t="shared" ref="AN462:AN467" si="1065">(AM462/AL462)*100</f>
        <v>#DIV/0!</v>
      </c>
      <c r="AO462" s="234"/>
      <c r="AP462" s="44"/>
      <c r="AQ462" s="45" t="e">
        <f t="shared" ref="AQ462:AQ467" si="1066">(AP462/AO462)*100</f>
        <v>#DIV/0!</v>
      </c>
      <c r="AR462" s="12"/>
      <c r="AS462" s="37"/>
      <c r="AT462" s="37"/>
    </row>
    <row r="463" spans="1:46" customFormat="1" ht="45" hidden="1">
      <c r="A463" s="273"/>
      <c r="B463" s="276"/>
      <c r="C463" s="279"/>
      <c r="D463" s="115" t="s">
        <v>18</v>
      </c>
      <c r="E463" s="173">
        <f t="shared" ref="E463:F467" si="1067">H463+K463+N463+Q463+T463+W463+Z463+AC463+AF463+AI463+AL463+AO463</f>
        <v>0</v>
      </c>
      <c r="F463" s="85">
        <f t="shared" si="1067"/>
        <v>0</v>
      </c>
      <c r="G463" s="43" t="e">
        <f t="shared" si="1054"/>
        <v>#DIV/0!</v>
      </c>
      <c r="H463" s="233"/>
      <c r="I463" s="85"/>
      <c r="J463" s="45" t="e">
        <f t="shared" si="1055"/>
        <v>#DIV/0!</v>
      </c>
      <c r="K463" s="234"/>
      <c r="L463" s="85"/>
      <c r="M463" s="45" t="e">
        <f t="shared" si="1056"/>
        <v>#DIV/0!</v>
      </c>
      <c r="N463" s="234"/>
      <c r="O463" s="43"/>
      <c r="P463" s="45" t="e">
        <f t="shared" si="1057"/>
        <v>#DIV/0!</v>
      </c>
      <c r="Q463" s="234"/>
      <c r="R463" s="44"/>
      <c r="S463" s="45" t="e">
        <f t="shared" si="1058"/>
        <v>#DIV/0!</v>
      </c>
      <c r="T463" s="234"/>
      <c r="U463" s="44"/>
      <c r="V463" s="45" t="e">
        <f t="shared" si="1059"/>
        <v>#DIV/0!</v>
      </c>
      <c r="W463" s="234"/>
      <c r="X463" s="44"/>
      <c r="Y463" s="45" t="e">
        <f t="shared" si="1060"/>
        <v>#DIV/0!</v>
      </c>
      <c r="Z463" s="234"/>
      <c r="AA463" s="44"/>
      <c r="AB463" s="45" t="e">
        <f t="shared" si="1061"/>
        <v>#DIV/0!</v>
      </c>
      <c r="AC463" s="234"/>
      <c r="AD463" s="44"/>
      <c r="AE463" s="45" t="e">
        <f t="shared" si="1062"/>
        <v>#DIV/0!</v>
      </c>
      <c r="AF463" s="234"/>
      <c r="AG463" s="44"/>
      <c r="AH463" s="45" t="e">
        <f t="shared" si="1063"/>
        <v>#DIV/0!</v>
      </c>
      <c r="AI463" s="234"/>
      <c r="AJ463" s="44"/>
      <c r="AK463" s="45" t="e">
        <f t="shared" si="1064"/>
        <v>#DIV/0!</v>
      </c>
      <c r="AL463" s="234"/>
      <c r="AM463" s="44"/>
      <c r="AN463" s="45" t="e">
        <f t="shared" si="1065"/>
        <v>#DIV/0!</v>
      </c>
      <c r="AO463" s="234"/>
      <c r="AP463" s="44"/>
      <c r="AQ463" s="45" t="e">
        <f t="shared" si="1066"/>
        <v>#DIV/0!</v>
      </c>
      <c r="AR463" s="12"/>
      <c r="AS463" s="37"/>
      <c r="AT463" s="37"/>
    </row>
    <row r="464" spans="1:46" customFormat="1" ht="23.25" hidden="1" customHeight="1">
      <c r="A464" s="273"/>
      <c r="B464" s="276"/>
      <c r="C464" s="279"/>
      <c r="D464" s="115" t="s">
        <v>26</v>
      </c>
      <c r="E464" s="173">
        <f t="shared" si="1067"/>
        <v>1421</v>
      </c>
      <c r="F464" s="85">
        <f t="shared" si="1067"/>
        <v>1037.93</v>
      </c>
      <c r="G464" s="43">
        <f t="shared" si="1054"/>
        <v>73.042223786066145</v>
      </c>
      <c r="H464" s="233"/>
      <c r="I464" s="85"/>
      <c r="J464" s="45" t="e">
        <f t="shared" si="1055"/>
        <v>#DIV/0!</v>
      </c>
      <c r="K464" s="234"/>
      <c r="L464" s="85"/>
      <c r="M464" s="45" t="e">
        <f t="shared" si="1056"/>
        <v>#DIV/0!</v>
      </c>
      <c r="N464" s="234"/>
      <c r="O464" s="43"/>
      <c r="P464" s="45" t="e">
        <f t="shared" si="1057"/>
        <v>#DIV/0!</v>
      </c>
      <c r="Q464" s="234"/>
      <c r="R464" s="44"/>
      <c r="S464" s="45" t="e">
        <f t="shared" si="1058"/>
        <v>#DIV/0!</v>
      </c>
      <c r="T464" s="234">
        <v>1037.93</v>
      </c>
      <c r="U464" s="44">
        <v>1037.93</v>
      </c>
      <c r="V464" s="45">
        <f t="shared" si="1059"/>
        <v>100</v>
      </c>
      <c r="W464" s="234"/>
      <c r="X464" s="44"/>
      <c r="Y464" s="45" t="e">
        <f t="shared" si="1060"/>
        <v>#DIV/0!</v>
      </c>
      <c r="Z464" s="234"/>
      <c r="AA464" s="44"/>
      <c r="AB464" s="45" t="e">
        <f t="shared" si="1061"/>
        <v>#DIV/0!</v>
      </c>
      <c r="AC464" s="234"/>
      <c r="AD464" s="44"/>
      <c r="AE464" s="45" t="e">
        <f t="shared" si="1062"/>
        <v>#DIV/0!</v>
      </c>
      <c r="AF464" s="234">
        <f>1428.14-7.14-1037.93</f>
        <v>383.06999999999994</v>
      </c>
      <c r="AG464" s="44"/>
      <c r="AH464" s="45">
        <f t="shared" si="1063"/>
        <v>0</v>
      </c>
      <c r="AI464" s="234"/>
      <c r="AJ464" s="44"/>
      <c r="AK464" s="45" t="e">
        <f t="shared" si="1064"/>
        <v>#DIV/0!</v>
      </c>
      <c r="AL464" s="234"/>
      <c r="AM464" s="44"/>
      <c r="AN464" s="45" t="e">
        <f t="shared" si="1065"/>
        <v>#DIV/0!</v>
      </c>
      <c r="AO464" s="234"/>
      <c r="AP464" s="44"/>
      <c r="AQ464" s="45" t="e">
        <f t="shared" si="1066"/>
        <v>#DIV/0!</v>
      </c>
      <c r="AR464" s="12"/>
      <c r="AS464" s="37"/>
      <c r="AT464" s="37"/>
    </row>
    <row r="465" spans="1:46" customFormat="1" ht="86.25" hidden="1" customHeight="1">
      <c r="A465" s="273"/>
      <c r="B465" s="276"/>
      <c r="C465" s="279"/>
      <c r="D465" s="115" t="s">
        <v>154</v>
      </c>
      <c r="E465" s="173">
        <f t="shared" si="1067"/>
        <v>0</v>
      </c>
      <c r="F465" s="85">
        <f t="shared" si="1067"/>
        <v>0</v>
      </c>
      <c r="G465" s="43" t="e">
        <f t="shared" si="1054"/>
        <v>#DIV/0!</v>
      </c>
      <c r="H465" s="233"/>
      <c r="I465" s="85"/>
      <c r="J465" s="45" t="e">
        <f t="shared" si="1055"/>
        <v>#DIV/0!</v>
      </c>
      <c r="K465" s="234"/>
      <c r="L465" s="85"/>
      <c r="M465" s="45" t="e">
        <f t="shared" si="1056"/>
        <v>#DIV/0!</v>
      </c>
      <c r="N465" s="234"/>
      <c r="O465" s="43"/>
      <c r="P465" s="45" t="e">
        <f t="shared" si="1057"/>
        <v>#DIV/0!</v>
      </c>
      <c r="Q465" s="234"/>
      <c r="R465" s="44"/>
      <c r="S465" s="45" t="e">
        <f t="shared" si="1058"/>
        <v>#DIV/0!</v>
      </c>
      <c r="T465" s="234"/>
      <c r="U465" s="44"/>
      <c r="V465" s="45" t="e">
        <f t="shared" si="1059"/>
        <v>#DIV/0!</v>
      </c>
      <c r="W465" s="234"/>
      <c r="X465" s="44"/>
      <c r="Y465" s="45" t="e">
        <f t="shared" si="1060"/>
        <v>#DIV/0!</v>
      </c>
      <c r="Z465" s="234"/>
      <c r="AA465" s="44"/>
      <c r="AB465" s="45" t="e">
        <f t="shared" si="1061"/>
        <v>#DIV/0!</v>
      </c>
      <c r="AC465" s="234"/>
      <c r="AD465" s="44"/>
      <c r="AE465" s="45" t="e">
        <f t="shared" si="1062"/>
        <v>#DIV/0!</v>
      </c>
      <c r="AF465" s="234"/>
      <c r="AG465" s="44"/>
      <c r="AH465" s="45" t="e">
        <f t="shared" si="1063"/>
        <v>#DIV/0!</v>
      </c>
      <c r="AI465" s="234"/>
      <c r="AJ465" s="44"/>
      <c r="AK465" s="45" t="e">
        <f t="shared" si="1064"/>
        <v>#DIV/0!</v>
      </c>
      <c r="AL465" s="234"/>
      <c r="AM465" s="44"/>
      <c r="AN465" s="45" t="e">
        <f t="shared" si="1065"/>
        <v>#DIV/0!</v>
      </c>
      <c r="AO465" s="234"/>
      <c r="AP465" s="44"/>
      <c r="AQ465" s="45" t="e">
        <f t="shared" si="1066"/>
        <v>#DIV/0!</v>
      </c>
      <c r="AR465" s="12"/>
      <c r="AS465" s="37"/>
      <c r="AT465" s="37"/>
    </row>
    <row r="466" spans="1:46" customFormat="1" ht="36" hidden="1" customHeight="1">
      <c r="A466" s="273"/>
      <c r="B466" s="276"/>
      <c r="C466" s="279"/>
      <c r="D466" s="115" t="s">
        <v>37</v>
      </c>
      <c r="E466" s="173">
        <f t="shared" si="1067"/>
        <v>0</v>
      </c>
      <c r="F466" s="85">
        <f t="shared" si="1067"/>
        <v>0</v>
      </c>
      <c r="G466" s="43" t="e">
        <f t="shared" si="1054"/>
        <v>#DIV/0!</v>
      </c>
      <c r="H466" s="233"/>
      <c r="I466" s="85"/>
      <c r="J466" s="45" t="e">
        <f t="shared" si="1055"/>
        <v>#DIV/0!</v>
      </c>
      <c r="K466" s="234"/>
      <c r="L466" s="85"/>
      <c r="M466" s="45" t="e">
        <f t="shared" si="1056"/>
        <v>#DIV/0!</v>
      </c>
      <c r="N466" s="234"/>
      <c r="O466" s="43"/>
      <c r="P466" s="45" t="e">
        <f t="shared" si="1057"/>
        <v>#DIV/0!</v>
      </c>
      <c r="Q466" s="234"/>
      <c r="R466" s="44"/>
      <c r="S466" s="45" t="e">
        <f t="shared" si="1058"/>
        <v>#DIV/0!</v>
      </c>
      <c r="T466" s="234"/>
      <c r="U466" s="44"/>
      <c r="V466" s="45" t="e">
        <f t="shared" si="1059"/>
        <v>#DIV/0!</v>
      </c>
      <c r="W466" s="234"/>
      <c r="X466" s="44"/>
      <c r="Y466" s="45" t="e">
        <f t="shared" si="1060"/>
        <v>#DIV/0!</v>
      </c>
      <c r="Z466" s="234"/>
      <c r="AA466" s="44"/>
      <c r="AB466" s="45" t="e">
        <f t="shared" si="1061"/>
        <v>#DIV/0!</v>
      </c>
      <c r="AC466" s="234"/>
      <c r="AD466" s="44"/>
      <c r="AE466" s="45" t="e">
        <f t="shared" si="1062"/>
        <v>#DIV/0!</v>
      </c>
      <c r="AF466" s="234"/>
      <c r="AG466" s="44"/>
      <c r="AH466" s="45" t="e">
        <f t="shared" si="1063"/>
        <v>#DIV/0!</v>
      </c>
      <c r="AI466" s="234"/>
      <c r="AJ466" s="44"/>
      <c r="AK466" s="45" t="e">
        <f t="shared" si="1064"/>
        <v>#DIV/0!</v>
      </c>
      <c r="AL466" s="234"/>
      <c r="AM466" s="44"/>
      <c r="AN466" s="45" t="e">
        <f t="shared" si="1065"/>
        <v>#DIV/0!</v>
      </c>
      <c r="AO466" s="234"/>
      <c r="AP466" s="44"/>
      <c r="AQ466" s="45" t="e">
        <f t="shared" si="1066"/>
        <v>#DIV/0!</v>
      </c>
      <c r="AR466" s="12"/>
      <c r="AS466" s="37"/>
      <c r="AT466" s="37"/>
    </row>
    <row r="467" spans="1:46" customFormat="1" ht="45" hidden="1">
      <c r="A467" s="274"/>
      <c r="B467" s="277"/>
      <c r="C467" s="280"/>
      <c r="D467" s="115" t="s">
        <v>32</v>
      </c>
      <c r="E467" s="173">
        <f t="shared" si="1067"/>
        <v>0</v>
      </c>
      <c r="F467" s="85">
        <f t="shared" si="1067"/>
        <v>0</v>
      </c>
      <c r="G467" s="43" t="e">
        <f t="shared" si="1054"/>
        <v>#DIV/0!</v>
      </c>
      <c r="H467" s="233"/>
      <c r="I467" s="85"/>
      <c r="J467" s="45" t="e">
        <f t="shared" si="1055"/>
        <v>#DIV/0!</v>
      </c>
      <c r="K467" s="234"/>
      <c r="L467" s="85"/>
      <c r="M467" s="45" t="e">
        <f t="shared" si="1056"/>
        <v>#DIV/0!</v>
      </c>
      <c r="N467" s="234"/>
      <c r="O467" s="43"/>
      <c r="P467" s="45" t="e">
        <f t="shared" si="1057"/>
        <v>#DIV/0!</v>
      </c>
      <c r="Q467" s="234"/>
      <c r="R467" s="44"/>
      <c r="S467" s="45" t="e">
        <f t="shared" si="1058"/>
        <v>#DIV/0!</v>
      </c>
      <c r="T467" s="234"/>
      <c r="U467" s="44"/>
      <c r="V467" s="45" t="e">
        <f t="shared" si="1059"/>
        <v>#DIV/0!</v>
      </c>
      <c r="W467" s="234"/>
      <c r="X467" s="44"/>
      <c r="Y467" s="45" t="e">
        <f t="shared" si="1060"/>
        <v>#DIV/0!</v>
      </c>
      <c r="Z467" s="234"/>
      <c r="AA467" s="44"/>
      <c r="AB467" s="45" t="e">
        <f t="shared" si="1061"/>
        <v>#DIV/0!</v>
      </c>
      <c r="AC467" s="234"/>
      <c r="AD467" s="44"/>
      <c r="AE467" s="45" t="e">
        <f t="shared" si="1062"/>
        <v>#DIV/0!</v>
      </c>
      <c r="AF467" s="234"/>
      <c r="AG467" s="44"/>
      <c r="AH467" s="45" t="e">
        <f t="shared" si="1063"/>
        <v>#DIV/0!</v>
      </c>
      <c r="AI467" s="234"/>
      <c r="AJ467" s="44"/>
      <c r="AK467" s="45" t="e">
        <f t="shared" si="1064"/>
        <v>#DIV/0!</v>
      </c>
      <c r="AL467" s="234"/>
      <c r="AM467" s="44"/>
      <c r="AN467" s="45" t="e">
        <f t="shared" si="1065"/>
        <v>#DIV/0!</v>
      </c>
      <c r="AO467" s="234"/>
      <c r="AP467" s="44"/>
      <c r="AQ467" s="45" t="e">
        <f t="shared" si="1066"/>
        <v>#DIV/0!</v>
      </c>
      <c r="AR467" s="12"/>
      <c r="AS467" s="37"/>
      <c r="AT467" s="37"/>
    </row>
    <row r="468" spans="1:46" s="208" customFormat="1" ht="21.75" hidden="1" customHeight="1">
      <c r="A468" s="272" t="s">
        <v>259</v>
      </c>
      <c r="B468" s="275" t="s">
        <v>354</v>
      </c>
      <c r="C468" s="278" t="s">
        <v>68</v>
      </c>
      <c r="D468" s="217" t="s">
        <v>34</v>
      </c>
      <c r="E468" s="210">
        <f>E469+E470+E471+E473+E474</f>
        <v>4147.51</v>
      </c>
      <c r="F468" s="206">
        <f>F469+F470+F471+F473+F474</f>
        <v>0</v>
      </c>
      <c r="G468" s="206">
        <f>(F468/E468)*100</f>
        <v>0</v>
      </c>
      <c r="H468" s="233">
        <f>H469+H470+H471+H473+H474</f>
        <v>0</v>
      </c>
      <c r="I468" s="206">
        <f>I469+I470+I471+I473+I474</f>
        <v>0</v>
      </c>
      <c r="J468" s="205" t="e">
        <f>(I468/H468)*100</f>
        <v>#DIV/0!</v>
      </c>
      <c r="K468" s="234">
        <f>K469+K470+K471+K473+K474</f>
        <v>0</v>
      </c>
      <c r="L468" s="206">
        <f>L469+L470+L471+L473+L474</f>
        <v>0</v>
      </c>
      <c r="M468" s="205" t="e">
        <f>(L468/K468)*100</f>
        <v>#DIV/0!</v>
      </c>
      <c r="N468" s="234">
        <f>N469+N470+N471+N473+N474</f>
        <v>0</v>
      </c>
      <c r="O468" s="206">
        <f>O469+O470+O471+O473+O474</f>
        <v>0</v>
      </c>
      <c r="P468" s="205" t="e">
        <f>(O468/N468)*100</f>
        <v>#DIV/0!</v>
      </c>
      <c r="Q468" s="234">
        <f>Q469+Q470+Q471+Q473+Q474</f>
        <v>0</v>
      </c>
      <c r="R468" s="205">
        <f>R469+R470+R471+R473+R474</f>
        <v>0</v>
      </c>
      <c r="S468" s="205" t="e">
        <f>(R468/Q468)*100</f>
        <v>#DIV/0!</v>
      </c>
      <c r="T468" s="234">
        <f>T469+T470+T471+T473+T474</f>
        <v>0</v>
      </c>
      <c r="U468" s="205">
        <f>U469+U470+U471+U473+U474</f>
        <v>0</v>
      </c>
      <c r="V468" s="205" t="e">
        <f>(U468/T468)*100</f>
        <v>#DIV/0!</v>
      </c>
      <c r="W468" s="234">
        <f>W469+W470+W471+W473+W474</f>
        <v>0</v>
      </c>
      <c r="X468" s="205">
        <f>X469+X470+X471+X473+X474</f>
        <v>0</v>
      </c>
      <c r="Y468" s="205" t="e">
        <f>(X468/W468)*100</f>
        <v>#DIV/0!</v>
      </c>
      <c r="Z468" s="234">
        <f>Z469+Z470+Z471+Z473+Z474</f>
        <v>0</v>
      </c>
      <c r="AA468" s="205">
        <f>AA469+AA470+AA471+AA473+AA474</f>
        <v>0</v>
      </c>
      <c r="AB468" s="205" t="e">
        <f>(AA468/Z468)*100</f>
        <v>#DIV/0!</v>
      </c>
      <c r="AC468" s="234">
        <f>AC469+AC470+AC471+AC473+AC474</f>
        <v>0</v>
      </c>
      <c r="AD468" s="205">
        <f>AD469+AD470+AD471+AD473+AD474</f>
        <v>0</v>
      </c>
      <c r="AE468" s="205" t="e">
        <f>(AD468/AC468)*100</f>
        <v>#DIV/0!</v>
      </c>
      <c r="AF468" s="234">
        <f>AF469+AF470+AF471+AF473+AF474</f>
        <v>4147.51</v>
      </c>
      <c r="AG468" s="205">
        <f>AG469+AG470+AG471+AG473+AG474</f>
        <v>0</v>
      </c>
      <c r="AH468" s="205">
        <f>(AG468/AF468)*100</f>
        <v>0</v>
      </c>
      <c r="AI468" s="234">
        <f>AI469+AI470+AI471+AI473+AI474</f>
        <v>0</v>
      </c>
      <c r="AJ468" s="205">
        <f>AJ469+AJ470+AJ471+AJ473+AJ474</f>
        <v>0</v>
      </c>
      <c r="AK468" s="205" t="e">
        <f>(AJ468/AI468)*100</f>
        <v>#DIV/0!</v>
      </c>
      <c r="AL468" s="234">
        <f>AL469+AL470+AL471+AL473+AL474</f>
        <v>0</v>
      </c>
      <c r="AM468" s="205">
        <f>AM469+AM470+AM471+AM473+AM474</f>
        <v>0</v>
      </c>
      <c r="AN468" s="205" t="e">
        <f>(AM468/AL468)*100</f>
        <v>#DIV/0!</v>
      </c>
      <c r="AO468" s="234">
        <f>AO469+AO470+AO471+AO473+AO474</f>
        <v>0</v>
      </c>
      <c r="AP468" s="205">
        <f>AP469+AP470+AP471+AP473+AP474</f>
        <v>0</v>
      </c>
      <c r="AQ468" s="205" t="e">
        <f>(AP468/AO468)*100</f>
        <v>#DIV/0!</v>
      </c>
      <c r="AR468" s="216"/>
    </row>
    <row r="469" spans="1:46" customFormat="1" ht="30" hidden="1">
      <c r="A469" s="273"/>
      <c r="B469" s="276"/>
      <c r="C469" s="279"/>
      <c r="D469" s="115" t="s">
        <v>17</v>
      </c>
      <c r="E469" s="173">
        <f>H469+K469+N469+Q469+T469+W469+Z469+AC469+AF469+AI469+AL469+AO469</f>
        <v>0</v>
      </c>
      <c r="F469" s="85">
        <f>I469+L469+O469+R469+U469+X469+AA469+AD469+AG469+AJ469+AM469+AP469</f>
        <v>0</v>
      </c>
      <c r="G469" s="43" t="e">
        <f t="shared" ref="G469:G474" si="1068">(F469/E469)*100</f>
        <v>#DIV/0!</v>
      </c>
      <c r="H469" s="233"/>
      <c r="I469" s="85"/>
      <c r="J469" s="45" t="e">
        <f t="shared" ref="J469:J474" si="1069">(I469/H469)*100</f>
        <v>#DIV/0!</v>
      </c>
      <c r="K469" s="234"/>
      <c r="L469" s="85"/>
      <c r="M469" s="45" t="e">
        <f t="shared" ref="M469:M474" si="1070">(L469/K469)*100</f>
        <v>#DIV/0!</v>
      </c>
      <c r="N469" s="234"/>
      <c r="O469" s="43"/>
      <c r="P469" s="45" t="e">
        <f t="shared" ref="P469:P474" si="1071">(O469/N469)*100</f>
        <v>#DIV/0!</v>
      </c>
      <c r="Q469" s="234"/>
      <c r="R469" s="44"/>
      <c r="S469" s="45" t="e">
        <f t="shared" ref="S469:S474" si="1072">(R469/Q469)*100</f>
        <v>#DIV/0!</v>
      </c>
      <c r="T469" s="234"/>
      <c r="U469" s="44"/>
      <c r="V469" s="45" t="e">
        <f t="shared" ref="V469:V474" si="1073">(U469/T469)*100</f>
        <v>#DIV/0!</v>
      </c>
      <c r="W469" s="234"/>
      <c r="X469" s="44"/>
      <c r="Y469" s="45" t="e">
        <f t="shared" ref="Y469:Y474" si="1074">(X469/W469)*100</f>
        <v>#DIV/0!</v>
      </c>
      <c r="Z469" s="234"/>
      <c r="AA469" s="44"/>
      <c r="AB469" s="45" t="e">
        <f t="shared" ref="AB469:AB474" si="1075">(AA469/Z469)*100</f>
        <v>#DIV/0!</v>
      </c>
      <c r="AC469" s="234"/>
      <c r="AD469" s="44"/>
      <c r="AE469" s="45" t="e">
        <f t="shared" ref="AE469:AE474" si="1076">(AD469/AC469)*100</f>
        <v>#DIV/0!</v>
      </c>
      <c r="AF469" s="234"/>
      <c r="AG469" s="44"/>
      <c r="AH469" s="45" t="e">
        <f t="shared" ref="AH469:AH474" si="1077">(AG469/AF469)*100</f>
        <v>#DIV/0!</v>
      </c>
      <c r="AI469" s="234"/>
      <c r="AJ469" s="44"/>
      <c r="AK469" s="45" t="e">
        <f t="shared" ref="AK469:AK474" si="1078">(AJ469/AI469)*100</f>
        <v>#DIV/0!</v>
      </c>
      <c r="AL469" s="234"/>
      <c r="AM469" s="44"/>
      <c r="AN469" s="45" t="e">
        <f t="shared" ref="AN469:AN474" si="1079">(AM469/AL469)*100</f>
        <v>#DIV/0!</v>
      </c>
      <c r="AO469" s="234"/>
      <c r="AP469" s="44"/>
      <c r="AQ469" s="45" t="e">
        <f t="shared" ref="AQ469:AQ474" si="1080">(AP469/AO469)*100</f>
        <v>#DIV/0!</v>
      </c>
      <c r="AR469" s="12"/>
      <c r="AS469" s="37"/>
      <c r="AT469" s="37"/>
    </row>
    <row r="470" spans="1:46" customFormat="1" ht="45" hidden="1">
      <c r="A470" s="273"/>
      <c r="B470" s="276"/>
      <c r="C470" s="279"/>
      <c r="D470" s="115" t="s">
        <v>18</v>
      </c>
      <c r="E470" s="173">
        <f t="shared" ref="E470:F474" si="1081">H470+K470+N470+Q470+T470+W470+Z470+AC470+AF470+AI470+AL470+AO470</f>
        <v>0</v>
      </c>
      <c r="F470" s="85">
        <f t="shared" si="1081"/>
        <v>0</v>
      </c>
      <c r="G470" s="43" t="e">
        <f t="shared" si="1068"/>
        <v>#DIV/0!</v>
      </c>
      <c r="H470" s="233"/>
      <c r="I470" s="85"/>
      <c r="J470" s="45" t="e">
        <f t="shared" si="1069"/>
        <v>#DIV/0!</v>
      </c>
      <c r="K470" s="234"/>
      <c r="L470" s="85"/>
      <c r="M470" s="45" t="e">
        <f t="shared" si="1070"/>
        <v>#DIV/0!</v>
      </c>
      <c r="N470" s="234"/>
      <c r="O470" s="43"/>
      <c r="P470" s="45" t="e">
        <f t="shared" si="1071"/>
        <v>#DIV/0!</v>
      </c>
      <c r="Q470" s="234"/>
      <c r="R470" s="44"/>
      <c r="S470" s="45" t="e">
        <f t="shared" si="1072"/>
        <v>#DIV/0!</v>
      </c>
      <c r="T470" s="234"/>
      <c r="U470" s="44"/>
      <c r="V470" s="45" t="e">
        <f t="shared" si="1073"/>
        <v>#DIV/0!</v>
      </c>
      <c r="W470" s="234"/>
      <c r="X470" s="44"/>
      <c r="Y470" s="45" t="e">
        <f t="shared" si="1074"/>
        <v>#DIV/0!</v>
      </c>
      <c r="Z470" s="234"/>
      <c r="AA470" s="44"/>
      <c r="AB470" s="45" t="e">
        <f t="shared" si="1075"/>
        <v>#DIV/0!</v>
      </c>
      <c r="AC470" s="234"/>
      <c r="AD470" s="44"/>
      <c r="AE470" s="45" t="e">
        <f t="shared" si="1076"/>
        <v>#DIV/0!</v>
      </c>
      <c r="AF470" s="234"/>
      <c r="AG470" s="44"/>
      <c r="AH470" s="45" t="e">
        <f t="shared" si="1077"/>
        <v>#DIV/0!</v>
      </c>
      <c r="AI470" s="234"/>
      <c r="AJ470" s="44"/>
      <c r="AK470" s="45" t="e">
        <f t="shared" si="1078"/>
        <v>#DIV/0!</v>
      </c>
      <c r="AL470" s="234"/>
      <c r="AM470" s="44"/>
      <c r="AN470" s="45" t="e">
        <f t="shared" si="1079"/>
        <v>#DIV/0!</v>
      </c>
      <c r="AO470" s="234"/>
      <c r="AP470" s="44"/>
      <c r="AQ470" s="45" t="e">
        <f t="shared" si="1080"/>
        <v>#DIV/0!</v>
      </c>
      <c r="AR470" s="12"/>
      <c r="AS470" s="37"/>
      <c r="AT470" s="37"/>
    </row>
    <row r="471" spans="1:46" customFormat="1" ht="26.25" hidden="1" customHeight="1">
      <c r="A471" s="273"/>
      <c r="B471" s="276"/>
      <c r="C471" s="279"/>
      <c r="D471" s="115" t="s">
        <v>26</v>
      </c>
      <c r="E471" s="173">
        <f t="shared" si="1081"/>
        <v>4147.51</v>
      </c>
      <c r="F471" s="85">
        <f t="shared" si="1081"/>
        <v>0</v>
      </c>
      <c r="G471" s="43">
        <f t="shared" si="1068"/>
        <v>0</v>
      </c>
      <c r="H471" s="233"/>
      <c r="I471" s="85"/>
      <c r="J471" s="45" t="e">
        <f t="shared" si="1069"/>
        <v>#DIV/0!</v>
      </c>
      <c r="K471" s="234"/>
      <c r="L471" s="85"/>
      <c r="M471" s="45" t="e">
        <f t="shared" si="1070"/>
        <v>#DIV/0!</v>
      </c>
      <c r="N471" s="234"/>
      <c r="O471" s="43"/>
      <c r="P471" s="45" t="e">
        <f t="shared" si="1071"/>
        <v>#DIV/0!</v>
      </c>
      <c r="Q471" s="234"/>
      <c r="R471" s="44"/>
      <c r="S471" s="45" t="e">
        <f t="shared" si="1072"/>
        <v>#DIV/0!</v>
      </c>
      <c r="T471" s="234"/>
      <c r="U471" s="44"/>
      <c r="V471" s="45" t="e">
        <f t="shared" si="1073"/>
        <v>#DIV/0!</v>
      </c>
      <c r="W471" s="234"/>
      <c r="X471" s="44"/>
      <c r="Y471" s="45" t="e">
        <f t="shared" si="1074"/>
        <v>#DIV/0!</v>
      </c>
      <c r="Z471" s="234"/>
      <c r="AA471" s="44"/>
      <c r="AB471" s="45" t="e">
        <f t="shared" si="1075"/>
        <v>#DIV/0!</v>
      </c>
      <c r="AC471" s="234"/>
      <c r="AD471" s="44"/>
      <c r="AE471" s="45" t="e">
        <f t="shared" si="1076"/>
        <v>#DIV/0!</v>
      </c>
      <c r="AF471" s="234">
        <f>4168.35-20.84</f>
        <v>4147.51</v>
      </c>
      <c r="AG471" s="44"/>
      <c r="AH471" s="45">
        <f t="shared" si="1077"/>
        <v>0</v>
      </c>
      <c r="AI471" s="234"/>
      <c r="AJ471" s="44"/>
      <c r="AK471" s="45" t="e">
        <f t="shared" si="1078"/>
        <v>#DIV/0!</v>
      </c>
      <c r="AL471" s="234"/>
      <c r="AM471" s="44"/>
      <c r="AN471" s="45" t="e">
        <f t="shared" si="1079"/>
        <v>#DIV/0!</v>
      </c>
      <c r="AO471" s="234"/>
      <c r="AP471" s="44"/>
      <c r="AQ471" s="45" t="e">
        <f t="shared" si="1080"/>
        <v>#DIV/0!</v>
      </c>
      <c r="AR471" s="12"/>
      <c r="AS471" s="37"/>
      <c r="AT471" s="37"/>
    </row>
    <row r="472" spans="1:46" customFormat="1" ht="85.5" hidden="1" customHeight="1">
      <c r="A472" s="273"/>
      <c r="B472" s="276"/>
      <c r="C472" s="279"/>
      <c r="D472" s="115" t="s">
        <v>154</v>
      </c>
      <c r="E472" s="173">
        <f t="shared" si="1081"/>
        <v>0</v>
      </c>
      <c r="F472" s="85">
        <f t="shared" si="1081"/>
        <v>0</v>
      </c>
      <c r="G472" s="43" t="e">
        <f t="shared" si="1068"/>
        <v>#DIV/0!</v>
      </c>
      <c r="H472" s="233"/>
      <c r="I472" s="85"/>
      <c r="J472" s="45" t="e">
        <f t="shared" si="1069"/>
        <v>#DIV/0!</v>
      </c>
      <c r="K472" s="234"/>
      <c r="L472" s="85"/>
      <c r="M472" s="45" t="e">
        <f t="shared" si="1070"/>
        <v>#DIV/0!</v>
      </c>
      <c r="N472" s="234"/>
      <c r="O472" s="43"/>
      <c r="P472" s="45" t="e">
        <f t="shared" si="1071"/>
        <v>#DIV/0!</v>
      </c>
      <c r="Q472" s="234"/>
      <c r="R472" s="44"/>
      <c r="S472" s="45" t="e">
        <f t="shared" si="1072"/>
        <v>#DIV/0!</v>
      </c>
      <c r="T472" s="234"/>
      <c r="U472" s="44"/>
      <c r="V472" s="45" t="e">
        <f t="shared" si="1073"/>
        <v>#DIV/0!</v>
      </c>
      <c r="W472" s="234"/>
      <c r="X472" s="44"/>
      <c r="Y472" s="45" t="e">
        <f t="shared" si="1074"/>
        <v>#DIV/0!</v>
      </c>
      <c r="Z472" s="234"/>
      <c r="AA472" s="44"/>
      <c r="AB472" s="45" t="e">
        <f t="shared" si="1075"/>
        <v>#DIV/0!</v>
      </c>
      <c r="AC472" s="234"/>
      <c r="AD472" s="44"/>
      <c r="AE472" s="45" t="e">
        <f t="shared" si="1076"/>
        <v>#DIV/0!</v>
      </c>
      <c r="AF472" s="234"/>
      <c r="AG472" s="44"/>
      <c r="AH472" s="45" t="e">
        <f t="shared" si="1077"/>
        <v>#DIV/0!</v>
      </c>
      <c r="AI472" s="234"/>
      <c r="AJ472" s="44"/>
      <c r="AK472" s="45" t="e">
        <f t="shared" si="1078"/>
        <v>#DIV/0!</v>
      </c>
      <c r="AL472" s="234"/>
      <c r="AM472" s="44"/>
      <c r="AN472" s="45" t="e">
        <f t="shared" si="1079"/>
        <v>#DIV/0!</v>
      </c>
      <c r="AO472" s="234"/>
      <c r="AP472" s="44"/>
      <c r="AQ472" s="45" t="e">
        <f t="shared" si="1080"/>
        <v>#DIV/0!</v>
      </c>
      <c r="AR472" s="12"/>
      <c r="AS472" s="37"/>
      <c r="AT472" s="37"/>
    </row>
    <row r="473" spans="1:46" customFormat="1" ht="29.25" hidden="1" customHeight="1">
      <c r="A473" s="273"/>
      <c r="B473" s="276"/>
      <c r="C473" s="279"/>
      <c r="D473" s="115" t="s">
        <v>37</v>
      </c>
      <c r="E473" s="173">
        <f t="shared" si="1081"/>
        <v>0</v>
      </c>
      <c r="F473" s="85">
        <f t="shared" si="1081"/>
        <v>0</v>
      </c>
      <c r="G473" s="43" t="e">
        <f t="shared" si="1068"/>
        <v>#DIV/0!</v>
      </c>
      <c r="H473" s="233"/>
      <c r="I473" s="85"/>
      <c r="J473" s="45" t="e">
        <f t="shared" si="1069"/>
        <v>#DIV/0!</v>
      </c>
      <c r="K473" s="234"/>
      <c r="L473" s="85"/>
      <c r="M473" s="45" t="e">
        <f t="shared" si="1070"/>
        <v>#DIV/0!</v>
      </c>
      <c r="N473" s="234"/>
      <c r="O473" s="43"/>
      <c r="P473" s="45" t="e">
        <f t="shared" si="1071"/>
        <v>#DIV/0!</v>
      </c>
      <c r="Q473" s="234"/>
      <c r="R473" s="44"/>
      <c r="S473" s="45" t="e">
        <f t="shared" si="1072"/>
        <v>#DIV/0!</v>
      </c>
      <c r="T473" s="234"/>
      <c r="U473" s="44"/>
      <c r="V473" s="45" t="e">
        <f t="shared" si="1073"/>
        <v>#DIV/0!</v>
      </c>
      <c r="W473" s="234"/>
      <c r="X473" s="44"/>
      <c r="Y473" s="45" t="e">
        <f t="shared" si="1074"/>
        <v>#DIV/0!</v>
      </c>
      <c r="Z473" s="234"/>
      <c r="AA473" s="44"/>
      <c r="AB473" s="45" t="e">
        <f t="shared" si="1075"/>
        <v>#DIV/0!</v>
      </c>
      <c r="AC473" s="234"/>
      <c r="AD473" s="44"/>
      <c r="AE473" s="45" t="e">
        <f t="shared" si="1076"/>
        <v>#DIV/0!</v>
      </c>
      <c r="AF473" s="234"/>
      <c r="AG473" s="44"/>
      <c r="AH473" s="45" t="e">
        <f t="shared" si="1077"/>
        <v>#DIV/0!</v>
      </c>
      <c r="AI473" s="234"/>
      <c r="AJ473" s="44"/>
      <c r="AK473" s="45" t="e">
        <f t="shared" si="1078"/>
        <v>#DIV/0!</v>
      </c>
      <c r="AL473" s="234"/>
      <c r="AM473" s="44"/>
      <c r="AN473" s="45" t="e">
        <f t="shared" si="1079"/>
        <v>#DIV/0!</v>
      </c>
      <c r="AO473" s="234"/>
      <c r="AP473" s="44"/>
      <c r="AQ473" s="45" t="e">
        <f t="shared" si="1080"/>
        <v>#DIV/0!</v>
      </c>
      <c r="AR473" s="12"/>
      <c r="AS473" s="37"/>
      <c r="AT473" s="37"/>
    </row>
    <row r="474" spans="1:46" customFormat="1" ht="45" hidden="1">
      <c r="A474" s="274"/>
      <c r="B474" s="277"/>
      <c r="C474" s="280"/>
      <c r="D474" s="115" t="s">
        <v>32</v>
      </c>
      <c r="E474" s="173">
        <f t="shared" si="1081"/>
        <v>0</v>
      </c>
      <c r="F474" s="85">
        <f t="shared" si="1081"/>
        <v>0</v>
      </c>
      <c r="G474" s="43" t="e">
        <f t="shared" si="1068"/>
        <v>#DIV/0!</v>
      </c>
      <c r="H474" s="233"/>
      <c r="I474" s="85"/>
      <c r="J474" s="45" t="e">
        <f t="shared" si="1069"/>
        <v>#DIV/0!</v>
      </c>
      <c r="K474" s="234"/>
      <c r="L474" s="85"/>
      <c r="M474" s="45" t="e">
        <f t="shared" si="1070"/>
        <v>#DIV/0!</v>
      </c>
      <c r="N474" s="234"/>
      <c r="O474" s="43"/>
      <c r="P474" s="45" t="e">
        <f t="shared" si="1071"/>
        <v>#DIV/0!</v>
      </c>
      <c r="Q474" s="234"/>
      <c r="R474" s="44"/>
      <c r="S474" s="45" t="e">
        <f t="shared" si="1072"/>
        <v>#DIV/0!</v>
      </c>
      <c r="T474" s="234"/>
      <c r="U474" s="44"/>
      <c r="V474" s="45" t="e">
        <f t="shared" si="1073"/>
        <v>#DIV/0!</v>
      </c>
      <c r="W474" s="234"/>
      <c r="X474" s="44"/>
      <c r="Y474" s="45" t="e">
        <f t="shared" si="1074"/>
        <v>#DIV/0!</v>
      </c>
      <c r="Z474" s="234"/>
      <c r="AA474" s="44"/>
      <c r="AB474" s="45" t="e">
        <f t="shared" si="1075"/>
        <v>#DIV/0!</v>
      </c>
      <c r="AC474" s="234"/>
      <c r="AD474" s="44"/>
      <c r="AE474" s="45" t="e">
        <f t="shared" si="1076"/>
        <v>#DIV/0!</v>
      </c>
      <c r="AF474" s="234"/>
      <c r="AG474" s="44"/>
      <c r="AH474" s="45" t="e">
        <f t="shared" si="1077"/>
        <v>#DIV/0!</v>
      </c>
      <c r="AI474" s="234"/>
      <c r="AJ474" s="44"/>
      <c r="AK474" s="45" t="e">
        <f t="shared" si="1078"/>
        <v>#DIV/0!</v>
      </c>
      <c r="AL474" s="234"/>
      <c r="AM474" s="44"/>
      <c r="AN474" s="45" t="e">
        <f t="shared" si="1079"/>
        <v>#DIV/0!</v>
      </c>
      <c r="AO474" s="234"/>
      <c r="AP474" s="44"/>
      <c r="AQ474" s="45" t="e">
        <f t="shared" si="1080"/>
        <v>#DIV/0!</v>
      </c>
      <c r="AR474" s="12"/>
      <c r="AS474" s="37"/>
      <c r="AT474" s="37"/>
    </row>
    <row r="475" spans="1:46" s="208" customFormat="1" ht="25.5" hidden="1" customHeight="1">
      <c r="A475" s="272" t="s">
        <v>260</v>
      </c>
      <c r="B475" s="275" t="s">
        <v>355</v>
      </c>
      <c r="C475" s="278" t="s">
        <v>68</v>
      </c>
      <c r="D475" s="217" t="s">
        <v>34</v>
      </c>
      <c r="E475" s="210">
        <f>E476+E477+E478+E480+E481</f>
        <v>1840.86</v>
      </c>
      <c r="F475" s="206">
        <f>F476+F477+F478+F480+F481</f>
        <v>0</v>
      </c>
      <c r="G475" s="206">
        <f>(F475/E475)*100</f>
        <v>0</v>
      </c>
      <c r="H475" s="233">
        <f>H476+H477+H478+H480+H481</f>
        <v>0</v>
      </c>
      <c r="I475" s="205">
        <f>I476+I477+I478+I480+I481</f>
        <v>0</v>
      </c>
      <c r="J475" s="205" t="e">
        <f>(I475/H475)*100</f>
        <v>#DIV/0!</v>
      </c>
      <c r="K475" s="234">
        <f>K476+K477+K478+K480+K481</f>
        <v>0</v>
      </c>
      <c r="L475" s="206">
        <f>L476+L477+L478+L480+L481</f>
        <v>0</v>
      </c>
      <c r="M475" s="205" t="e">
        <f>(L475/K475)*100</f>
        <v>#DIV/0!</v>
      </c>
      <c r="N475" s="234">
        <f>N476+N477+N478+N480+N481</f>
        <v>0</v>
      </c>
      <c r="O475" s="206">
        <f>O476+O477+O478+O480+O481</f>
        <v>0</v>
      </c>
      <c r="P475" s="205" t="e">
        <f>(O475/N475)*100</f>
        <v>#DIV/0!</v>
      </c>
      <c r="Q475" s="234">
        <f>Q476+Q477+Q478+Q480+Q481</f>
        <v>0</v>
      </c>
      <c r="R475" s="205">
        <f>R476+R477+R478+R480+R481</f>
        <v>0</v>
      </c>
      <c r="S475" s="205" t="e">
        <f>(R475/Q475)*100</f>
        <v>#DIV/0!</v>
      </c>
      <c r="T475" s="234">
        <f>T476+T477+T478+T480+T481</f>
        <v>0</v>
      </c>
      <c r="U475" s="205">
        <f>U476+U477+U478+U480+U481</f>
        <v>0</v>
      </c>
      <c r="V475" s="205" t="e">
        <f>(U475/T475)*100</f>
        <v>#DIV/0!</v>
      </c>
      <c r="W475" s="234">
        <f>W476+W477+W478+W480+W481</f>
        <v>0</v>
      </c>
      <c r="X475" s="205">
        <f>X476+X477+X478+X480+X481</f>
        <v>0</v>
      </c>
      <c r="Y475" s="205" t="e">
        <f>(X475/W475)*100</f>
        <v>#DIV/0!</v>
      </c>
      <c r="Z475" s="234">
        <f>Z476+Z477+Z478+Z480+Z481</f>
        <v>0</v>
      </c>
      <c r="AA475" s="205">
        <f>AA476+AA477+AA478+AA480+AA481</f>
        <v>0</v>
      </c>
      <c r="AB475" s="205" t="e">
        <f>(AA475/Z475)*100</f>
        <v>#DIV/0!</v>
      </c>
      <c r="AC475" s="234">
        <f>AC476+AC477+AC478+AC480+AC481</f>
        <v>0</v>
      </c>
      <c r="AD475" s="205">
        <f>AD476+AD477+AD478+AD480+AD481</f>
        <v>0</v>
      </c>
      <c r="AE475" s="205" t="e">
        <f>(AD475/AC475)*100</f>
        <v>#DIV/0!</v>
      </c>
      <c r="AF475" s="234">
        <f>AF476+AF477+AF478+AF480+AF481</f>
        <v>1840.86</v>
      </c>
      <c r="AG475" s="205">
        <f>AG476+AG477+AG478+AG480+AG481</f>
        <v>0</v>
      </c>
      <c r="AH475" s="205">
        <f>(AG475/AF475)*100</f>
        <v>0</v>
      </c>
      <c r="AI475" s="234">
        <f>AI476+AI477+AI478+AI480+AI481</f>
        <v>0</v>
      </c>
      <c r="AJ475" s="205">
        <f>AJ476+AJ477+AJ478+AJ480+AJ481</f>
        <v>0</v>
      </c>
      <c r="AK475" s="205" t="e">
        <f>(AJ475/AI475)*100</f>
        <v>#DIV/0!</v>
      </c>
      <c r="AL475" s="234">
        <f>AL476+AL477+AL478+AL480+AL481</f>
        <v>0</v>
      </c>
      <c r="AM475" s="205">
        <f>AM476+AM477+AM478+AM480+AM481</f>
        <v>0</v>
      </c>
      <c r="AN475" s="205" t="e">
        <f>(AM475/AL475)*100</f>
        <v>#DIV/0!</v>
      </c>
      <c r="AO475" s="234">
        <f>AO476+AO477+AO478+AO480+AO481</f>
        <v>0</v>
      </c>
      <c r="AP475" s="205">
        <f>AP476+AP477+AP478+AP480+AP481</f>
        <v>0</v>
      </c>
      <c r="AQ475" s="205" t="e">
        <f>(AP475/AO475)*100</f>
        <v>#DIV/0!</v>
      </c>
      <c r="AR475" s="216"/>
    </row>
    <row r="476" spans="1:46" customFormat="1" ht="30" hidden="1">
      <c r="A476" s="273"/>
      <c r="B476" s="276"/>
      <c r="C476" s="279"/>
      <c r="D476" s="115" t="s">
        <v>17</v>
      </c>
      <c r="E476" s="173">
        <f>H476+K476+N476+Q476+T476+W476+Z476+AC476+AF476+AI476+AL476+AO476</f>
        <v>0</v>
      </c>
      <c r="F476" s="85">
        <f>I476+L476+O476+R476+U476+X476+AA476+AD476+AG476+AJ476+AM476+AP476</f>
        <v>0</v>
      </c>
      <c r="G476" s="43" t="e">
        <f t="shared" ref="G476:G481" si="1082">(F476/E476)*100</f>
        <v>#DIV/0!</v>
      </c>
      <c r="H476" s="233"/>
      <c r="I476" s="44"/>
      <c r="J476" s="45" t="e">
        <f t="shared" ref="J476:J481" si="1083">(I476/H476)*100</f>
        <v>#DIV/0!</v>
      </c>
      <c r="K476" s="234"/>
      <c r="L476" s="85"/>
      <c r="M476" s="45" t="e">
        <f t="shared" ref="M476:M481" si="1084">(L476/K476)*100</f>
        <v>#DIV/0!</v>
      </c>
      <c r="N476" s="234"/>
      <c r="O476" s="43"/>
      <c r="P476" s="45" t="e">
        <f t="shared" ref="P476:P481" si="1085">(O476/N476)*100</f>
        <v>#DIV/0!</v>
      </c>
      <c r="Q476" s="234"/>
      <c r="R476" s="44"/>
      <c r="S476" s="45" t="e">
        <f t="shared" ref="S476:S481" si="1086">(R476/Q476)*100</f>
        <v>#DIV/0!</v>
      </c>
      <c r="T476" s="234"/>
      <c r="U476" s="44"/>
      <c r="V476" s="45" t="e">
        <f t="shared" ref="V476:V481" si="1087">(U476/T476)*100</f>
        <v>#DIV/0!</v>
      </c>
      <c r="W476" s="234"/>
      <c r="X476" s="44"/>
      <c r="Y476" s="45" t="e">
        <f t="shared" ref="Y476:Y481" si="1088">(X476/W476)*100</f>
        <v>#DIV/0!</v>
      </c>
      <c r="Z476" s="234"/>
      <c r="AA476" s="44"/>
      <c r="AB476" s="45" t="e">
        <f t="shared" ref="AB476:AB481" si="1089">(AA476/Z476)*100</f>
        <v>#DIV/0!</v>
      </c>
      <c r="AC476" s="234"/>
      <c r="AD476" s="44"/>
      <c r="AE476" s="45" t="e">
        <f t="shared" ref="AE476:AE481" si="1090">(AD476/AC476)*100</f>
        <v>#DIV/0!</v>
      </c>
      <c r="AF476" s="234"/>
      <c r="AG476" s="44"/>
      <c r="AH476" s="45" t="e">
        <f t="shared" ref="AH476:AH481" si="1091">(AG476/AF476)*100</f>
        <v>#DIV/0!</v>
      </c>
      <c r="AI476" s="234"/>
      <c r="AJ476" s="44"/>
      <c r="AK476" s="45" t="e">
        <f t="shared" ref="AK476:AK481" si="1092">(AJ476/AI476)*100</f>
        <v>#DIV/0!</v>
      </c>
      <c r="AL476" s="234"/>
      <c r="AM476" s="44"/>
      <c r="AN476" s="45" t="e">
        <f t="shared" ref="AN476:AN481" si="1093">(AM476/AL476)*100</f>
        <v>#DIV/0!</v>
      </c>
      <c r="AO476" s="234"/>
      <c r="AP476" s="44"/>
      <c r="AQ476" s="45" t="e">
        <f t="shared" ref="AQ476:AQ481" si="1094">(AP476/AO476)*100</f>
        <v>#DIV/0!</v>
      </c>
      <c r="AR476" s="12"/>
      <c r="AS476" s="37"/>
      <c r="AT476" s="37"/>
    </row>
    <row r="477" spans="1:46" customFormat="1" ht="45" hidden="1">
      <c r="A477" s="273"/>
      <c r="B477" s="276"/>
      <c r="C477" s="279"/>
      <c r="D477" s="115" t="s">
        <v>18</v>
      </c>
      <c r="E477" s="173">
        <f t="shared" ref="E477:F481" si="1095">H477+K477+N477+Q477+T477+W477+Z477+AC477+AF477+AI477+AL477+AO477</f>
        <v>0</v>
      </c>
      <c r="F477" s="85">
        <f t="shared" si="1095"/>
        <v>0</v>
      </c>
      <c r="G477" s="43" t="e">
        <f t="shared" si="1082"/>
        <v>#DIV/0!</v>
      </c>
      <c r="H477" s="233"/>
      <c r="I477" s="44"/>
      <c r="J477" s="45" t="e">
        <f t="shared" si="1083"/>
        <v>#DIV/0!</v>
      </c>
      <c r="K477" s="234"/>
      <c r="L477" s="85"/>
      <c r="M477" s="45" t="e">
        <f t="shared" si="1084"/>
        <v>#DIV/0!</v>
      </c>
      <c r="N477" s="234"/>
      <c r="O477" s="43"/>
      <c r="P477" s="45" t="e">
        <f t="shared" si="1085"/>
        <v>#DIV/0!</v>
      </c>
      <c r="Q477" s="234"/>
      <c r="R477" s="44"/>
      <c r="S477" s="45" t="e">
        <f t="shared" si="1086"/>
        <v>#DIV/0!</v>
      </c>
      <c r="T477" s="234"/>
      <c r="U477" s="44"/>
      <c r="V477" s="45" t="e">
        <f t="shared" si="1087"/>
        <v>#DIV/0!</v>
      </c>
      <c r="W477" s="234"/>
      <c r="X477" s="44"/>
      <c r="Y477" s="45" t="e">
        <f t="shared" si="1088"/>
        <v>#DIV/0!</v>
      </c>
      <c r="Z477" s="234"/>
      <c r="AA477" s="44"/>
      <c r="AB477" s="45" t="e">
        <f t="shared" si="1089"/>
        <v>#DIV/0!</v>
      </c>
      <c r="AC477" s="234"/>
      <c r="AD477" s="44"/>
      <c r="AE477" s="45" t="e">
        <f t="shared" si="1090"/>
        <v>#DIV/0!</v>
      </c>
      <c r="AF477" s="234"/>
      <c r="AG477" s="44"/>
      <c r="AH477" s="45" t="e">
        <f t="shared" si="1091"/>
        <v>#DIV/0!</v>
      </c>
      <c r="AI477" s="234"/>
      <c r="AJ477" s="44"/>
      <c r="AK477" s="45" t="e">
        <f t="shared" si="1092"/>
        <v>#DIV/0!</v>
      </c>
      <c r="AL477" s="234"/>
      <c r="AM477" s="44"/>
      <c r="AN477" s="45" t="e">
        <f t="shared" si="1093"/>
        <v>#DIV/0!</v>
      </c>
      <c r="AO477" s="234"/>
      <c r="AP477" s="44"/>
      <c r="AQ477" s="45" t="e">
        <f t="shared" si="1094"/>
        <v>#DIV/0!</v>
      </c>
      <c r="AR477" s="12"/>
      <c r="AS477" s="37"/>
      <c r="AT477" s="37"/>
    </row>
    <row r="478" spans="1:46" customFormat="1" ht="25.5" hidden="1" customHeight="1">
      <c r="A478" s="273"/>
      <c r="B478" s="276"/>
      <c r="C478" s="279"/>
      <c r="D478" s="115" t="s">
        <v>26</v>
      </c>
      <c r="E478" s="173">
        <f t="shared" si="1095"/>
        <v>1840.86</v>
      </c>
      <c r="F478" s="85">
        <f t="shared" si="1095"/>
        <v>0</v>
      </c>
      <c r="G478" s="43">
        <f t="shared" si="1082"/>
        <v>0</v>
      </c>
      <c r="H478" s="233"/>
      <c r="I478" s="44"/>
      <c r="J478" s="45" t="e">
        <f t="shared" si="1083"/>
        <v>#DIV/0!</v>
      </c>
      <c r="K478" s="234"/>
      <c r="L478" s="85"/>
      <c r="M478" s="45" t="e">
        <f t="shared" si="1084"/>
        <v>#DIV/0!</v>
      </c>
      <c r="N478" s="234"/>
      <c r="O478" s="43"/>
      <c r="P478" s="45" t="e">
        <f t="shared" si="1085"/>
        <v>#DIV/0!</v>
      </c>
      <c r="Q478" s="234"/>
      <c r="R478" s="44"/>
      <c r="S478" s="45" t="e">
        <f t="shared" si="1086"/>
        <v>#DIV/0!</v>
      </c>
      <c r="T478" s="234"/>
      <c r="U478" s="44"/>
      <c r="V478" s="45" t="e">
        <f t="shared" si="1087"/>
        <v>#DIV/0!</v>
      </c>
      <c r="W478" s="234"/>
      <c r="X478" s="44"/>
      <c r="Y478" s="45" t="e">
        <f t="shared" si="1088"/>
        <v>#DIV/0!</v>
      </c>
      <c r="Z478" s="234"/>
      <c r="AA478" s="44"/>
      <c r="AB478" s="45" t="e">
        <f t="shared" si="1089"/>
        <v>#DIV/0!</v>
      </c>
      <c r="AC478" s="234"/>
      <c r="AD478" s="44"/>
      <c r="AE478" s="45" t="e">
        <f t="shared" si="1090"/>
        <v>#DIV/0!</v>
      </c>
      <c r="AF478" s="234">
        <v>1840.86</v>
      </c>
      <c r="AG478" s="44"/>
      <c r="AH478" s="45">
        <f t="shared" si="1091"/>
        <v>0</v>
      </c>
      <c r="AI478" s="234"/>
      <c r="AJ478" s="44"/>
      <c r="AK478" s="45" t="e">
        <f t="shared" si="1092"/>
        <v>#DIV/0!</v>
      </c>
      <c r="AL478" s="234"/>
      <c r="AM478" s="44"/>
      <c r="AN478" s="45" t="e">
        <f t="shared" si="1093"/>
        <v>#DIV/0!</v>
      </c>
      <c r="AO478" s="234"/>
      <c r="AP478" s="44"/>
      <c r="AQ478" s="45" t="e">
        <f t="shared" si="1094"/>
        <v>#DIV/0!</v>
      </c>
      <c r="AR478" s="12"/>
      <c r="AS478" s="37"/>
      <c r="AT478" s="37"/>
    </row>
    <row r="479" spans="1:46" customFormat="1" ht="75" hidden="1">
      <c r="A479" s="273"/>
      <c r="B479" s="276"/>
      <c r="C479" s="279"/>
      <c r="D479" s="115" t="s">
        <v>154</v>
      </c>
      <c r="E479" s="173">
        <f t="shared" si="1095"/>
        <v>0</v>
      </c>
      <c r="F479" s="85">
        <f t="shared" si="1095"/>
        <v>0</v>
      </c>
      <c r="G479" s="43" t="e">
        <f t="shared" si="1082"/>
        <v>#DIV/0!</v>
      </c>
      <c r="H479" s="233"/>
      <c r="I479" s="44"/>
      <c r="J479" s="45" t="e">
        <f t="shared" si="1083"/>
        <v>#DIV/0!</v>
      </c>
      <c r="K479" s="234"/>
      <c r="L479" s="85"/>
      <c r="M479" s="45" t="e">
        <f t="shared" si="1084"/>
        <v>#DIV/0!</v>
      </c>
      <c r="N479" s="234"/>
      <c r="O479" s="43"/>
      <c r="P479" s="45" t="e">
        <f t="shared" si="1085"/>
        <v>#DIV/0!</v>
      </c>
      <c r="Q479" s="234"/>
      <c r="R479" s="44"/>
      <c r="S479" s="45" t="e">
        <f t="shared" si="1086"/>
        <v>#DIV/0!</v>
      </c>
      <c r="T479" s="234"/>
      <c r="U479" s="44"/>
      <c r="V479" s="45" t="e">
        <f t="shared" si="1087"/>
        <v>#DIV/0!</v>
      </c>
      <c r="W479" s="234"/>
      <c r="X479" s="44"/>
      <c r="Y479" s="45" t="e">
        <f t="shared" si="1088"/>
        <v>#DIV/0!</v>
      </c>
      <c r="Z479" s="234"/>
      <c r="AA479" s="44"/>
      <c r="AB479" s="45" t="e">
        <f t="shared" si="1089"/>
        <v>#DIV/0!</v>
      </c>
      <c r="AC479" s="234"/>
      <c r="AD479" s="44"/>
      <c r="AE479" s="45" t="e">
        <f t="shared" si="1090"/>
        <v>#DIV/0!</v>
      </c>
      <c r="AF479" s="234"/>
      <c r="AG479" s="44"/>
      <c r="AH479" s="45" t="e">
        <f t="shared" si="1091"/>
        <v>#DIV/0!</v>
      </c>
      <c r="AI479" s="234"/>
      <c r="AJ479" s="44"/>
      <c r="AK479" s="45" t="e">
        <f t="shared" si="1092"/>
        <v>#DIV/0!</v>
      </c>
      <c r="AL479" s="234"/>
      <c r="AM479" s="44"/>
      <c r="AN479" s="45" t="e">
        <f t="shared" si="1093"/>
        <v>#DIV/0!</v>
      </c>
      <c r="AO479" s="234"/>
      <c r="AP479" s="44"/>
      <c r="AQ479" s="45" t="e">
        <f t="shared" si="1094"/>
        <v>#DIV/0!</v>
      </c>
      <c r="AR479" s="12"/>
      <c r="AS479" s="37"/>
      <c r="AT479" s="37"/>
    </row>
    <row r="480" spans="1:46" customFormat="1" ht="38.25" hidden="1" customHeight="1">
      <c r="A480" s="273"/>
      <c r="B480" s="276"/>
      <c r="C480" s="279"/>
      <c r="D480" s="115" t="s">
        <v>37</v>
      </c>
      <c r="E480" s="173">
        <f t="shared" si="1095"/>
        <v>0</v>
      </c>
      <c r="F480" s="85">
        <f t="shared" si="1095"/>
        <v>0</v>
      </c>
      <c r="G480" s="43" t="e">
        <f t="shared" si="1082"/>
        <v>#DIV/0!</v>
      </c>
      <c r="H480" s="233"/>
      <c r="I480" s="44"/>
      <c r="J480" s="45" t="e">
        <f t="shared" si="1083"/>
        <v>#DIV/0!</v>
      </c>
      <c r="K480" s="234"/>
      <c r="L480" s="85"/>
      <c r="M480" s="45" t="e">
        <f t="shared" si="1084"/>
        <v>#DIV/0!</v>
      </c>
      <c r="N480" s="234"/>
      <c r="O480" s="43"/>
      <c r="P480" s="45" t="e">
        <f t="shared" si="1085"/>
        <v>#DIV/0!</v>
      </c>
      <c r="Q480" s="234"/>
      <c r="R480" s="44"/>
      <c r="S480" s="45" t="e">
        <f t="shared" si="1086"/>
        <v>#DIV/0!</v>
      </c>
      <c r="T480" s="234"/>
      <c r="U480" s="44"/>
      <c r="V480" s="45" t="e">
        <f t="shared" si="1087"/>
        <v>#DIV/0!</v>
      </c>
      <c r="W480" s="234"/>
      <c r="X480" s="44"/>
      <c r="Y480" s="45" t="e">
        <f t="shared" si="1088"/>
        <v>#DIV/0!</v>
      </c>
      <c r="Z480" s="234"/>
      <c r="AA480" s="44"/>
      <c r="AB480" s="45" t="e">
        <f t="shared" si="1089"/>
        <v>#DIV/0!</v>
      </c>
      <c r="AC480" s="234"/>
      <c r="AD480" s="44"/>
      <c r="AE480" s="45" t="e">
        <f t="shared" si="1090"/>
        <v>#DIV/0!</v>
      </c>
      <c r="AF480" s="234"/>
      <c r="AG480" s="44"/>
      <c r="AH480" s="45" t="e">
        <f t="shared" si="1091"/>
        <v>#DIV/0!</v>
      </c>
      <c r="AI480" s="234"/>
      <c r="AJ480" s="44"/>
      <c r="AK480" s="45" t="e">
        <f t="shared" si="1092"/>
        <v>#DIV/0!</v>
      </c>
      <c r="AL480" s="234"/>
      <c r="AM480" s="44"/>
      <c r="AN480" s="45" t="e">
        <f t="shared" si="1093"/>
        <v>#DIV/0!</v>
      </c>
      <c r="AO480" s="234"/>
      <c r="AP480" s="44"/>
      <c r="AQ480" s="45" t="e">
        <f t="shared" si="1094"/>
        <v>#DIV/0!</v>
      </c>
      <c r="AR480" s="12"/>
      <c r="AS480" s="37"/>
      <c r="AT480" s="37"/>
    </row>
    <row r="481" spans="1:46" customFormat="1" ht="45" hidden="1">
      <c r="A481" s="274"/>
      <c r="B481" s="277"/>
      <c r="C481" s="280"/>
      <c r="D481" s="115" t="s">
        <v>32</v>
      </c>
      <c r="E481" s="173">
        <f t="shared" si="1095"/>
        <v>0</v>
      </c>
      <c r="F481" s="85">
        <f t="shared" si="1095"/>
        <v>0</v>
      </c>
      <c r="G481" s="43" t="e">
        <f t="shared" si="1082"/>
        <v>#DIV/0!</v>
      </c>
      <c r="H481" s="233"/>
      <c r="I481" s="44"/>
      <c r="J481" s="45" t="e">
        <f t="shared" si="1083"/>
        <v>#DIV/0!</v>
      </c>
      <c r="K481" s="234"/>
      <c r="L481" s="85"/>
      <c r="M481" s="45" t="e">
        <f t="shared" si="1084"/>
        <v>#DIV/0!</v>
      </c>
      <c r="N481" s="234"/>
      <c r="O481" s="43"/>
      <c r="P481" s="45" t="e">
        <f t="shared" si="1085"/>
        <v>#DIV/0!</v>
      </c>
      <c r="Q481" s="234"/>
      <c r="R481" s="44"/>
      <c r="S481" s="45" t="e">
        <f t="shared" si="1086"/>
        <v>#DIV/0!</v>
      </c>
      <c r="T481" s="234"/>
      <c r="U481" s="44"/>
      <c r="V481" s="45" t="e">
        <f t="shared" si="1087"/>
        <v>#DIV/0!</v>
      </c>
      <c r="W481" s="234"/>
      <c r="X481" s="44"/>
      <c r="Y481" s="45" t="e">
        <f t="shared" si="1088"/>
        <v>#DIV/0!</v>
      </c>
      <c r="Z481" s="234"/>
      <c r="AA481" s="44"/>
      <c r="AB481" s="45" t="e">
        <f t="shared" si="1089"/>
        <v>#DIV/0!</v>
      </c>
      <c r="AC481" s="234"/>
      <c r="AD481" s="44"/>
      <c r="AE481" s="45" t="e">
        <f t="shared" si="1090"/>
        <v>#DIV/0!</v>
      </c>
      <c r="AF481" s="234"/>
      <c r="AG481" s="44"/>
      <c r="AH481" s="45" t="e">
        <f t="shared" si="1091"/>
        <v>#DIV/0!</v>
      </c>
      <c r="AI481" s="234"/>
      <c r="AJ481" s="44"/>
      <c r="AK481" s="45" t="e">
        <f t="shared" si="1092"/>
        <v>#DIV/0!</v>
      </c>
      <c r="AL481" s="234"/>
      <c r="AM481" s="44"/>
      <c r="AN481" s="45" t="e">
        <f t="shared" si="1093"/>
        <v>#DIV/0!</v>
      </c>
      <c r="AO481" s="234"/>
      <c r="AP481" s="44"/>
      <c r="AQ481" s="45" t="e">
        <f t="shared" si="1094"/>
        <v>#DIV/0!</v>
      </c>
      <c r="AR481" s="12"/>
      <c r="AS481" s="37"/>
      <c r="AT481" s="37"/>
    </row>
    <row r="482" spans="1:46" s="208" customFormat="1" ht="23.25" hidden="1" customHeight="1">
      <c r="A482" s="272" t="s">
        <v>261</v>
      </c>
      <c r="B482" s="275" t="s">
        <v>216</v>
      </c>
      <c r="C482" s="278" t="s">
        <v>68</v>
      </c>
      <c r="D482" s="217" t="s">
        <v>34</v>
      </c>
      <c r="E482" s="210">
        <f>E483+E484+E485+E487+E488</f>
        <v>3744</v>
      </c>
      <c r="F482" s="206">
        <f>F483+F484+F485+F487+F488</f>
        <v>3744</v>
      </c>
      <c r="G482" s="206">
        <f>(F482/E482)*100</f>
        <v>100</v>
      </c>
      <c r="H482" s="233">
        <f>H483+H484+H485+H487+H488</f>
        <v>0</v>
      </c>
      <c r="I482" s="206">
        <f>I483+I484+I485+I487+I488</f>
        <v>0</v>
      </c>
      <c r="J482" s="205" t="e">
        <f>(I482/H482)*100</f>
        <v>#DIV/0!</v>
      </c>
      <c r="K482" s="234">
        <f>K483+K484+K485+K487+K488</f>
        <v>0</v>
      </c>
      <c r="L482" s="206">
        <f>L483+L484+L485+L487+L488</f>
        <v>0</v>
      </c>
      <c r="M482" s="205" t="e">
        <f>(L482/K482)*100</f>
        <v>#DIV/0!</v>
      </c>
      <c r="N482" s="234">
        <f>N483+N484+N485+N487+N488</f>
        <v>3744</v>
      </c>
      <c r="O482" s="206">
        <f>O483+O484+O485+O487+O488</f>
        <v>3744</v>
      </c>
      <c r="P482" s="205">
        <f>(O482/N482)*100</f>
        <v>100</v>
      </c>
      <c r="Q482" s="234">
        <f>Q483+Q484+Q485+Q487+Q488</f>
        <v>0</v>
      </c>
      <c r="R482" s="205">
        <f>R483+R484+R485+R487+R488</f>
        <v>0</v>
      </c>
      <c r="S482" s="205" t="e">
        <f>(R482/Q482)*100</f>
        <v>#DIV/0!</v>
      </c>
      <c r="T482" s="234">
        <f>T483+T484+T485+T487+T488</f>
        <v>0</v>
      </c>
      <c r="U482" s="205">
        <f>U483+U484+U485+U487+U488</f>
        <v>0</v>
      </c>
      <c r="V482" s="205" t="e">
        <f>(U482/T482)*100</f>
        <v>#DIV/0!</v>
      </c>
      <c r="W482" s="234">
        <f>W483+W484+W485+W487+W488</f>
        <v>0</v>
      </c>
      <c r="X482" s="205">
        <f>X483+X484+X485+X487+X488</f>
        <v>0</v>
      </c>
      <c r="Y482" s="205" t="e">
        <f>(X482/W482)*100</f>
        <v>#DIV/0!</v>
      </c>
      <c r="Z482" s="234">
        <f>Z483+Z484+Z485+Z487+Z488</f>
        <v>0</v>
      </c>
      <c r="AA482" s="205">
        <f>AA483+AA484+AA485+AA487+AA488</f>
        <v>0</v>
      </c>
      <c r="AB482" s="205" t="e">
        <f>(AA482/Z482)*100</f>
        <v>#DIV/0!</v>
      </c>
      <c r="AC482" s="234">
        <f>AC483+AC484+AC485+AC487+AC488</f>
        <v>0</v>
      </c>
      <c r="AD482" s="205">
        <f>AD483+AD484+AD485+AD487+AD488</f>
        <v>0</v>
      </c>
      <c r="AE482" s="205" t="e">
        <f>(AD482/AC482)*100</f>
        <v>#DIV/0!</v>
      </c>
      <c r="AF482" s="234">
        <f>AF483+AF484+AF485+AF487+AF488</f>
        <v>0</v>
      </c>
      <c r="AG482" s="205">
        <f>AG483+AG484+AG485+AG487+AG488</f>
        <v>0</v>
      </c>
      <c r="AH482" s="205" t="e">
        <f>(AG482/AF482)*100</f>
        <v>#DIV/0!</v>
      </c>
      <c r="AI482" s="234">
        <f>AI483+AI484+AI485+AI487+AI488</f>
        <v>0</v>
      </c>
      <c r="AJ482" s="205">
        <f>AJ483+AJ484+AJ485+AJ487+AJ488</f>
        <v>0</v>
      </c>
      <c r="AK482" s="205" t="e">
        <f>(AJ482/AI482)*100</f>
        <v>#DIV/0!</v>
      </c>
      <c r="AL482" s="234">
        <f>AL483+AL484+AL485+AL487+AL488</f>
        <v>0</v>
      </c>
      <c r="AM482" s="205">
        <f>AM483+AM484+AM485+AM487+AM488</f>
        <v>0</v>
      </c>
      <c r="AN482" s="205" t="e">
        <f>(AM482/AL482)*100</f>
        <v>#DIV/0!</v>
      </c>
      <c r="AO482" s="234">
        <f>AO483+AO484+AO485+AO487+AO488</f>
        <v>0</v>
      </c>
      <c r="AP482" s="205">
        <f>AP483+AP484+AP485+AP487+AP488</f>
        <v>0</v>
      </c>
      <c r="AQ482" s="205" t="e">
        <f>(AP482/AO482)*100</f>
        <v>#DIV/0!</v>
      </c>
      <c r="AR482" s="216"/>
    </row>
    <row r="483" spans="1:46" customFormat="1" ht="30" hidden="1">
      <c r="A483" s="273"/>
      <c r="B483" s="276"/>
      <c r="C483" s="279"/>
      <c r="D483" s="115" t="s">
        <v>17</v>
      </c>
      <c r="E483" s="173">
        <f>H483+K483+N483+Q483+T483+W483+Z483+AC483+AF483+AI483+AL483+AO483</f>
        <v>0</v>
      </c>
      <c r="F483" s="85">
        <f>I483+L483+O483+R483+U483+X483+AA483+AD483+AG483+AJ483+AM483+AP483</f>
        <v>0</v>
      </c>
      <c r="G483" s="43" t="e">
        <f t="shared" ref="G483:G488" si="1096">(F483/E483)*100</f>
        <v>#DIV/0!</v>
      </c>
      <c r="H483" s="233"/>
      <c r="I483" s="85"/>
      <c r="J483" s="45" t="e">
        <f t="shared" ref="J483:J488" si="1097">(I483/H483)*100</f>
        <v>#DIV/0!</v>
      </c>
      <c r="K483" s="234"/>
      <c r="L483" s="85"/>
      <c r="M483" s="45" t="e">
        <f t="shared" ref="M483:M488" si="1098">(L483/K483)*100</f>
        <v>#DIV/0!</v>
      </c>
      <c r="N483" s="234"/>
      <c r="O483" s="43"/>
      <c r="P483" s="45" t="e">
        <f t="shared" ref="P483:P488" si="1099">(O483/N483)*100</f>
        <v>#DIV/0!</v>
      </c>
      <c r="Q483" s="234"/>
      <c r="R483" s="44"/>
      <c r="S483" s="45" t="e">
        <f t="shared" ref="S483:S488" si="1100">(R483/Q483)*100</f>
        <v>#DIV/0!</v>
      </c>
      <c r="T483" s="234"/>
      <c r="U483" s="44"/>
      <c r="V483" s="45" t="e">
        <f t="shared" ref="V483:V488" si="1101">(U483/T483)*100</f>
        <v>#DIV/0!</v>
      </c>
      <c r="W483" s="234"/>
      <c r="X483" s="44"/>
      <c r="Y483" s="45" t="e">
        <f t="shared" ref="Y483:Y488" si="1102">(X483/W483)*100</f>
        <v>#DIV/0!</v>
      </c>
      <c r="Z483" s="234"/>
      <c r="AA483" s="44"/>
      <c r="AB483" s="45" t="e">
        <f t="shared" ref="AB483:AB488" si="1103">(AA483/Z483)*100</f>
        <v>#DIV/0!</v>
      </c>
      <c r="AC483" s="234"/>
      <c r="AD483" s="44"/>
      <c r="AE483" s="45" t="e">
        <f t="shared" ref="AE483:AE488" si="1104">(AD483/AC483)*100</f>
        <v>#DIV/0!</v>
      </c>
      <c r="AF483" s="234"/>
      <c r="AG483" s="44"/>
      <c r="AH483" s="45" t="e">
        <f t="shared" ref="AH483:AH488" si="1105">(AG483/AF483)*100</f>
        <v>#DIV/0!</v>
      </c>
      <c r="AI483" s="234"/>
      <c r="AJ483" s="44"/>
      <c r="AK483" s="45" t="e">
        <f t="shared" ref="AK483:AK488" si="1106">(AJ483/AI483)*100</f>
        <v>#DIV/0!</v>
      </c>
      <c r="AL483" s="234"/>
      <c r="AM483" s="44"/>
      <c r="AN483" s="45" t="e">
        <f t="shared" ref="AN483:AN488" si="1107">(AM483/AL483)*100</f>
        <v>#DIV/0!</v>
      </c>
      <c r="AO483" s="234"/>
      <c r="AP483" s="44"/>
      <c r="AQ483" s="45" t="e">
        <f t="shared" ref="AQ483:AQ488" si="1108">(AP483/AO483)*100</f>
        <v>#DIV/0!</v>
      </c>
      <c r="AR483" s="12"/>
      <c r="AS483" s="37"/>
      <c r="AT483" s="37"/>
    </row>
    <row r="484" spans="1:46" customFormat="1" ht="45" hidden="1">
      <c r="A484" s="273"/>
      <c r="B484" s="276"/>
      <c r="C484" s="279"/>
      <c r="D484" s="115" t="s">
        <v>18</v>
      </c>
      <c r="E484" s="173">
        <f t="shared" ref="E484:F488" si="1109">H484+K484+N484+Q484+T484+W484+Z484+AC484+AF484+AI484+AL484+AO484</f>
        <v>0</v>
      </c>
      <c r="F484" s="85">
        <f t="shared" si="1109"/>
        <v>0</v>
      </c>
      <c r="G484" s="43" t="e">
        <f t="shared" si="1096"/>
        <v>#DIV/0!</v>
      </c>
      <c r="H484" s="233"/>
      <c r="I484" s="85"/>
      <c r="J484" s="45" t="e">
        <f t="shared" si="1097"/>
        <v>#DIV/0!</v>
      </c>
      <c r="K484" s="234"/>
      <c r="L484" s="85"/>
      <c r="M484" s="45" t="e">
        <f t="shared" si="1098"/>
        <v>#DIV/0!</v>
      </c>
      <c r="N484" s="234"/>
      <c r="O484" s="43"/>
      <c r="P484" s="45" t="e">
        <f t="shared" si="1099"/>
        <v>#DIV/0!</v>
      </c>
      <c r="Q484" s="234"/>
      <c r="R484" s="44"/>
      <c r="S484" s="45" t="e">
        <f t="shared" si="1100"/>
        <v>#DIV/0!</v>
      </c>
      <c r="T484" s="234"/>
      <c r="U484" s="44"/>
      <c r="V484" s="45" t="e">
        <f t="shared" si="1101"/>
        <v>#DIV/0!</v>
      </c>
      <c r="W484" s="234"/>
      <c r="X484" s="44"/>
      <c r="Y484" s="45" t="e">
        <f t="shared" si="1102"/>
        <v>#DIV/0!</v>
      </c>
      <c r="Z484" s="234"/>
      <c r="AA484" s="44"/>
      <c r="AB484" s="45" t="e">
        <f t="shared" si="1103"/>
        <v>#DIV/0!</v>
      </c>
      <c r="AC484" s="234"/>
      <c r="AD484" s="44"/>
      <c r="AE484" s="45" t="e">
        <f t="shared" si="1104"/>
        <v>#DIV/0!</v>
      </c>
      <c r="AF484" s="234"/>
      <c r="AG484" s="44"/>
      <c r="AH484" s="45" t="e">
        <f t="shared" si="1105"/>
        <v>#DIV/0!</v>
      </c>
      <c r="AI484" s="234"/>
      <c r="AJ484" s="44"/>
      <c r="AK484" s="45" t="e">
        <f t="shared" si="1106"/>
        <v>#DIV/0!</v>
      </c>
      <c r="AL484" s="234"/>
      <c r="AM484" s="44"/>
      <c r="AN484" s="45" t="e">
        <f t="shared" si="1107"/>
        <v>#DIV/0!</v>
      </c>
      <c r="AO484" s="234"/>
      <c r="AP484" s="44"/>
      <c r="AQ484" s="45" t="e">
        <f t="shared" si="1108"/>
        <v>#DIV/0!</v>
      </c>
      <c r="AR484" s="12"/>
      <c r="AS484" s="37"/>
      <c r="AT484" s="37"/>
    </row>
    <row r="485" spans="1:46" customFormat="1" ht="30.75" hidden="1" customHeight="1">
      <c r="A485" s="273"/>
      <c r="B485" s="276"/>
      <c r="C485" s="279"/>
      <c r="D485" s="115" t="s">
        <v>26</v>
      </c>
      <c r="E485" s="173">
        <f t="shared" si="1109"/>
        <v>3744</v>
      </c>
      <c r="F485" s="85">
        <f t="shared" si="1109"/>
        <v>3744</v>
      </c>
      <c r="G485" s="43">
        <f t="shared" si="1096"/>
        <v>100</v>
      </c>
      <c r="H485" s="233"/>
      <c r="I485" s="85"/>
      <c r="J485" s="45" t="e">
        <f t="shared" si="1097"/>
        <v>#DIV/0!</v>
      </c>
      <c r="K485" s="234"/>
      <c r="L485" s="85"/>
      <c r="M485" s="45" t="e">
        <f t="shared" si="1098"/>
        <v>#DIV/0!</v>
      </c>
      <c r="N485" s="234">
        <v>3744</v>
      </c>
      <c r="O485" s="43">
        <v>3744</v>
      </c>
      <c r="P485" s="45">
        <f t="shared" si="1099"/>
        <v>100</v>
      </c>
      <c r="Q485" s="234"/>
      <c r="R485" s="44"/>
      <c r="S485" s="45" t="e">
        <f t="shared" si="1100"/>
        <v>#DIV/0!</v>
      </c>
      <c r="T485" s="234"/>
      <c r="U485" s="44"/>
      <c r="V485" s="45" t="e">
        <f t="shared" si="1101"/>
        <v>#DIV/0!</v>
      </c>
      <c r="W485" s="234"/>
      <c r="X485" s="44"/>
      <c r="Y485" s="45" t="e">
        <f t="shared" si="1102"/>
        <v>#DIV/0!</v>
      </c>
      <c r="Z485" s="234"/>
      <c r="AA485" s="44"/>
      <c r="AB485" s="45" t="e">
        <f t="shared" si="1103"/>
        <v>#DIV/0!</v>
      </c>
      <c r="AC485" s="234"/>
      <c r="AD485" s="44"/>
      <c r="AE485" s="45" t="e">
        <f t="shared" si="1104"/>
        <v>#DIV/0!</v>
      </c>
      <c r="AF485" s="234">
        <v>0</v>
      </c>
      <c r="AG485" s="44"/>
      <c r="AH485" s="45" t="e">
        <f t="shared" si="1105"/>
        <v>#DIV/0!</v>
      </c>
      <c r="AI485" s="234"/>
      <c r="AJ485" s="44"/>
      <c r="AK485" s="45" t="e">
        <f t="shared" si="1106"/>
        <v>#DIV/0!</v>
      </c>
      <c r="AL485" s="234"/>
      <c r="AM485" s="44"/>
      <c r="AN485" s="45" t="e">
        <f t="shared" si="1107"/>
        <v>#DIV/0!</v>
      </c>
      <c r="AO485" s="234"/>
      <c r="AP485" s="44"/>
      <c r="AQ485" s="45" t="e">
        <f t="shared" si="1108"/>
        <v>#DIV/0!</v>
      </c>
      <c r="AR485" s="12"/>
      <c r="AS485" s="37"/>
      <c r="AT485" s="37"/>
    </row>
    <row r="486" spans="1:46" customFormat="1" ht="75" hidden="1">
      <c r="A486" s="273"/>
      <c r="B486" s="276"/>
      <c r="C486" s="279"/>
      <c r="D486" s="115" t="s">
        <v>154</v>
      </c>
      <c r="E486" s="173">
        <f t="shared" si="1109"/>
        <v>0</v>
      </c>
      <c r="F486" s="85">
        <f t="shared" si="1109"/>
        <v>0</v>
      </c>
      <c r="G486" s="43" t="e">
        <f t="shared" si="1096"/>
        <v>#DIV/0!</v>
      </c>
      <c r="H486" s="233"/>
      <c r="I486" s="85"/>
      <c r="J486" s="45" t="e">
        <f t="shared" si="1097"/>
        <v>#DIV/0!</v>
      </c>
      <c r="K486" s="234"/>
      <c r="L486" s="85"/>
      <c r="M486" s="45" t="e">
        <f t="shared" si="1098"/>
        <v>#DIV/0!</v>
      </c>
      <c r="N486" s="234"/>
      <c r="O486" s="43"/>
      <c r="P486" s="45" t="e">
        <f t="shared" si="1099"/>
        <v>#DIV/0!</v>
      </c>
      <c r="Q486" s="234"/>
      <c r="R486" s="44"/>
      <c r="S486" s="45" t="e">
        <f t="shared" si="1100"/>
        <v>#DIV/0!</v>
      </c>
      <c r="T486" s="234"/>
      <c r="U486" s="44"/>
      <c r="V486" s="45" t="e">
        <f t="shared" si="1101"/>
        <v>#DIV/0!</v>
      </c>
      <c r="W486" s="234"/>
      <c r="X486" s="44"/>
      <c r="Y486" s="45" t="e">
        <f t="shared" si="1102"/>
        <v>#DIV/0!</v>
      </c>
      <c r="Z486" s="234"/>
      <c r="AA486" s="44"/>
      <c r="AB486" s="45" t="e">
        <f t="shared" si="1103"/>
        <v>#DIV/0!</v>
      </c>
      <c r="AC486" s="234"/>
      <c r="AD486" s="44"/>
      <c r="AE486" s="45" t="e">
        <f t="shared" si="1104"/>
        <v>#DIV/0!</v>
      </c>
      <c r="AF486" s="234"/>
      <c r="AG486" s="44"/>
      <c r="AH486" s="45" t="e">
        <f t="shared" si="1105"/>
        <v>#DIV/0!</v>
      </c>
      <c r="AI486" s="234"/>
      <c r="AJ486" s="44"/>
      <c r="AK486" s="45" t="e">
        <f t="shared" si="1106"/>
        <v>#DIV/0!</v>
      </c>
      <c r="AL486" s="234"/>
      <c r="AM486" s="44"/>
      <c r="AN486" s="45" t="e">
        <f t="shared" si="1107"/>
        <v>#DIV/0!</v>
      </c>
      <c r="AO486" s="234"/>
      <c r="AP486" s="44"/>
      <c r="AQ486" s="45" t="e">
        <f t="shared" si="1108"/>
        <v>#DIV/0!</v>
      </c>
      <c r="AR486" s="12"/>
      <c r="AS486" s="37"/>
      <c r="AT486" s="37"/>
    </row>
    <row r="487" spans="1:46" customFormat="1" ht="30.75" hidden="1" customHeight="1">
      <c r="A487" s="273"/>
      <c r="B487" s="276"/>
      <c r="C487" s="279"/>
      <c r="D487" s="115" t="s">
        <v>37</v>
      </c>
      <c r="E487" s="173">
        <f t="shared" si="1109"/>
        <v>0</v>
      </c>
      <c r="F487" s="85">
        <f t="shared" si="1109"/>
        <v>0</v>
      </c>
      <c r="G487" s="43" t="e">
        <f t="shared" si="1096"/>
        <v>#DIV/0!</v>
      </c>
      <c r="H487" s="233"/>
      <c r="I487" s="85"/>
      <c r="J487" s="45" t="e">
        <f t="shared" si="1097"/>
        <v>#DIV/0!</v>
      </c>
      <c r="K487" s="234"/>
      <c r="L487" s="85"/>
      <c r="M487" s="45" t="e">
        <f t="shared" si="1098"/>
        <v>#DIV/0!</v>
      </c>
      <c r="N487" s="234"/>
      <c r="O487" s="43"/>
      <c r="P487" s="45" t="e">
        <f t="shared" si="1099"/>
        <v>#DIV/0!</v>
      </c>
      <c r="Q487" s="234"/>
      <c r="R487" s="44"/>
      <c r="S487" s="45" t="e">
        <f t="shared" si="1100"/>
        <v>#DIV/0!</v>
      </c>
      <c r="T487" s="234"/>
      <c r="U487" s="44"/>
      <c r="V487" s="45" t="e">
        <f t="shared" si="1101"/>
        <v>#DIV/0!</v>
      </c>
      <c r="W487" s="234"/>
      <c r="X487" s="44"/>
      <c r="Y487" s="45" t="e">
        <f t="shared" si="1102"/>
        <v>#DIV/0!</v>
      </c>
      <c r="Z487" s="234"/>
      <c r="AA487" s="44"/>
      <c r="AB487" s="45" t="e">
        <f t="shared" si="1103"/>
        <v>#DIV/0!</v>
      </c>
      <c r="AC487" s="234"/>
      <c r="AD487" s="44"/>
      <c r="AE487" s="45" t="e">
        <f t="shared" si="1104"/>
        <v>#DIV/0!</v>
      </c>
      <c r="AF487" s="234"/>
      <c r="AG487" s="44"/>
      <c r="AH487" s="45" t="e">
        <f t="shared" si="1105"/>
        <v>#DIV/0!</v>
      </c>
      <c r="AI487" s="234"/>
      <c r="AJ487" s="44"/>
      <c r="AK487" s="45" t="e">
        <f t="shared" si="1106"/>
        <v>#DIV/0!</v>
      </c>
      <c r="AL487" s="234"/>
      <c r="AM487" s="44"/>
      <c r="AN487" s="45" t="e">
        <f t="shared" si="1107"/>
        <v>#DIV/0!</v>
      </c>
      <c r="AO487" s="234"/>
      <c r="AP487" s="44"/>
      <c r="AQ487" s="45" t="e">
        <f t="shared" si="1108"/>
        <v>#DIV/0!</v>
      </c>
      <c r="AR487" s="12"/>
      <c r="AS487" s="37"/>
      <c r="AT487" s="37"/>
    </row>
    <row r="488" spans="1:46" customFormat="1" ht="45" hidden="1">
      <c r="A488" s="274"/>
      <c r="B488" s="277"/>
      <c r="C488" s="280"/>
      <c r="D488" s="115" t="s">
        <v>32</v>
      </c>
      <c r="E488" s="173">
        <f t="shared" si="1109"/>
        <v>0</v>
      </c>
      <c r="F488" s="85">
        <f t="shared" si="1109"/>
        <v>0</v>
      </c>
      <c r="G488" s="43" t="e">
        <f t="shared" si="1096"/>
        <v>#DIV/0!</v>
      </c>
      <c r="H488" s="233"/>
      <c r="I488" s="85"/>
      <c r="J488" s="45" t="e">
        <f t="shared" si="1097"/>
        <v>#DIV/0!</v>
      </c>
      <c r="K488" s="234"/>
      <c r="L488" s="85"/>
      <c r="M488" s="45" t="e">
        <f t="shared" si="1098"/>
        <v>#DIV/0!</v>
      </c>
      <c r="N488" s="234"/>
      <c r="O488" s="43"/>
      <c r="P488" s="45" t="e">
        <f t="shared" si="1099"/>
        <v>#DIV/0!</v>
      </c>
      <c r="Q488" s="234"/>
      <c r="R488" s="44"/>
      <c r="S488" s="45" t="e">
        <f t="shared" si="1100"/>
        <v>#DIV/0!</v>
      </c>
      <c r="T488" s="234"/>
      <c r="U488" s="44"/>
      <c r="V488" s="45" t="e">
        <f t="shared" si="1101"/>
        <v>#DIV/0!</v>
      </c>
      <c r="W488" s="234"/>
      <c r="X488" s="44"/>
      <c r="Y488" s="45" t="e">
        <f t="shared" si="1102"/>
        <v>#DIV/0!</v>
      </c>
      <c r="Z488" s="234"/>
      <c r="AA488" s="44"/>
      <c r="AB488" s="45" t="e">
        <f t="shared" si="1103"/>
        <v>#DIV/0!</v>
      </c>
      <c r="AC488" s="234"/>
      <c r="AD488" s="44"/>
      <c r="AE488" s="45" t="e">
        <f t="shared" si="1104"/>
        <v>#DIV/0!</v>
      </c>
      <c r="AF488" s="234"/>
      <c r="AG488" s="44"/>
      <c r="AH488" s="45" t="e">
        <f t="shared" si="1105"/>
        <v>#DIV/0!</v>
      </c>
      <c r="AI488" s="234"/>
      <c r="AJ488" s="44"/>
      <c r="AK488" s="45" t="e">
        <f t="shared" si="1106"/>
        <v>#DIV/0!</v>
      </c>
      <c r="AL488" s="234"/>
      <c r="AM488" s="44"/>
      <c r="AN488" s="45" t="e">
        <f t="shared" si="1107"/>
        <v>#DIV/0!</v>
      </c>
      <c r="AO488" s="234"/>
      <c r="AP488" s="44"/>
      <c r="AQ488" s="45" t="e">
        <f t="shared" si="1108"/>
        <v>#DIV/0!</v>
      </c>
      <c r="AR488" s="12"/>
      <c r="AS488" s="37"/>
      <c r="AT488" s="37"/>
    </row>
    <row r="489" spans="1:46" s="208" customFormat="1" ht="27" hidden="1" customHeight="1">
      <c r="A489" s="272" t="s">
        <v>262</v>
      </c>
      <c r="B489" s="275" t="s">
        <v>356</v>
      </c>
      <c r="C489" s="278" t="s">
        <v>68</v>
      </c>
      <c r="D489" s="217" t="s">
        <v>34</v>
      </c>
      <c r="E489" s="210">
        <f>E490+E491+E492+E494+E495</f>
        <v>942.09</v>
      </c>
      <c r="F489" s="206">
        <f>F490+F491+F492+F494+F495</f>
        <v>942.09</v>
      </c>
      <c r="G489" s="206">
        <f>(F489/E489)*100</f>
        <v>100</v>
      </c>
      <c r="H489" s="233">
        <f>H490+H491+H492+H494+H495</f>
        <v>0</v>
      </c>
      <c r="I489" s="206">
        <f>I490+I491+I492+I494+I495</f>
        <v>0</v>
      </c>
      <c r="J489" s="205" t="e">
        <f>(I489/H489)*100</f>
        <v>#DIV/0!</v>
      </c>
      <c r="K489" s="234">
        <f>K490+K491+K492+K494+K495</f>
        <v>942.09</v>
      </c>
      <c r="L489" s="206">
        <f>L490+L491+L492+L494+L495</f>
        <v>942.09</v>
      </c>
      <c r="M489" s="205">
        <f>(L489/K489)*100</f>
        <v>100</v>
      </c>
      <c r="N489" s="234">
        <f>N490+N491+N492+N494+N495</f>
        <v>0</v>
      </c>
      <c r="O489" s="206">
        <f>O490+O491+O492+O494+O495</f>
        <v>0</v>
      </c>
      <c r="P489" s="205" t="e">
        <f>(O489/N489)*100</f>
        <v>#DIV/0!</v>
      </c>
      <c r="Q489" s="234">
        <f>Q490+Q491+Q492+Q494+Q495</f>
        <v>0</v>
      </c>
      <c r="R489" s="205">
        <f>R490+R491+R492+R494+R495</f>
        <v>0</v>
      </c>
      <c r="S489" s="205" t="e">
        <f>(R489/Q489)*100</f>
        <v>#DIV/0!</v>
      </c>
      <c r="T489" s="234">
        <f>T490+T491+T492+T494+T495</f>
        <v>0</v>
      </c>
      <c r="U489" s="205">
        <f>U490+U491+U492+U494+U495</f>
        <v>0</v>
      </c>
      <c r="V489" s="205" t="e">
        <f>(U489/T489)*100</f>
        <v>#DIV/0!</v>
      </c>
      <c r="W489" s="234">
        <f>W490+W491+W492+W494+W495</f>
        <v>0</v>
      </c>
      <c r="X489" s="205">
        <f>X490+X491+X492+X494+X495</f>
        <v>0</v>
      </c>
      <c r="Y489" s="205" t="e">
        <f>(X489/W489)*100</f>
        <v>#DIV/0!</v>
      </c>
      <c r="Z489" s="234">
        <f>Z490+Z491+Z492+Z494+Z495</f>
        <v>0</v>
      </c>
      <c r="AA489" s="205">
        <f>AA490+AA491+AA492+AA494+AA495</f>
        <v>0</v>
      </c>
      <c r="AB489" s="205" t="e">
        <f>(AA489/Z489)*100</f>
        <v>#DIV/0!</v>
      </c>
      <c r="AC489" s="234">
        <f>AC490+AC491+AC492+AC494+AC495</f>
        <v>0</v>
      </c>
      <c r="AD489" s="205">
        <f>AD490+AD491+AD492+AD494+AD495</f>
        <v>0</v>
      </c>
      <c r="AE489" s="205" t="e">
        <f>(AD489/AC489)*100</f>
        <v>#DIV/0!</v>
      </c>
      <c r="AF489" s="234">
        <f>AF490+AF491+AF492+AF494+AF495</f>
        <v>0</v>
      </c>
      <c r="AG489" s="205">
        <f>AG490+AG491+AG492+AG494+AG495</f>
        <v>0</v>
      </c>
      <c r="AH489" s="205" t="e">
        <f>(AG489/AF489)*100</f>
        <v>#DIV/0!</v>
      </c>
      <c r="AI489" s="234">
        <f>AI490+AI491+AI492+AI494+AI495</f>
        <v>0</v>
      </c>
      <c r="AJ489" s="205">
        <f>AJ490+AJ491+AJ492+AJ494+AJ495</f>
        <v>0</v>
      </c>
      <c r="AK489" s="205" t="e">
        <f>(AJ489/AI489)*100</f>
        <v>#DIV/0!</v>
      </c>
      <c r="AL489" s="234">
        <f>AL490+AL491+AL492+AL494+AL495</f>
        <v>0</v>
      </c>
      <c r="AM489" s="205">
        <f>AM490+AM491+AM492+AM494+AM495</f>
        <v>0</v>
      </c>
      <c r="AN489" s="205" t="e">
        <f>(AM489/AL489)*100</f>
        <v>#DIV/0!</v>
      </c>
      <c r="AO489" s="234">
        <f>AO490+AO491+AO492+AO494+AO495</f>
        <v>0</v>
      </c>
      <c r="AP489" s="205">
        <f>AP490+AP491+AP492+AP494+AP495</f>
        <v>0</v>
      </c>
      <c r="AQ489" s="205" t="e">
        <f>(AP489/AO489)*100</f>
        <v>#DIV/0!</v>
      </c>
      <c r="AR489" s="216"/>
    </row>
    <row r="490" spans="1:46" customFormat="1" ht="30" hidden="1">
      <c r="A490" s="273"/>
      <c r="B490" s="276"/>
      <c r="C490" s="279"/>
      <c r="D490" s="115" t="s">
        <v>17</v>
      </c>
      <c r="E490" s="173">
        <f>H490+K490+N490+Q490+T490+W490+Z490+AC490+AF490+AI490+AL490+AO490</f>
        <v>0</v>
      </c>
      <c r="F490" s="85">
        <f>I490+L490+O490+R490+U490+X490+AA490+AD490+AG490+AJ490+AM490+AP490</f>
        <v>0</v>
      </c>
      <c r="G490" s="43" t="e">
        <f t="shared" ref="G490:G495" si="1110">(F490/E490)*100</f>
        <v>#DIV/0!</v>
      </c>
      <c r="H490" s="233"/>
      <c r="I490" s="85"/>
      <c r="J490" s="45" t="e">
        <f t="shared" ref="J490:J495" si="1111">(I490/H490)*100</f>
        <v>#DIV/0!</v>
      </c>
      <c r="K490" s="234"/>
      <c r="L490" s="85"/>
      <c r="M490" s="45" t="e">
        <f t="shared" ref="M490:M495" si="1112">(L490/K490)*100</f>
        <v>#DIV/0!</v>
      </c>
      <c r="N490" s="234"/>
      <c r="O490" s="43"/>
      <c r="P490" s="45" t="e">
        <f t="shared" ref="P490:P495" si="1113">(O490/N490)*100</f>
        <v>#DIV/0!</v>
      </c>
      <c r="Q490" s="234"/>
      <c r="R490" s="44"/>
      <c r="S490" s="45" t="e">
        <f t="shared" ref="S490:S495" si="1114">(R490/Q490)*100</f>
        <v>#DIV/0!</v>
      </c>
      <c r="T490" s="234"/>
      <c r="U490" s="44"/>
      <c r="V490" s="45" t="e">
        <f t="shared" ref="V490:V495" si="1115">(U490/T490)*100</f>
        <v>#DIV/0!</v>
      </c>
      <c r="W490" s="234"/>
      <c r="X490" s="44"/>
      <c r="Y490" s="45" t="e">
        <f t="shared" ref="Y490:Y495" si="1116">(X490/W490)*100</f>
        <v>#DIV/0!</v>
      </c>
      <c r="Z490" s="234"/>
      <c r="AA490" s="44"/>
      <c r="AB490" s="45" t="e">
        <f t="shared" ref="AB490:AB495" si="1117">(AA490/Z490)*100</f>
        <v>#DIV/0!</v>
      </c>
      <c r="AC490" s="234"/>
      <c r="AD490" s="44"/>
      <c r="AE490" s="45" t="e">
        <f t="shared" ref="AE490:AE495" si="1118">(AD490/AC490)*100</f>
        <v>#DIV/0!</v>
      </c>
      <c r="AF490" s="234"/>
      <c r="AG490" s="44"/>
      <c r="AH490" s="45" t="e">
        <f t="shared" ref="AH490:AH495" si="1119">(AG490/AF490)*100</f>
        <v>#DIV/0!</v>
      </c>
      <c r="AI490" s="234"/>
      <c r="AJ490" s="44"/>
      <c r="AK490" s="45" t="e">
        <f t="shared" ref="AK490:AK495" si="1120">(AJ490/AI490)*100</f>
        <v>#DIV/0!</v>
      </c>
      <c r="AL490" s="234"/>
      <c r="AM490" s="44"/>
      <c r="AN490" s="45" t="e">
        <f t="shared" ref="AN490:AN495" si="1121">(AM490/AL490)*100</f>
        <v>#DIV/0!</v>
      </c>
      <c r="AO490" s="234"/>
      <c r="AP490" s="44"/>
      <c r="AQ490" s="45" t="e">
        <f t="shared" ref="AQ490:AQ495" si="1122">(AP490/AO490)*100</f>
        <v>#DIV/0!</v>
      </c>
      <c r="AR490" s="12"/>
      <c r="AS490" s="37"/>
      <c r="AT490" s="37"/>
    </row>
    <row r="491" spans="1:46" customFormat="1" ht="45" hidden="1">
      <c r="A491" s="273"/>
      <c r="B491" s="276"/>
      <c r="C491" s="279"/>
      <c r="D491" s="115" t="s">
        <v>18</v>
      </c>
      <c r="E491" s="173">
        <f t="shared" ref="E491:F495" si="1123">H491+K491+N491+Q491+T491+W491+Z491+AC491+AF491+AI491+AL491+AO491</f>
        <v>0</v>
      </c>
      <c r="F491" s="85">
        <f t="shared" si="1123"/>
        <v>0</v>
      </c>
      <c r="G491" s="43" t="e">
        <f t="shared" si="1110"/>
        <v>#DIV/0!</v>
      </c>
      <c r="H491" s="233"/>
      <c r="I491" s="85"/>
      <c r="J491" s="45" t="e">
        <f t="shared" si="1111"/>
        <v>#DIV/0!</v>
      </c>
      <c r="K491" s="234"/>
      <c r="L491" s="85"/>
      <c r="M491" s="45" t="e">
        <f t="shared" si="1112"/>
        <v>#DIV/0!</v>
      </c>
      <c r="N491" s="234"/>
      <c r="O491" s="43"/>
      <c r="P491" s="45" t="e">
        <f t="shared" si="1113"/>
        <v>#DIV/0!</v>
      </c>
      <c r="Q491" s="234"/>
      <c r="R491" s="44"/>
      <c r="S491" s="45" t="e">
        <f t="shared" si="1114"/>
        <v>#DIV/0!</v>
      </c>
      <c r="T491" s="234"/>
      <c r="U491" s="44"/>
      <c r="V491" s="45" t="e">
        <f t="shared" si="1115"/>
        <v>#DIV/0!</v>
      </c>
      <c r="W491" s="234"/>
      <c r="X491" s="44"/>
      <c r="Y491" s="45" t="e">
        <f t="shared" si="1116"/>
        <v>#DIV/0!</v>
      </c>
      <c r="Z491" s="234"/>
      <c r="AA491" s="44"/>
      <c r="AB491" s="45" t="e">
        <f t="shared" si="1117"/>
        <v>#DIV/0!</v>
      </c>
      <c r="AC491" s="234"/>
      <c r="AD491" s="44"/>
      <c r="AE491" s="45" t="e">
        <f t="shared" si="1118"/>
        <v>#DIV/0!</v>
      </c>
      <c r="AF491" s="234"/>
      <c r="AG491" s="44"/>
      <c r="AH491" s="45" t="e">
        <f t="shared" si="1119"/>
        <v>#DIV/0!</v>
      </c>
      <c r="AI491" s="234"/>
      <c r="AJ491" s="44"/>
      <c r="AK491" s="45" t="e">
        <f t="shared" si="1120"/>
        <v>#DIV/0!</v>
      </c>
      <c r="AL491" s="234"/>
      <c r="AM491" s="44"/>
      <c r="AN491" s="45" t="e">
        <f t="shared" si="1121"/>
        <v>#DIV/0!</v>
      </c>
      <c r="AO491" s="234"/>
      <c r="AP491" s="44"/>
      <c r="AQ491" s="45" t="e">
        <f t="shared" si="1122"/>
        <v>#DIV/0!</v>
      </c>
      <c r="AR491" s="12"/>
      <c r="AS491" s="37"/>
      <c r="AT491" s="37"/>
    </row>
    <row r="492" spans="1:46" customFormat="1" ht="27" hidden="1" customHeight="1">
      <c r="A492" s="273"/>
      <c r="B492" s="276"/>
      <c r="C492" s="279"/>
      <c r="D492" s="115" t="s">
        <v>26</v>
      </c>
      <c r="E492" s="173">
        <f>H492+K492+N492+Q492+T492+W492+Z492+AC492+AF492+AI492+AL492+AO492</f>
        <v>942.09</v>
      </c>
      <c r="F492" s="85">
        <f t="shared" si="1123"/>
        <v>942.09</v>
      </c>
      <c r="G492" s="43">
        <f t="shared" si="1110"/>
        <v>100</v>
      </c>
      <c r="H492" s="233"/>
      <c r="I492" s="85"/>
      <c r="J492" s="45" t="e">
        <f t="shared" si="1111"/>
        <v>#DIV/0!</v>
      </c>
      <c r="K492" s="234">
        <v>942.09</v>
      </c>
      <c r="L492" s="85">
        <v>942.09</v>
      </c>
      <c r="M492" s="45">
        <f t="shared" si="1112"/>
        <v>100</v>
      </c>
      <c r="N492" s="234"/>
      <c r="O492" s="43"/>
      <c r="P492" s="45" t="e">
        <f t="shared" si="1113"/>
        <v>#DIV/0!</v>
      </c>
      <c r="Q492" s="234"/>
      <c r="R492" s="44"/>
      <c r="S492" s="45" t="e">
        <f t="shared" si="1114"/>
        <v>#DIV/0!</v>
      </c>
      <c r="T492" s="234"/>
      <c r="U492" s="44"/>
      <c r="V492" s="45" t="e">
        <f t="shared" si="1115"/>
        <v>#DIV/0!</v>
      </c>
      <c r="W492" s="234"/>
      <c r="X492" s="44"/>
      <c r="Y492" s="45" t="e">
        <f t="shared" si="1116"/>
        <v>#DIV/0!</v>
      </c>
      <c r="Z492" s="234"/>
      <c r="AA492" s="44"/>
      <c r="AB492" s="45" t="e">
        <f t="shared" si="1117"/>
        <v>#DIV/0!</v>
      </c>
      <c r="AC492" s="234"/>
      <c r="AD492" s="44"/>
      <c r="AE492" s="45" t="e">
        <f t="shared" si="1118"/>
        <v>#DIV/0!</v>
      </c>
      <c r="AF492" s="234"/>
      <c r="AG492" s="44"/>
      <c r="AH492" s="45" t="e">
        <f t="shared" si="1119"/>
        <v>#DIV/0!</v>
      </c>
      <c r="AI492" s="234"/>
      <c r="AJ492" s="44"/>
      <c r="AK492" s="45" t="e">
        <f t="shared" si="1120"/>
        <v>#DIV/0!</v>
      </c>
      <c r="AL492" s="234"/>
      <c r="AM492" s="44"/>
      <c r="AN492" s="45" t="e">
        <f t="shared" si="1121"/>
        <v>#DIV/0!</v>
      </c>
      <c r="AO492" s="234"/>
      <c r="AP492" s="44"/>
      <c r="AQ492" s="45" t="e">
        <f t="shared" si="1122"/>
        <v>#DIV/0!</v>
      </c>
      <c r="AR492" s="12"/>
      <c r="AS492" s="37"/>
      <c r="AT492" s="37"/>
    </row>
    <row r="493" spans="1:46" customFormat="1" ht="78.75" hidden="1" customHeight="1">
      <c r="A493" s="273"/>
      <c r="B493" s="276"/>
      <c r="C493" s="279"/>
      <c r="D493" s="115" t="s">
        <v>154</v>
      </c>
      <c r="E493" s="173">
        <f t="shared" si="1123"/>
        <v>0</v>
      </c>
      <c r="F493" s="85">
        <f t="shared" si="1123"/>
        <v>0</v>
      </c>
      <c r="G493" s="43" t="e">
        <f t="shared" si="1110"/>
        <v>#DIV/0!</v>
      </c>
      <c r="H493" s="233"/>
      <c r="I493" s="85"/>
      <c r="J493" s="45" t="e">
        <f t="shared" si="1111"/>
        <v>#DIV/0!</v>
      </c>
      <c r="K493" s="234"/>
      <c r="L493" s="85"/>
      <c r="M493" s="45" t="e">
        <f t="shared" si="1112"/>
        <v>#DIV/0!</v>
      </c>
      <c r="N493" s="234"/>
      <c r="O493" s="43"/>
      <c r="P493" s="45" t="e">
        <f t="shared" si="1113"/>
        <v>#DIV/0!</v>
      </c>
      <c r="Q493" s="234"/>
      <c r="R493" s="44"/>
      <c r="S493" s="45" t="e">
        <f t="shared" si="1114"/>
        <v>#DIV/0!</v>
      </c>
      <c r="T493" s="234"/>
      <c r="U493" s="44"/>
      <c r="V493" s="45" t="e">
        <f t="shared" si="1115"/>
        <v>#DIV/0!</v>
      </c>
      <c r="W493" s="234"/>
      <c r="X493" s="44"/>
      <c r="Y493" s="45" t="e">
        <f t="shared" si="1116"/>
        <v>#DIV/0!</v>
      </c>
      <c r="Z493" s="234"/>
      <c r="AA493" s="44"/>
      <c r="AB493" s="45" t="e">
        <f t="shared" si="1117"/>
        <v>#DIV/0!</v>
      </c>
      <c r="AC493" s="234"/>
      <c r="AD493" s="44"/>
      <c r="AE493" s="45" t="e">
        <f t="shared" si="1118"/>
        <v>#DIV/0!</v>
      </c>
      <c r="AF493" s="234"/>
      <c r="AG493" s="44"/>
      <c r="AH493" s="45" t="e">
        <f t="shared" si="1119"/>
        <v>#DIV/0!</v>
      </c>
      <c r="AI493" s="234"/>
      <c r="AJ493" s="44"/>
      <c r="AK493" s="45" t="e">
        <f t="shared" si="1120"/>
        <v>#DIV/0!</v>
      </c>
      <c r="AL493" s="234"/>
      <c r="AM493" s="44"/>
      <c r="AN493" s="45" t="e">
        <f t="shared" si="1121"/>
        <v>#DIV/0!</v>
      </c>
      <c r="AO493" s="234"/>
      <c r="AP493" s="44"/>
      <c r="AQ493" s="45" t="e">
        <f t="shared" si="1122"/>
        <v>#DIV/0!</v>
      </c>
      <c r="AR493" s="12"/>
      <c r="AS493" s="37"/>
      <c r="AT493" s="37"/>
    </row>
    <row r="494" spans="1:46" customFormat="1" ht="33" hidden="1" customHeight="1">
      <c r="A494" s="273"/>
      <c r="B494" s="276"/>
      <c r="C494" s="279"/>
      <c r="D494" s="115" t="s">
        <v>37</v>
      </c>
      <c r="E494" s="173">
        <f t="shared" si="1123"/>
        <v>0</v>
      </c>
      <c r="F494" s="85">
        <f t="shared" si="1123"/>
        <v>0</v>
      </c>
      <c r="G494" s="43" t="e">
        <f t="shared" si="1110"/>
        <v>#DIV/0!</v>
      </c>
      <c r="H494" s="233"/>
      <c r="I494" s="85"/>
      <c r="J494" s="45" t="e">
        <f t="shared" si="1111"/>
        <v>#DIV/0!</v>
      </c>
      <c r="K494" s="234"/>
      <c r="L494" s="85"/>
      <c r="M494" s="45" t="e">
        <f t="shared" si="1112"/>
        <v>#DIV/0!</v>
      </c>
      <c r="N494" s="234"/>
      <c r="O494" s="43"/>
      <c r="P494" s="45" t="e">
        <f t="shared" si="1113"/>
        <v>#DIV/0!</v>
      </c>
      <c r="Q494" s="234"/>
      <c r="R494" s="44"/>
      <c r="S494" s="45" t="e">
        <f t="shared" si="1114"/>
        <v>#DIV/0!</v>
      </c>
      <c r="T494" s="234"/>
      <c r="U494" s="44"/>
      <c r="V494" s="45" t="e">
        <f t="shared" si="1115"/>
        <v>#DIV/0!</v>
      </c>
      <c r="W494" s="234"/>
      <c r="X494" s="44"/>
      <c r="Y494" s="45" t="e">
        <f t="shared" si="1116"/>
        <v>#DIV/0!</v>
      </c>
      <c r="Z494" s="234"/>
      <c r="AA494" s="44"/>
      <c r="AB494" s="45" t="e">
        <f t="shared" si="1117"/>
        <v>#DIV/0!</v>
      </c>
      <c r="AC494" s="234"/>
      <c r="AD494" s="44"/>
      <c r="AE494" s="45" t="e">
        <f t="shared" si="1118"/>
        <v>#DIV/0!</v>
      </c>
      <c r="AF494" s="234"/>
      <c r="AG494" s="44"/>
      <c r="AH494" s="45" t="e">
        <f t="shared" si="1119"/>
        <v>#DIV/0!</v>
      </c>
      <c r="AI494" s="234"/>
      <c r="AJ494" s="44"/>
      <c r="AK494" s="45" t="e">
        <f t="shared" si="1120"/>
        <v>#DIV/0!</v>
      </c>
      <c r="AL494" s="234"/>
      <c r="AM494" s="44"/>
      <c r="AN494" s="45" t="e">
        <f t="shared" si="1121"/>
        <v>#DIV/0!</v>
      </c>
      <c r="AO494" s="234"/>
      <c r="AP494" s="44"/>
      <c r="AQ494" s="45" t="e">
        <f t="shared" si="1122"/>
        <v>#DIV/0!</v>
      </c>
      <c r="AR494" s="12"/>
      <c r="AS494" s="37"/>
      <c r="AT494" s="37"/>
    </row>
    <row r="495" spans="1:46" customFormat="1" ht="45" hidden="1">
      <c r="A495" s="274"/>
      <c r="B495" s="277"/>
      <c r="C495" s="280"/>
      <c r="D495" s="115" t="s">
        <v>32</v>
      </c>
      <c r="E495" s="173">
        <f t="shared" si="1123"/>
        <v>0</v>
      </c>
      <c r="F495" s="85">
        <f t="shared" si="1123"/>
        <v>0</v>
      </c>
      <c r="G495" s="43" t="e">
        <f t="shared" si="1110"/>
        <v>#DIV/0!</v>
      </c>
      <c r="H495" s="233"/>
      <c r="I495" s="85"/>
      <c r="J495" s="45" t="e">
        <f t="shared" si="1111"/>
        <v>#DIV/0!</v>
      </c>
      <c r="K495" s="234"/>
      <c r="L495" s="85"/>
      <c r="M495" s="45" t="e">
        <f t="shared" si="1112"/>
        <v>#DIV/0!</v>
      </c>
      <c r="N495" s="234"/>
      <c r="O495" s="43"/>
      <c r="P495" s="45" t="e">
        <f t="shared" si="1113"/>
        <v>#DIV/0!</v>
      </c>
      <c r="Q495" s="234"/>
      <c r="R495" s="44"/>
      <c r="S495" s="45" t="e">
        <f t="shared" si="1114"/>
        <v>#DIV/0!</v>
      </c>
      <c r="T495" s="234"/>
      <c r="U495" s="44"/>
      <c r="V495" s="45" t="e">
        <f t="shared" si="1115"/>
        <v>#DIV/0!</v>
      </c>
      <c r="W495" s="234"/>
      <c r="X495" s="44"/>
      <c r="Y495" s="45" t="e">
        <f t="shared" si="1116"/>
        <v>#DIV/0!</v>
      </c>
      <c r="Z495" s="234"/>
      <c r="AA495" s="44"/>
      <c r="AB495" s="45" t="e">
        <f t="shared" si="1117"/>
        <v>#DIV/0!</v>
      </c>
      <c r="AC495" s="234"/>
      <c r="AD495" s="44"/>
      <c r="AE495" s="45" t="e">
        <f t="shared" si="1118"/>
        <v>#DIV/0!</v>
      </c>
      <c r="AF495" s="234"/>
      <c r="AG495" s="44"/>
      <c r="AH495" s="45" t="e">
        <f t="shared" si="1119"/>
        <v>#DIV/0!</v>
      </c>
      <c r="AI495" s="234"/>
      <c r="AJ495" s="44"/>
      <c r="AK495" s="45" t="e">
        <f t="shared" si="1120"/>
        <v>#DIV/0!</v>
      </c>
      <c r="AL495" s="234"/>
      <c r="AM495" s="44"/>
      <c r="AN495" s="45" t="e">
        <f t="shared" si="1121"/>
        <v>#DIV/0!</v>
      </c>
      <c r="AO495" s="234"/>
      <c r="AP495" s="44"/>
      <c r="AQ495" s="45" t="e">
        <f t="shared" si="1122"/>
        <v>#DIV/0!</v>
      </c>
      <c r="AR495" s="12"/>
      <c r="AS495" s="37"/>
      <c r="AT495" s="37"/>
    </row>
    <row r="496" spans="1:46" s="214" customFormat="1" ht="27" hidden="1" customHeight="1">
      <c r="A496" s="272" t="s">
        <v>422</v>
      </c>
      <c r="B496" s="275" t="s">
        <v>424</v>
      </c>
      <c r="C496" s="278" t="s">
        <v>68</v>
      </c>
      <c r="D496" s="217" t="s">
        <v>34</v>
      </c>
      <c r="E496" s="210">
        <f>E497+E498+E499+E501+E502</f>
        <v>504.82</v>
      </c>
      <c r="F496" s="206">
        <f>F497+F498+F499+F501+F502</f>
        <v>0</v>
      </c>
      <c r="G496" s="206">
        <f>(F496/E496)*100</f>
        <v>0</v>
      </c>
      <c r="H496" s="233">
        <f>H497+H498+H499+H501+H502</f>
        <v>0</v>
      </c>
      <c r="I496" s="206">
        <f>I497+I498+I499+I501+I502</f>
        <v>0</v>
      </c>
      <c r="J496" s="206" t="e">
        <f>(I496/H496)*100</f>
        <v>#DIV/0!</v>
      </c>
      <c r="K496" s="233">
        <f>K497+K498+K499+K501+K502</f>
        <v>0</v>
      </c>
      <c r="L496" s="206">
        <f>L497+L498+L499+L501+L502</f>
        <v>0</v>
      </c>
      <c r="M496" s="206" t="e">
        <f>(L496/K496)*100</f>
        <v>#DIV/0!</v>
      </c>
      <c r="N496" s="233">
        <f>N497+N498+N499+N501+N502</f>
        <v>0</v>
      </c>
      <c r="O496" s="206">
        <f>O497+O498+O499+O501+O502</f>
        <v>0</v>
      </c>
      <c r="P496" s="206" t="e">
        <f>(O496/N496)*100</f>
        <v>#DIV/0!</v>
      </c>
      <c r="Q496" s="233">
        <f>Q497+Q498+Q499+Q501+Q502</f>
        <v>0</v>
      </c>
      <c r="R496" s="206">
        <f>R497+R498+R499+R501+R502</f>
        <v>0</v>
      </c>
      <c r="S496" s="206" t="e">
        <f>(R496/Q496)*100</f>
        <v>#DIV/0!</v>
      </c>
      <c r="T496" s="233">
        <f>T497+T498+T499+T501+T502</f>
        <v>0</v>
      </c>
      <c r="U496" s="206">
        <f>U497+U498+U499+U501+U502</f>
        <v>0</v>
      </c>
      <c r="V496" s="206" t="e">
        <f>(U496/T496)*100</f>
        <v>#DIV/0!</v>
      </c>
      <c r="W496" s="233">
        <f>W497+W498+W499+W501+W502</f>
        <v>0</v>
      </c>
      <c r="X496" s="206">
        <f>X497+X498+X499+X501+X502</f>
        <v>0</v>
      </c>
      <c r="Y496" s="206" t="e">
        <f>(X496/W496)*100</f>
        <v>#DIV/0!</v>
      </c>
      <c r="Z496" s="233">
        <f>Z497+Z498+Z499+Z501+Z502</f>
        <v>0</v>
      </c>
      <c r="AA496" s="206">
        <f>AA497+AA498+AA499+AA501+AA502</f>
        <v>0</v>
      </c>
      <c r="AB496" s="206" t="e">
        <f>(AA496/Z496)*100</f>
        <v>#DIV/0!</v>
      </c>
      <c r="AC496" s="233">
        <f>AC497+AC498+AC499+AC501+AC502</f>
        <v>0</v>
      </c>
      <c r="AD496" s="206">
        <f>AD497+AD498+AD499+AD501+AD502</f>
        <v>0</v>
      </c>
      <c r="AE496" s="206" t="e">
        <f>(AD496/AC496)*100</f>
        <v>#DIV/0!</v>
      </c>
      <c r="AF496" s="233">
        <f>AF497+AF498+AF499+AF501+AF502</f>
        <v>0</v>
      </c>
      <c r="AG496" s="206">
        <f>AG497+AG498+AG499+AG501+AG502</f>
        <v>0</v>
      </c>
      <c r="AH496" s="206" t="e">
        <f>(AG496/AF496)*100</f>
        <v>#DIV/0!</v>
      </c>
      <c r="AI496" s="233">
        <f>AI497+AI498+AI499+AI501+AI502</f>
        <v>0</v>
      </c>
      <c r="AJ496" s="206">
        <f>AJ497+AJ498+AJ499+AJ501+AJ502</f>
        <v>0</v>
      </c>
      <c r="AK496" s="206" t="e">
        <f>(AJ496/AI496)*100</f>
        <v>#DIV/0!</v>
      </c>
      <c r="AL496" s="233">
        <f>AL497+AL498+AL499+AL501+AL502</f>
        <v>0</v>
      </c>
      <c r="AM496" s="206">
        <f>AM497+AM498+AM499+AM501+AM502</f>
        <v>0</v>
      </c>
      <c r="AN496" s="206" t="e">
        <f>(AM496/AL496)*100</f>
        <v>#DIV/0!</v>
      </c>
      <c r="AO496" s="233">
        <f>AO497+AO498+AO499+AO501+AO502</f>
        <v>504.82</v>
      </c>
      <c r="AP496" s="206">
        <f>AP497+AP498+AP499+AP501+AP502</f>
        <v>0</v>
      </c>
      <c r="AQ496" s="206">
        <f>(AP496/AO496)*100</f>
        <v>0</v>
      </c>
      <c r="AR496" s="218"/>
    </row>
    <row r="497" spans="1:46" s="91" customFormat="1" ht="30" hidden="1">
      <c r="A497" s="273"/>
      <c r="B497" s="276"/>
      <c r="C497" s="279"/>
      <c r="D497" s="115" t="s">
        <v>17</v>
      </c>
      <c r="E497" s="173">
        <f>H497+K497+N497+Q497+T497+W497+Z497+AC497+AF497+AI497+AL497+AO497</f>
        <v>0</v>
      </c>
      <c r="F497" s="85">
        <f>I497+L497+O497+R497+U497+X497+AA497+AD497+AG497+AJ497+AM497+AP497</f>
        <v>0</v>
      </c>
      <c r="G497" s="43" t="e">
        <f t="shared" ref="G497:G502" si="1124">(F497/E497)*100</f>
        <v>#DIV/0!</v>
      </c>
      <c r="H497" s="233"/>
      <c r="I497" s="85"/>
      <c r="J497" s="43" t="e">
        <f t="shared" ref="J497:J502" si="1125">(I497/H497)*100</f>
        <v>#DIV/0!</v>
      </c>
      <c r="K497" s="233"/>
      <c r="L497" s="85"/>
      <c r="M497" s="43" t="e">
        <f t="shared" ref="M497:M502" si="1126">(L497/K497)*100</f>
        <v>#DIV/0!</v>
      </c>
      <c r="N497" s="233"/>
      <c r="O497" s="43"/>
      <c r="P497" s="43" t="e">
        <f t="shared" ref="P497:P502" si="1127">(O497/N497)*100</f>
        <v>#DIV/0!</v>
      </c>
      <c r="Q497" s="233"/>
      <c r="R497" s="85"/>
      <c r="S497" s="43" t="e">
        <f t="shared" ref="S497:S502" si="1128">(R497/Q497)*100</f>
        <v>#DIV/0!</v>
      </c>
      <c r="T497" s="233"/>
      <c r="U497" s="85"/>
      <c r="V497" s="43" t="e">
        <f t="shared" ref="V497:V502" si="1129">(U497/T497)*100</f>
        <v>#DIV/0!</v>
      </c>
      <c r="W497" s="233"/>
      <c r="X497" s="85"/>
      <c r="Y497" s="43" t="e">
        <f t="shared" ref="Y497:Y502" si="1130">(X497/W497)*100</f>
        <v>#DIV/0!</v>
      </c>
      <c r="Z497" s="233"/>
      <c r="AA497" s="85"/>
      <c r="AB497" s="43" t="e">
        <f t="shared" ref="AB497:AB502" si="1131">(AA497/Z497)*100</f>
        <v>#DIV/0!</v>
      </c>
      <c r="AC497" s="233"/>
      <c r="AD497" s="85"/>
      <c r="AE497" s="43" t="e">
        <f t="shared" ref="AE497:AE502" si="1132">(AD497/AC497)*100</f>
        <v>#DIV/0!</v>
      </c>
      <c r="AF497" s="233"/>
      <c r="AG497" s="85"/>
      <c r="AH497" s="43" t="e">
        <f t="shared" ref="AH497:AH502" si="1133">(AG497/AF497)*100</f>
        <v>#DIV/0!</v>
      </c>
      <c r="AI497" s="233"/>
      <c r="AJ497" s="85"/>
      <c r="AK497" s="43" t="e">
        <f t="shared" ref="AK497:AK502" si="1134">(AJ497/AI497)*100</f>
        <v>#DIV/0!</v>
      </c>
      <c r="AL497" s="233"/>
      <c r="AM497" s="85"/>
      <c r="AN497" s="43" t="e">
        <f t="shared" ref="AN497:AN502" si="1135">(AM497/AL497)*100</f>
        <v>#DIV/0!</v>
      </c>
      <c r="AO497" s="233"/>
      <c r="AP497" s="85"/>
      <c r="AQ497" s="43" t="e">
        <f t="shared" ref="AQ497:AQ502" si="1136">(AP497/AO497)*100</f>
        <v>#DIV/0!</v>
      </c>
      <c r="AR497" s="92"/>
      <c r="AS497" s="90"/>
      <c r="AT497" s="90"/>
    </row>
    <row r="498" spans="1:46" s="91" customFormat="1" ht="45" hidden="1">
      <c r="A498" s="273"/>
      <c r="B498" s="276"/>
      <c r="C498" s="279"/>
      <c r="D498" s="115" t="s">
        <v>18</v>
      </c>
      <c r="E498" s="173">
        <f t="shared" ref="E498:F502" si="1137">H498+K498+N498+Q498+T498+W498+Z498+AC498+AF498+AI498+AL498+AO498</f>
        <v>0</v>
      </c>
      <c r="F498" s="85">
        <f t="shared" si="1137"/>
        <v>0</v>
      </c>
      <c r="G498" s="43" t="e">
        <f t="shared" si="1124"/>
        <v>#DIV/0!</v>
      </c>
      <c r="H498" s="233"/>
      <c r="I498" s="85"/>
      <c r="J498" s="43" t="e">
        <f t="shared" si="1125"/>
        <v>#DIV/0!</v>
      </c>
      <c r="K498" s="233"/>
      <c r="L498" s="85"/>
      <c r="M498" s="43" t="e">
        <f t="shared" si="1126"/>
        <v>#DIV/0!</v>
      </c>
      <c r="N498" s="233"/>
      <c r="O498" s="43"/>
      <c r="P498" s="43" t="e">
        <f t="shared" si="1127"/>
        <v>#DIV/0!</v>
      </c>
      <c r="Q498" s="233"/>
      <c r="R498" s="85"/>
      <c r="S498" s="43" t="e">
        <f t="shared" si="1128"/>
        <v>#DIV/0!</v>
      </c>
      <c r="T498" s="233"/>
      <c r="U498" s="85"/>
      <c r="V498" s="43" t="e">
        <f t="shared" si="1129"/>
        <v>#DIV/0!</v>
      </c>
      <c r="W498" s="233"/>
      <c r="X498" s="85"/>
      <c r="Y498" s="43" t="e">
        <f t="shared" si="1130"/>
        <v>#DIV/0!</v>
      </c>
      <c r="Z498" s="233"/>
      <c r="AA498" s="85"/>
      <c r="AB498" s="43" t="e">
        <f t="shared" si="1131"/>
        <v>#DIV/0!</v>
      </c>
      <c r="AC498" s="233"/>
      <c r="AD498" s="85"/>
      <c r="AE498" s="43" t="e">
        <f t="shared" si="1132"/>
        <v>#DIV/0!</v>
      </c>
      <c r="AF498" s="233"/>
      <c r="AG498" s="85"/>
      <c r="AH498" s="43" t="e">
        <f t="shared" si="1133"/>
        <v>#DIV/0!</v>
      </c>
      <c r="AI498" s="233"/>
      <c r="AJ498" s="85"/>
      <c r="AK498" s="43" t="e">
        <f t="shared" si="1134"/>
        <v>#DIV/0!</v>
      </c>
      <c r="AL498" s="233"/>
      <c r="AM498" s="85"/>
      <c r="AN498" s="43" t="e">
        <f t="shared" si="1135"/>
        <v>#DIV/0!</v>
      </c>
      <c r="AO498" s="233"/>
      <c r="AP498" s="85"/>
      <c r="AQ498" s="43" t="e">
        <f t="shared" si="1136"/>
        <v>#DIV/0!</v>
      </c>
      <c r="AR498" s="92"/>
      <c r="AS498" s="90"/>
      <c r="AT498" s="90"/>
    </row>
    <row r="499" spans="1:46" s="91" customFormat="1" ht="27" hidden="1" customHeight="1">
      <c r="A499" s="273"/>
      <c r="B499" s="276"/>
      <c r="C499" s="279"/>
      <c r="D499" s="115" t="s">
        <v>26</v>
      </c>
      <c r="E499" s="173">
        <f>H499+K499+N499+Q499+T499+W499+Z499+AC499+AF499+AI499+AL499+AO499</f>
        <v>504.82</v>
      </c>
      <c r="F499" s="85">
        <v>0</v>
      </c>
      <c r="G499" s="43">
        <f t="shared" si="1124"/>
        <v>0</v>
      </c>
      <c r="H499" s="233"/>
      <c r="I499" s="85"/>
      <c r="J499" s="43" t="e">
        <f t="shared" si="1125"/>
        <v>#DIV/0!</v>
      </c>
      <c r="K499" s="233">
        <v>0</v>
      </c>
      <c r="L499" s="85">
        <v>0</v>
      </c>
      <c r="M499" s="43" t="e">
        <f t="shared" si="1126"/>
        <v>#DIV/0!</v>
      </c>
      <c r="N499" s="233"/>
      <c r="O499" s="43"/>
      <c r="P499" s="43" t="e">
        <f t="shared" si="1127"/>
        <v>#DIV/0!</v>
      </c>
      <c r="Q499" s="233"/>
      <c r="R499" s="85"/>
      <c r="S499" s="43" t="e">
        <f t="shared" si="1128"/>
        <v>#DIV/0!</v>
      </c>
      <c r="T499" s="233"/>
      <c r="U499" s="85"/>
      <c r="V499" s="43" t="e">
        <f t="shared" si="1129"/>
        <v>#DIV/0!</v>
      </c>
      <c r="W499" s="233"/>
      <c r="X499" s="85"/>
      <c r="Y499" s="43" t="e">
        <f t="shared" si="1130"/>
        <v>#DIV/0!</v>
      </c>
      <c r="Z499" s="233"/>
      <c r="AA499" s="85"/>
      <c r="AB499" s="43" t="e">
        <f t="shared" si="1131"/>
        <v>#DIV/0!</v>
      </c>
      <c r="AC499" s="233"/>
      <c r="AD499" s="85"/>
      <c r="AE499" s="43" t="e">
        <f t="shared" si="1132"/>
        <v>#DIV/0!</v>
      </c>
      <c r="AF499" s="233"/>
      <c r="AG499" s="85"/>
      <c r="AH499" s="43" t="e">
        <f t="shared" si="1133"/>
        <v>#DIV/0!</v>
      </c>
      <c r="AI499" s="233"/>
      <c r="AJ499" s="85"/>
      <c r="AK499" s="43" t="e">
        <f t="shared" si="1134"/>
        <v>#DIV/0!</v>
      </c>
      <c r="AL499" s="233"/>
      <c r="AM499" s="85"/>
      <c r="AN499" s="43" t="e">
        <f t="shared" si="1135"/>
        <v>#DIV/0!</v>
      </c>
      <c r="AO499" s="233">
        <f>504.83-0.01</f>
        <v>504.82</v>
      </c>
      <c r="AP499" s="85"/>
      <c r="AQ499" s="43">
        <f t="shared" si="1136"/>
        <v>0</v>
      </c>
      <c r="AR499" s="92"/>
      <c r="AS499" s="90"/>
      <c r="AT499" s="90"/>
    </row>
    <row r="500" spans="1:46" s="91" customFormat="1" ht="78.75" hidden="1" customHeight="1">
      <c r="A500" s="273"/>
      <c r="B500" s="276"/>
      <c r="C500" s="279"/>
      <c r="D500" s="115" t="s">
        <v>154</v>
      </c>
      <c r="E500" s="173">
        <f t="shared" ref="E500:E502" si="1138">H500+K500+N500+Q500+T500+W500+Z500+AC500+AF500+AI500+AL500+AO500</f>
        <v>0</v>
      </c>
      <c r="F500" s="85">
        <f t="shared" si="1137"/>
        <v>0</v>
      </c>
      <c r="G500" s="43" t="e">
        <f t="shared" si="1124"/>
        <v>#DIV/0!</v>
      </c>
      <c r="H500" s="233"/>
      <c r="I500" s="85"/>
      <c r="J500" s="43" t="e">
        <f t="shared" si="1125"/>
        <v>#DIV/0!</v>
      </c>
      <c r="K500" s="233"/>
      <c r="L500" s="85"/>
      <c r="M500" s="43" t="e">
        <f t="shared" si="1126"/>
        <v>#DIV/0!</v>
      </c>
      <c r="N500" s="233"/>
      <c r="O500" s="43"/>
      <c r="P500" s="43" t="e">
        <f t="shared" si="1127"/>
        <v>#DIV/0!</v>
      </c>
      <c r="Q500" s="233"/>
      <c r="R500" s="85"/>
      <c r="S500" s="43" t="e">
        <f t="shared" si="1128"/>
        <v>#DIV/0!</v>
      </c>
      <c r="T500" s="233"/>
      <c r="U500" s="85"/>
      <c r="V500" s="43" t="e">
        <f t="shared" si="1129"/>
        <v>#DIV/0!</v>
      </c>
      <c r="W500" s="233"/>
      <c r="X500" s="85"/>
      <c r="Y500" s="43" t="e">
        <f t="shared" si="1130"/>
        <v>#DIV/0!</v>
      </c>
      <c r="Z500" s="233"/>
      <c r="AA500" s="85"/>
      <c r="AB500" s="43" t="e">
        <f t="shared" si="1131"/>
        <v>#DIV/0!</v>
      </c>
      <c r="AC500" s="233"/>
      <c r="AD500" s="85"/>
      <c r="AE500" s="43" t="e">
        <f t="shared" si="1132"/>
        <v>#DIV/0!</v>
      </c>
      <c r="AF500" s="233"/>
      <c r="AG500" s="85"/>
      <c r="AH500" s="43" t="e">
        <f t="shared" si="1133"/>
        <v>#DIV/0!</v>
      </c>
      <c r="AI500" s="233"/>
      <c r="AJ500" s="85"/>
      <c r="AK500" s="43" t="e">
        <f t="shared" si="1134"/>
        <v>#DIV/0!</v>
      </c>
      <c r="AL500" s="233"/>
      <c r="AM500" s="85"/>
      <c r="AN500" s="43" t="e">
        <f t="shared" si="1135"/>
        <v>#DIV/0!</v>
      </c>
      <c r="AO500" s="233"/>
      <c r="AP500" s="85"/>
      <c r="AQ500" s="43" t="e">
        <f t="shared" si="1136"/>
        <v>#DIV/0!</v>
      </c>
      <c r="AR500" s="92"/>
      <c r="AS500" s="90"/>
      <c r="AT500" s="90"/>
    </row>
    <row r="501" spans="1:46" s="91" customFormat="1" ht="33" hidden="1" customHeight="1">
      <c r="A501" s="273"/>
      <c r="B501" s="276"/>
      <c r="C501" s="279"/>
      <c r="D501" s="115" t="s">
        <v>37</v>
      </c>
      <c r="E501" s="173">
        <f t="shared" si="1138"/>
        <v>0</v>
      </c>
      <c r="F501" s="85">
        <f t="shared" si="1137"/>
        <v>0</v>
      </c>
      <c r="G501" s="43" t="e">
        <f t="shared" si="1124"/>
        <v>#DIV/0!</v>
      </c>
      <c r="H501" s="233"/>
      <c r="I501" s="85"/>
      <c r="J501" s="43" t="e">
        <f t="shared" si="1125"/>
        <v>#DIV/0!</v>
      </c>
      <c r="K501" s="233"/>
      <c r="L501" s="85"/>
      <c r="M501" s="43" t="e">
        <f t="shared" si="1126"/>
        <v>#DIV/0!</v>
      </c>
      <c r="N501" s="233"/>
      <c r="O501" s="43"/>
      <c r="P501" s="43" t="e">
        <f t="shared" si="1127"/>
        <v>#DIV/0!</v>
      </c>
      <c r="Q501" s="233"/>
      <c r="R501" s="85"/>
      <c r="S501" s="43" t="e">
        <f t="shared" si="1128"/>
        <v>#DIV/0!</v>
      </c>
      <c r="T501" s="233"/>
      <c r="U501" s="85"/>
      <c r="V501" s="43" t="e">
        <f t="shared" si="1129"/>
        <v>#DIV/0!</v>
      </c>
      <c r="W501" s="233"/>
      <c r="X501" s="85"/>
      <c r="Y501" s="43" t="e">
        <f t="shared" si="1130"/>
        <v>#DIV/0!</v>
      </c>
      <c r="Z501" s="233"/>
      <c r="AA501" s="85"/>
      <c r="AB501" s="43" t="e">
        <f t="shared" si="1131"/>
        <v>#DIV/0!</v>
      </c>
      <c r="AC501" s="233"/>
      <c r="AD501" s="85"/>
      <c r="AE501" s="43" t="e">
        <f t="shared" si="1132"/>
        <v>#DIV/0!</v>
      </c>
      <c r="AF501" s="233"/>
      <c r="AG501" s="85"/>
      <c r="AH501" s="43" t="e">
        <f t="shared" si="1133"/>
        <v>#DIV/0!</v>
      </c>
      <c r="AI501" s="233"/>
      <c r="AJ501" s="85"/>
      <c r="AK501" s="43" t="e">
        <f t="shared" si="1134"/>
        <v>#DIV/0!</v>
      </c>
      <c r="AL501" s="233"/>
      <c r="AM501" s="85"/>
      <c r="AN501" s="43" t="e">
        <f t="shared" si="1135"/>
        <v>#DIV/0!</v>
      </c>
      <c r="AO501" s="233"/>
      <c r="AP501" s="85"/>
      <c r="AQ501" s="43" t="e">
        <f t="shared" si="1136"/>
        <v>#DIV/0!</v>
      </c>
      <c r="AR501" s="92"/>
      <c r="AS501" s="90"/>
      <c r="AT501" s="90"/>
    </row>
    <row r="502" spans="1:46" s="91" customFormat="1" ht="45" hidden="1">
      <c r="A502" s="274"/>
      <c r="B502" s="277"/>
      <c r="C502" s="280"/>
      <c r="D502" s="115" t="s">
        <v>32</v>
      </c>
      <c r="E502" s="173">
        <f t="shared" si="1138"/>
        <v>0</v>
      </c>
      <c r="F502" s="85">
        <f t="shared" si="1137"/>
        <v>0</v>
      </c>
      <c r="G502" s="43" t="e">
        <f t="shared" si="1124"/>
        <v>#DIV/0!</v>
      </c>
      <c r="H502" s="233"/>
      <c r="I502" s="85"/>
      <c r="J502" s="43" t="e">
        <f t="shared" si="1125"/>
        <v>#DIV/0!</v>
      </c>
      <c r="K502" s="233"/>
      <c r="L502" s="85"/>
      <c r="M502" s="43" t="e">
        <f t="shared" si="1126"/>
        <v>#DIV/0!</v>
      </c>
      <c r="N502" s="233"/>
      <c r="O502" s="43"/>
      <c r="P502" s="43" t="e">
        <f t="shared" si="1127"/>
        <v>#DIV/0!</v>
      </c>
      <c r="Q502" s="233"/>
      <c r="R502" s="85"/>
      <c r="S502" s="43" t="e">
        <f t="shared" si="1128"/>
        <v>#DIV/0!</v>
      </c>
      <c r="T502" s="233"/>
      <c r="U502" s="85"/>
      <c r="V502" s="43" t="e">
        <f t="shared" si="1129"/>
        <v>#DIV/0!</v>
      </c>
      <c r="W502" s="233"/>
      <c r="X502" s="85"/>
      <c r="Y502" s="43" t="e">
        <f t="shared" si="1130"/>
        <v>#DIV/0!</v>
      </c>
      <c r="Z502" s="233"/>
      <c r="AA502" s="85"/>
      <c r="AB502" s="43" t="e">
        <f t="shared" si="1131"/>
        <v>#DIV/0!</v>
      </c>
      <c r="AC502" s="233"/>
      <c r="AD502" s="85"/>
      <c r="AE502" s="43" t="e">
        <f t="shared" si="1132"/>
        <v>#DIV/0!</v>
      </c>
      <c r="AF502" s="233"/>
      <c r="AG502" s="85"/>
      <c r="AH502" s="43" t="e">
        <f t="shared" si="1133"/>
        <v>#DIV/0!</v>
      </c>
      <c r="AI502" s="233"/>
      <c r="AJ502" s="85"/>
      <c r="AK502" s="43" t="e">
        <f t="shared" si="1134"/>
        <v>#DIV/0!</v>
      </c>
      <c r="AL502" s="233"/>
      <c r="AM502" s="85"/>
      <c r="AN502" s="43" t="e">
        <f t="shared" si="1135"/>
        <v>#DIV/0!</v>
      </c>
      <c r="AO502" s="233"/>
      <c r="AP502" s="85"/>
      <c r="AQ502" s="43" t="e">
        <f t="shared" si="1136"/>
        <v>#DIV/0!</v>
      </c>
      <c r="AR502" s="92"/>
      <c r="AS502" s="90"/>
      <c r="AT502" s="90"/>
    </row>
    <row r="503" spans="1:46" s="214" customFormat="1" ht="27" hidden="1" customHeight="1">
      <c r="A503" s="272" t="s">
        <v>423</v>
      </c>
      <c r="B503" s="275" t="s">
        <v>425</v>
      </c>
      <c r="C503" s="278" t="s">
        <v>68</v>
      </c>
      <c r="D503" s="217" t="s">
        <v>34</v>
      </c>
      <c r="E503" s="210">
        <f>E504+E505+E506+E508+E509</f>
        <v>1500</v>
      </c>
      <c r="F503" s="206">
        <f>F504+F505+F506+F508+F509</f>
        <v>0</v>
      </c>
      <c r="G503" s="206">
        <f>(F503/E503)*100</f>
        <v>0</v>
      </c>
      <c r="H503" s="233">
        <f>H504+H505+H506+H508+H509</f>
        <v>0</v>
      </c>
      <c r="I503" s="206">
        <f>I504+I505+I506+I508+I509</f>
        <v>0</v>
      </c>
      <c r="J503" s="206" t="e">
        <f>(I503/H503)*100</f>
        <v>#DIV/0!</v>
      </c>
      <c r="K503" s="233">
        <f>K504+K505+K506+K508+K509</f>
        <v>0</v>
      </c>
      <c r="L503" s="206">
        <f>L504+L505+L506+L508+L509</f>
        <v>0</v>
      </c>
      <c r="M503" s="206" t="e">
        <f>(L503/K503)*100</f>
        <v>#DIV/0!</v>
      </c>
      <c r="N503" s="233">
        <f>N504+N505+N506+N508+N509</f>
        <v>0</v>
      </c>
      <c r="O503" s="206">
        <f>O504+O505+O506+O508+O509</f>
        <v>0</v>
      </c>
      <c r="P503" s="206" t="e">
        <f>(O503/N503)*100</f>
        <v>#DIV/0!</v>
      </c>
      <c r="Q503" s="233">
        <f>Q504+Q505+Q506+Q508+Q509</f>
        <v>0</v>
      </c>
      <c r="R503" s="206">
        <f>R504+R505+R506+R508+R509</f>
        <v>0</v>
      </c>
      <c r="S503" s="206" t="e">
        <f>(R503/Q503)*100</f>
        <v>#DIV/0!</v>
      </c>
      <c r="T503" s="233">
        <f>T504+T505+T506+T508+T509</f>
        <v>0</v>
      </c>
      <c r="U503" s="206">
        <f>U504+U505+U506+U508+U509</f>
        <v>0</v>
      </c>
      <c r="V503" s="206" t="e">
        <f>(U503/T503)*100</f>
        <v>#DIV/0!</v>
      </c>
      <c r="W503" s="233">
        <f>W504+W505+W506+W508+W509</f>
        <v>0</v>
      </c>
      <c r="X503" s="206">
        <f>X504+X505+X506+X508+X509</f>
        <v>0</v>
      </c>
      <c r="Y503" s="206" t="e">
        <f>(X503/W503)*100</f>
        <v>#DIV/0!</v>
      </c>
      <c r="Z503" s="233">
        <f>Z504+Z505+Z506+Z508+Z509</f>
        <v>0</v>
      </c>
      <c r="AA503" s="206">
        <f>AA504+AA505+AA506+AA508+AA509</f>
        <v>0</v>
      </c>
      <c r="AB503" s="206" t="e">
        <f>(AA503/Z503)*100</f>
        <v>#DIV/0!</v>
      </c>
      <c r="AC503" s="233">
        <f>AC504+AC505+AC506+AC508+AC509</f>
        <v>0</v>
      </c>
      <c r="AD503" s="206">
        <f>AD504+AD505+AD506+AD508+AD509</f>
        <v>0</v>
      </c>
      <c r="AE503" s="206" t="e">
        <f>(AD503/AC503)*100</f>
        <v>#DIV/0!</v>
      </c>
      <c r="AF503" s="233">
        <f>AF504+AF505+AF506+AF508+AF509</f>
        <v>0</v>
      </c>
      <c r="AG503" s="206">
        <f>AG504+AG505+AG506+AG508+AG509</f>
        <v>0</v>
      </c>
      <c r="AH503" s="206" t="e">
        <f>(AG503/AF503)*100</f>
        <v>#DIV/0!</v>
      </c>
      <c r="AI503" s="233">
        <f>AI504+AI505+AI506+AI508+AI509</f>
        <v>0</v>
      </c>
      <c r="AJ503" s="206">
        <f>AJ504+AJ505+AJ506+AJ508+AJ509</f>
        <v>0</v>
      </c>
      <c r="AK503" s="206" t="e">
        <f>(AJ503/AI503)*100</f>
        <v>#DIV/0!</v>
      </c>
      <c r="AL503" s="233">
        <f>AL504+AL505+AL506+AL508+AL509</f>
        <v>0</v>
      </c>
      <c r="AM503" s="206">
        <f>AM504+AM505+AM506+AM508+AM509</f>
        <v>0</v>
      </c>
      <c r="AN503" s="206" t="e">
        <f>(AM503/AL503)*100</f>
        <v>#DIV/0!</v>
      </c>
      <c r="AO503" s="233">
        <f>AO504+AO505+AO506+AO508+AO509</f>
        <v>1500</v>
      </c>
      <c r="AP503" s="206">
        <f>AP504+AP505+AP506+AP508+AP509</f>
        <v>0</v>
      </c>
      <c r="AQ503" s="206">
        <f>(AP503/AO503)*100</f>
        <v>0</v>
      </c>
      <c r="AR503" s="218"/>
    </row>
    <row r="504" spans="1:46" s="91" customFormat="1" ht="30" hidden="1">
      <c r="A504" s="273"/>
      <c r="B504" s="276"/>
      <c r="C504" s="279"/>
      <c r="D504" s="115" t="s">
        <v>17</v>
      </c>
      <c r="E504" s="173">
        <f>H504+K504+N504+Q504+T504+W504+Z504+AC504+AF504+AI504+AL504+AO504</f>
        <v>0</v>
      </c>
      <c r="F504" s="85">
        <f>I504+L504+O504+R504+U504+X504+AA504+AD504+AG504+AJ504+AM504+AP504</f>
        <v>0</v>
      </c>
      <c r="G504" s="43" t="e">
        <f t="shared" ref="G504:G509" si="1139">(F504/E504)*100</f>
        <v>#DIV/0!</v>
      </c>
      <c r="H504" s="233"/>
      <c r="I504" s="85"/>
      <c r="J504" s="43" t="e">
        <f t="shared" ref="J504:J509" si="1140">(I504/H504)*100</f>
        <v>#DIV/0!</v>
      </c>
      <c r="K504" s="233"/>
      <c r="L504" s="85"/>
      <c r="M504" s="43" t="e">
        <f t="shared" ref="M504:M509" si="1141">(L504/K504)*100</f>
        <v>#DIV/0!</v>
      </c>
      <c r="N504" s="233"/>
      <c r="O504" s="43"/>
      <c r="P504" s="43" t="e">
        <f t="shared" ref="P504:P509" si="1142">(O504/N504)*100</f>
        <v>#DIV/0!</v>
      </c>
      <c r="Q504" s="233"/>
      <c r="R504" s="85"/>
      <c r="S504" s="43" t="e">
        <f t="shared" ref="S504:S509" si="1143">(R504/Q504)*100</f>
        <v>#DIV/0!</v>
      </c>
      <c r="T504" s="233"/>
      <c r="U504" s="85"/>
      <c r="V504" s="43" t="e">
        <f t="shared" ref="V504:V509" si="1144">(U504/T504)*100</f>
        <v>#DIV/0!</v>
      </c>
      <c r="W504" s="233"/>
      <c r="X504" s="85"/>
      <c r="Y504" s="43" t="e">
        <f t="shared" ref="Y504:Y509" si="1145">(X504/W504)*100</f>
        <v>#DIV/0!</v>
      </c>
      <c r="Z504" s="233"/>
      <c r="AA504" s="85"/>
      <c r="AB504" s="43" t="e">
        <f t="shared" ref="AB504:AB509" si="1146">(AA504/Z504)*100</f>
        <v>#DIV/0!</v>
      </c>
      <c r="AC504" s="233"/>
      <c r="AD504" s="85"/>
      <c r="AE504" s="43" t="e">
        <f t="shared" ref="AE504:AE509" si="1147">(AD504/AC504)*100</f>
        <v>#DIV/0!</v>
      </c>
      <c r="AF504" s="233"/>
      <c r="AG504" s="85"/>
      <c r="AH504" s="43" t="e">
        <f t="shared" ref="AH504:AH509" si="1148">(AG504/AF504)*100</f>
        <v>#DIV/0!</v>
      </c>
      <c r="AI504" s="233"/>
      <c r="AJ504" s="85"/>
      <c r="AK504" s="43" t="e">
        <f t="shared" ref="AK504:AK509" si="1149">(AJ504/AI504)*100</f>
        <v>#DIV/0!</v>
      </c>
      <c r="AL504" s="233"/>
      <c r="AM504" s="85"/>
      <c r="AN504" s="43" t="e">
        <f t="shared" ref="AN504:AN509" si="1150">(AM504/AL504)*100</f>
        <v>#DIV/0!</v>
      </c>
      <c r="AO504" s="233"/>
      <c r="AP504" s="85"/>
      <c r="AQ504" s="43" t="e">
        <f t="shared" ref="AQ504:AQ509" si="1151">(AP504/AO504)*100</f>
        <v>#DIV/0!</v>
      </c>
      <c r="AR504" s="92"/>
      <c r="AS504" s="90"/>
      <c r="AT504" s="90"/>
    </row>
    <row r="505" spans="1:46" s="91" customFormat="1" ht="45" hidden="1">
      <c r="A505" s="273"/>
      <c r="B505" s="276"/>
      <c r="C505" s="279"/>
      <c r="D505" s="115" t="s">
        <v>18</v>
      </c>
      <c r="E505" s="173">
        <f t="shared" ref="E505:F509" si="1152">H505+K505+N505+Q505+T505+W505+Z505+AC505+AF505+AI505+AL505+AO505</f>
        <v>0</v>
      </c>
      <c r="F505" s="85">
        <f t="shared" si="1152"/>
        <v>0</v>
      </c>
      <c r="G505" s="43" t="e">
        <f t="shared" si="1139"/>
        <v>#DIV/0!</v>
      </c>
      <c r="H505" s="233"/>
      <c r="I505" s="85"/>
      <c r="J505" s="43" t="e">
        <f t="shared" si="1140"/>
        <v>#DIV/0!</v>
      </c>
      <c r="K505" s="233"/>
      <c r="L505" s="85"/>
      <c r="M505" s="43" t="e">
        <f t="shared" si="1141"/>
        <v>#DIV/0!</v>
      </c>
      <c r="N505" s="233"/>
      <c r="O505" s="43"/>
      <c r="P505" s="43" t="e">
        <f t="shared" si="1142"/>
        <v>#DIV/0!</v>
      </c>
      <c r="Q505" s="233"/>
      <c r="R505" s="85"/>
      <c r="S505" s="43" t="e">
        <f t="shared" si="1143"/>
        <v>#DIV/0!</v>
      </c>
      <c r="T505" s="233"/>
      <c r="U505" s="85"/>
      <c r="V505" s="43" t="e">
        <f t="shared" si="1144"/>
        <v>#DIV/0!</v>
      </c>
      <c r="W505" s="233"/>
      <c r="X505" s="85"/>
      <c r="Y505" s="43" t="e">
        <f t="shared" si="1145"/>
        <v>#DIV/0!</v>
      </c>
      <c r="Z505" s="233"/>
      <c r="AA505" s="85"/>
      <c r="AB505" s="43" t="e">
        <f t="shared" si="1146"/>
        <v>#DIV/0!</v>
      </c>
      <c r="AC505" s="233"/>
      <c r="AD505" s="85"/>
      <c r="AE505" s="43" t="e">
        <f t="shared" si="1147"/>
        <v>#DIV/0!</v>
      </c>
      <c r="AF505" s="233"/>
      <c r="AG505" s="85"/>
      <c r="AH505" s="43" t="e">
        <f t="shared" si="1148"/>
        <v>#DIV/0!</v>
      </c>
      <c r="AI505" s="233"/>
      <c r="AJ505" s="85"/>
      <c r="AK505" s="43" t="e">
        <f t="shared" si="1149"/>
        <v>#DIV/0!</v>
      </c>
      <c r="AL505" s="233"/>
      <c r="AM505" s="85"/>
      <c r="AN505" s="43" t="e">
        <f t="shared" si="1150"/>
        <v>#DIV/0!</v>
      </c>
      <c r="AO505" s="233"/>
      <c r="AP505" s="85"/>
      <c r="AQ505" s="43" t="e">
        <f t="shared" si="1151"/>
        <v>#DIV/0!</v>
      </c>
      <c r="AR505" s="92"/>
      <c r="AS505" s="90"/>
      <c r="AT505" s="90"/>
    </row>
    <row r="506" spans="1:46" s="91" customFormat="1" ht="27" hidden="1" customHeight="1">
      <c r="A506" s="273"/>
      <c r="B506" s="276"/>
      <c r="C506" s="279"/>
      <c r="D506" s="115" t="s">
        <v>26</v>
      </c>
      <c r="E506" s="173">
        <f>H506+K506+N506+Q506+T506+W506+Z506+AC506+AF506+AI506+AL506+AO506</f>
        <v>1500</v>
      </c>
      <c r="F506" s="85">
        <f t="shared" si="1152"/>
        <v>0</v>
      </c>
      <c r="G506" s="43">
        <f t="shared" si="1139"/>
        <v>0</v>
      </c>
      <c r="H506" s="233"/>
      <c r="I506" s="85"/>
      <c r="J506" s="43" t="e">
        <f t="shared" si="1140"/>
        <v>#DIV/0!</v>
      </c>
      <c r="K506" s="233">
        <v>0</v>
      </c>
      <c r="L506" s="85">
        <v>0</v>
      </c>
      <c r="M506" s="43" t="e">
        <f t="shared" si="1141"/>
        <v>#DIV/0!</v>
      </c>
      <c r="N506" s="233"/>
      <c r="O506" s="43"/>
      <c r="P506" s="43" t="e">
        <f t="shared" si="1142"/>
        <v>#DIV/0!</v>
      </c>
      <c r="Q506" s="233"/>
      <c r="R506" s="85"/>
      <c r="S506" s="43" t="e">
        <f t="shared" si="1143"/>
        <v>#DIV/0!</v>
      </c>
      <c r="T506" s="233"/>
      <c r="U506" s="85"/>
      <c r="V506" s="43" t="e">
        <f t="shared" si="1144"/>
        <v>#DIV/0!</v>
      </c>
      <c r="W506" s="233"/>
      <c r="X506" s="85"/>
      <c r="Y506" s="43" t="e">
        <f t="shared" si="1145"/>
        <v>#DIV/0!</v>
      </c>
      <c r="Z506" s="233"/>
      <c r="AA506" s="85"/>
      <c r="AB506" s="43" t="e">
        <f t="shared" si="1146"/>
        <v>#DIV/0!</v>
      </c>
      <c r="AC506" s="233"/>
      <c r="AD506" s="85"/>
      <c r="AE506" s="43" t="e">
        <f t="shared" si="1147"/>
        <v>#DIV/0!</v>
      </c>
      <c r="AF506" s="233"/>
      <c r="AG506" s="85"/>
      <c r="AH506" s="43" t="e">
        <f t="shared" si="1148"/>
        <v>#DIV/0!</v>
      </c>
      <c r="AI506" s="233"/>
      <c r="AJ506" s="85"/>
      <c r="AK506" s="43" t="e">
        <f t="shared" si="1149"/>
        <v>#DIV/0!</v>
      </c>
      <c r="AL506" s="233"/>
      <c r="AM506" s="85"/>
      <c r="AN506" s="43" t="e">
        <f t="shared" si="1150"/>
        <v>#DIV/0!</v>
      </c>
      <c r="AO506" s="233">
        <v>1500</v>
      </c>
      <c r="AP506" s="85"/>
      <c r="AQ506" s="43">
        <f t="shared" si="1151"/>
        <v>0</v>
      </c>
      <c r="AR506" s="92"/>
      <c r="AS506" s="90"/>
      <c r="AT506" s="90"/>
    </row>
    <row r="507" spans="1:46" s="91" customFormat="1" ht="78.75" hidden="1" customHeight="1">
      <c r="A507" s="273"/>
      <c r="B507" s="276"/>
      <c r="C507" s="279"/>
      <c r="D507" s="115" t="s">
        <v>154</v>
      </c>
      <c r="E507" s="173">
        <f t="shared" ref="E507:E509" si="1153">H507+K507+N507+Q507+T507+W507+Z507+AC507+AF507+AI507+AL507+AO507</f>
        <v>0</v>
      </c>
      <c r="F507" s="85">
        <f t="shared" si="1152"/>
        <v>0</v>
      </c>
      <c r="G507" s="43" t="e">
        <f t="shared" si="1139"/>
        <v>#DIV/0!</v>
      </c>
      <c r="H507" s="233"/>
      <c r="I507" s="85"/>
      <c r="J507" s="43" t="e">
        <f t="shared" si="1140"/>
        <v>#DIV/0!</v>
      </c>
      <c r="K507" s="233"/>
      <c r="L507" s="85"/>
      <c r="M507" s="43" t="e">
        <f t="shared" si="1141"/>
        <v>#DIV/0!</v>
      </c>
      <c r="N507" s="233"/>
      <c r="O507" s="43"/>
      <c r="P507" s="43" t="e">
        <f t="shared" si="1142"/>
        <v>#DIV/0!</v>
      </c>
      <c r="Q507" s="233"/>
      <c r="R507" s="85"/>
      <c r="S507" s="43" t="e">
        <f t="shared" si="1143"/>
        <v>#DIV/0!</v>
      </c>
      <c r="T507" s="233"/>
      <c r="U507" s="85"/>
      <c r="V507" s="43" t="e">
        <f t="shared" si="1144"/>
        <v>#DIV/0!</v>
      </c>
      <c r="W507" s="233"/>
      <c r="X507" s="85"/>
      <c r="Y507" s="43" t="e">
        <f t="shared" si="1145"/>
        <v>#DIV/0!</v>
      </c>
      <c r="Z507" s="233"/>
      <c r="AA507" s="85"/>
      <c r="AB507" s="43" t="e">
        <f t="shared" si="1146"/>
        <v>#DIV/0!</v>
      </c>
      <c r="AC507" s="233"/>
      <c r="AD507" s="85"/>
      <c r="AE507" s="43" t="e">
        <f t="shared" si="1147"/>
        <v>#DIV/0!</v>
      </c>
      <c r="AF507" s="233"/>
      <c r="AG507" s="85"/>
      <c r="AH507" s="43" t="e">
        <f t="shared" si="1148"/>
        <v>#DIV/0!</v>
      </c>
      <c r="AI507" s="233"/>
      <c r="AJ507" s="85"/>
      <c r="AK507" s="43" t="e">
        <f t="shared" si="1149"/>
        <v>#DIV/0!</v>
      </c>
      <c r="AL507" s="233"/>
      <c r="AM507" s="85"/>
      <c r="AN507" s="43" t="e">
        <f t="shared" si="1150"/>
        <v>#DIV/0!</v>
      </c>
      <c r="AO507" s="233"/>
      <c r="AP507" s="85"/>
      <c r="AQ507" s="43" t="e">
        <f t="shared" si="1151"/>
        <v>#DIV/0!</v>
      </c>
      <c r="AR507" s="92"/>
      <c r="AS507" s="90"/>
      <c r="AT507" s="90"/>
    </row>
    <row r="508" spans="1:46" s="91" customFormat="1" ht="33" hidden="1" customHeight="1">
      <c r="A508" s="273"/>
      <c r="B508" s="276"/>
      <c r="C508" s="279"/>
      <c r="D508" s="115" t="s">
        <v>37</v>
      </c>
      <c r="E508" s="173">
        <f t="shared" si="1153"/>
        <v>0</v>
      </c>
      <c r="F508" s="85">
        <f t="shared" si="1152"/>
        <v>0</v>
      </c>
      <c r="G508" s="43" t="e">
        <f t="shared" si="1139"/>
        <v>#DIV/0!</v>
      </c>
      <c r="H508" s="233"/>
      <c r="I508" s="85"/>
      <c r="J508" s="43" t="e">
        <f t="shared" si="1140"/>
        <v>#DIV/0!</v>
      </c>
      <c r="K508" s="233"/>
      <c r="L508" s="85"/>
      <c r="M508" s="43" t="e">
        <f t="shared" si="1141"/>
        <v>#DIV/0!</v>
      </c>
      <c r="N508" s="233"/>
      <c r="O508" s="43"/>
      <c r="P508" s="43" t="e">
        <f t="shared" si="1142"/>
        <v>#DIV/0!</v>
      </c>
      <c r="Q508" s="233"/>
      <c r="R508" s="85"/>
      <c r="S508" s="43" t="e">
        <f t="shared" si="1143"/>
        <v>#DIV/0!</v>
      </c>
      <c r="T508" s="233"/>
      <c r="U508" s="85"/>
      <c r="V508" s="43" t="e">
        <f t="shared" si="1144"/>
        <v>#DIV/0!</v>
      </c>
      <c r="W508" s="233"/>
      <c r="X508" s="85"/>
      <c r="Y508" s="43" t="e">
        <f t="shared" si="1145"/>
        <v>#DIV/0!</v>
      </c>
      <c r="Z508" s="233"/>
      <c r="AA508" s="85"/>
      <c r="AB508" s="43" t="e">
        <f t="shared" si="1146"/>
        <v>#DIV/0!</v>
      </c>
      <c r="AC508" s="233"/>
      <c r="AD508" s="85"/>
      <c r="AE508" s="43" t="e">
        <f t="shared" si="1147"/>
        <v>#DIV/0!</v>
      </c>
      <c r="AF508" s="233"/>
      <c r="AG508" s="85"/>
      <c r="AH508" s="43" t="e">
        <f t="shared" si="1148"/>
        <v>#DIV/0!</v>
      </c>
      <c r="AI508" s="233"/>
      <c r="AJ508" s="85"/>
      <c r="AK508" s="43" t="e">
        <f t="shared" si="1149"/>
        <v>#DIV/0!</v>
      </c>
      <c r="AL508" s="233"/>
      <c r="AM508" s="85"/>
      <c r="AN508" s="43" t="e">
        <f t="shared" si="1150"/>
        <v>#DIV/0!</v>
      </c>
      <c r="AO508" s="233"/>
      <c r="AP508" s="85"/>
      <c r="AQ508" s="43" t="e">
        <f t="shared" si="1151"/>
        <v>#DIV/0!</v>
      </c>
      <c r="AR508" s="92"/>
      <c r="AS508" s="90"/>
      <c r="AT508" s="90"/>
    </row>
    <row r="509" spans="1:46" s="91" customFormat="1" ht="45" hidden="1">
      <c r="A509" s="274"/>
      <c r="B509" s="277"/>
      <c r="C509" s="280"/>
      <c r="D509" s="115" t="s">
        <v>32</v>
      </c>
      <c r="E509" s="173">
        <f t="shared" si="1153"/>
        <v>0</v>
      </c>
      <c r="F509" s="85">
        <f t="shared" si="1152"/>
        <v>0</v>
      </c>
      <c r="G509" s="43" t="e">
        <f t="shared" si="1139"/>
        <v>#DIV/0!</v>
      </c>
      <c r="H509" s="233"/>
      <c r="I509" s="85"/>
      <c r="J509" s="43" t="e">
        <f t="shared" si="1140"/>
        <v>#DIV/0!</v>
      </c>
      <c r="K509" s="233"/>
      <c r="L509" s="85"/>
      <c r="M509" s="43" t="e">
        <f t="shared" si="1141"/>
        <v>#DIV/0!</v>
      </c>
      <c r="N509" s="233"/>
      <c r="O509" s="43"/>
      <c r="P509" s="43" t="e">
        <f t="shared" si="1142"/>
        <v>#DIV/0!</v>
      </c>
      <c r="Q509" s="233"/>
      <c r="R509" s="85"/>
      <c r="S509" s="43" t="e">
        <f t="shared" si="1143"/>
        <v>#DIV/0!</v>
      </c>
      <c r="T509" s="233"/>
      <c r="U509" s="85"/>
      <c r="V509" s="43" t="e">
        <f t="shared" si="1144"/>
        <v>#DIV/0!</v>
      </c>
      <c r="W509" s="233"/>
      <c r="X509" s="85"/>
      <c r="Y509" s="43" t="e">
        <f t="shared" si="1145"/>
        <v>#DIV/0!</v>
      </c>
      <c r="Z509" s="233"/>
      <c r="AA509" s="85"/>
      <c r="AB509" s="43" t="e">
        <f t="shared" si="1146"/>
        <v>#DIV/0!</v>
      </c>
      <c r="AC509" s="233"/>
      <c r="AD509" s="85"/>
      <c r="AE509" s="43" t="e">
        <f t="shared" si="1147"/>
        <v>#DIV/0!</v>
      </c>
      <c r="AF509" s="233"/>
      <c r="AG509" s="85"/>
      <c r="AH509" s="43" t="e">
        <f t="shared" si="1148"/>
        <v>#DIV/0!</v>
      </c>
      <c r="AI509" s="233"/>
      <c r="AJ509" s="85"/>
      <c r="AK509" s="43" t="e">
        <f t="shared" si="1149"/>
        <v>#DIV/0!</v>
      </c>
      <c r="AL509" s="233"/>
      <c r="AM509" s="85"/>
      <c r="AN509" s="43" t="e">
        <f t="shared" si="1150"/>
        <v>#DIV/0!</v>
      </c>
      <c r="AO509" s="233"/>
      <c r="AP509" s="85"/>
      <c r="AQ509" s="43" t="e">
        <f t="shared" si="1151"/>
        <v>#DIV/0!</v>
      </c>
      <c r="AR509" s="92"/>
      <c r="AS509" s="90"/>
      <c r="AT509" s="90"/>
    </row>
    <row r="510" spans="1:46" s="208" customFormat="1" ht="26.25" hidden="1" customHeight="1">
      <c r="A510" s="272" t="s">
        <v>21</v>
      </c>
      <c r="B510" s="307" t="s">
        <v>69</v>
      </c>
      <c r="C510" s="278" t="s">
        <v>68</v>
      </c>
      <c r="D510" s="217" t="s">
        <v>34</v>
      </c>
      <c r="E510" s="211">
        <f>E511+E512+E513+E515+E516</f>
        <v>0</v>
      </c>
      <c r="F510" s="212">
        <f>F511+F512+F513+F515+F516</f>
        <v>0</v>
      </c>
      <c r="G510" s="219" t="e">
        <f>(F510/E510)*100</f>
        <v>#DIV/0!</v>
      </c>
      <c r="H510" s="235">
        <f>H511+H512+H513+H515+H516</f>
        <v>0</v>
      </c>
      <c r="I510" s="212">
        <f>I511+I512+I513+I515+I516</f>
        <v>0</v>
      </c>
      <c r="J510" s="219" t="e">
        <f>(I510/H510)*100</f>
        <v>#DIV/0!</v>
      </c>
      <c r="K510" s="235">
        <f>K511+K512+K513+K515+K516</f>
        <v>0</v>
      </c>
      <c r="L510" s="212">
        <f>L511+L512+L513+L515+L516</f>
        <v>0</v>
      </c>
      <c r="M510" s="219" t="e">
        <f>(L510/K510)*100</f>
        <v>#DIV/0!</v>
      </c>
      <c r="N510" s="235">
        <f>N511+N512+N513+N515+N516</f>
        <v>0</v>
      </c>
      <c r="O510" s="212">
        <f>O511+O512+O513+O515+O516</f>
        <v>0</v>
      </c>
      <c r="P510" s="219" t="e">
        <f>(O510/N510)*100</f>
        <v>#DIV/0!</v>
      </c>
      <c r="Q510" s="235">
        <f>Q511+Q512+Q513+Q515+Q516</f>
        <v>0</v>
      </c>
      <c r="R510" s="212">
        <f>R511+R512+R513+R515+R516</f>
        <v>0</v>
      </c>
      <c r="S510" s="219" t="e">
        <f>(R510/Q510)*100</f>
        <v>#DIV/0!</v>
      </c>
      <c r="T510" s="235">
        <f>T511+T512+T513+T515+T516</f>
        <v>0</v>
      </c>
      <c r="U510" s="212">
        <f>U511+U512+U513+U515+U516</f>
        <v>0</v>
      </c>
      <c r="V510" s="219" t="e">
        <f>(U510/T510)*100</f>
        <v>#DIV/0!</v>
      </c>
      <c r="W510" s="235">
        <f>W511+W512+W513+W515+W516</f>
        <v>0</v>
      </c>
      <c r="X510" s="212">
        <f>X511+X512+X513+X515+X516</f>
        <v>0</v>
      </c>
      <c r="Y510" s="219" t="e">
        <f>(X510/W510)*100</f>
        <v>#DIV/0!</v>
      </c>
      <c r="Z510" s="235">
        <f>Z511+Z512+Z513+Z515+Z516</f>
        <v>0</v>
      </c>
      <c r="AA510" s="212">
        <f>AA511+AA512+AA513+AA515+AA516</f>
        <v>0</v>
      </c>
      <c r="AB510" s="219" t="e">
        <f>(AA510/Z510)*100</f>
        <v>#DIV/0!</v>
      </c>
      <c r="AC510" s="235">
        <f>AC511+AC512+AC513+AC515+AC516</f>
        <v>0</v>
      </c>
      <c r="AD510" s="212">
        <f>AD511+AD512+AD513+AD515+AD516</f>
        <v>0</v>
      </c>
      <c r="AE510" s="219" t="e">
        <f>(AD510/AC510)*100</f>
        <v>#DIV/0!</v>
      </c>
      <c r="AF510" s="235">
        <f>AF511+AF512+AF513+AF515+AF516</f>
        <v>0</v>
      </c>
      <c r="AG510" s="212">
        <f>AG511+AG512+AG513+AG515+AG516</f>
        <v>0</v>
      </c>
      <c r="AH510" s="219" t="e">
        <f>(AG510/AF510)*100</f>
        <v>#DIV/0!</v>
      </c>
      <c r="AI510" s="235">
        <f>AI511+AI512+AI513+AI515+AI516</f>
        <v>0</v>
      </c>
      <c r="AJ510" s="212">
        <f>AJ511+AJ512+AJ513+AJ515+AJ516</f>
        <v>0</v>
      </c>
      <c r="AK510" s="219" t="e">
        <f>(AJ510/AI510)*100</f>
        <v>#DIV/0!</v>
      </c>
      <c r="AL510" s="235">
        <f>AL511+AL512+AL513+AL515+AL516</f>
        <v>0</v>
      </c>
      <c r="AM510" s="212">
        <f>AM511+AM512+AM513+AM515+AM516</f>
        <v>0</v>
      </c>
      <c r="AN510" s="219" t="e">
        <f>(AM510/AL510)*100</f>
        <v>#DIV/0!</v>
      </c>
      <c r="AO510" s="235">
        <f>AO511+AO512+AO513+AO515+AO516</f>
        <v>0</v>
      </c>
      <c r="AP510" s="212">
        <f>AP511+AP512+AP513+AP515+AP516</f>
        <v>0</v>
      </c>
      <c r="AQ510" s="219" t="e">
        <f>(AP510/AO510)*100</f>
        <v>#DIV/0!</v>
      </c>
      <c r="AR510" s="216"/>
    </row>
    <row r="511" spans="1:46" customFormat="1" ht="30" hidden="1">
      <c r="A511" s="273"/>
      <c r="B511" s="308"/>
      <c r="C511" s="279"/>
      <c r="D511" s="115" t="s">
        <v>17</v>
      </c>
      <c r="E511" s="176">
        <f>H511+K511+N511+Q511+T511+W511+Z511+AC511+AF511+AI511+AL511+AO511</f>
        <v>0</v>
      </c>
      <c r="F511" s="47">
        <f>I511+L511+O511+R511+U511+X511+AA511+AD511+AG511+AJ511+AM511+AP511</f>
        <v>0</v>
      </c>
      <c r="G511" s="42" t="e">
        <f t="shared" ref="G511:G516" si="1154">(F511/E511)*100</f>
        <v>#DIV/0!</v>
      </c>
      <c r="H511" s="236">
        <f>H518</f>
        <v>0</v>
      </c>
      <c r="I511" s="42">
        <f>I518</f>
        <v>0</v>
      </c>
      <c r="J511" s="42" t="e">
        <f t="shared" ref="J511:J516" si="1155">(I511/H511)*100</f>
        <v>#DIV/0!</v>
      </c>
      <c r="K511" s="236">
        <f>K518</f>
        <v>0</v>
      </c>
      <c r="L511" s="48">
        <f>L518</f>
        <v>0</v>
      </c>
      <c r="M511" s="42" t="e">
        <f t="shared" ref="M511:M516" si="1156">(L511/K511)*100</f>
        <v>#DIV/0!</v>
      </c>
      <c r="N511" s="236">
        <f>N518</f>
        <v>0</v>
      </c>
      <c r="O511" s="48">
        <f>O518</f>
        <v>0</v>
      </c>
      <c r="P511" s="42" t="e">
        <f t="shared" ref="P511:P516" si="1157">(O511/N511)*100</f>
        <v>#DIV/0!</v>
      </c>
      <c r="Q511" s="236">
        <f>Q518</f>
        <v>0</v>
      </c>
      <c r="R511" s="42">
        <f>R518</f>
        <v>0</v>
      </c>
      <c r="S511" s="42" t="e">
        <f t="shared" ref="S511:S516" si="1158">(R511/Q511)*100</f>
        <v>#DIV/0!</v>
      </c>
      <c r="T511" s="236">
        <f>T518</f>
        <v>0</v>
      </c>
      <c r="U511" s="42">
        <f>U518</f>
        <v>0</v>
      </c>
      <c r="V511" s="42" t="e">
        <f t="shared" ref="V511:V516" si="1159">(U511/T511)*100</f>
        <v>#DIV/0!</v>
      </c>
      <c r="W511" s="236">
        <f>W518</f>
        <v>0</v>
      </c>
      <c r="X511" s="42">
        <f>X518</f>
        <v>0</v>
      </c>
      <c r="Y511" s="42" t="e">
        <f t="shared" ref="Y511:Y516" si="1160">(X511/W511)*100</f>
        <v>#DIV/0!</v>
      </c>
      <c r="Z511" s="236">
        <f>Z518</f>
        <v>0</v>
      </c>
      <c r="AA511" s="42">
        <f>AA518</f>
        <v>0</v>
      </c>
      <c r="AB511" s="42" t="e">
        <f t="shared" ref="AB511:AB516" si="1161">(AA511/Z511)*100</f>
        <v>#DIV/0!</v>
      </c>
      <c r="AC511" s="236">
        <f>AC518</f>
        <v>0</v>
      </c>
      <c r="AD511" s="42">
        <f>AD518</f>
        <v>0</v>
      </c>
      <c r="AE511" s="42" t="e">
        <f t="shared" ref="AE511:AE516" si="1162">(AD511/AC511)*100</f>
        <v>#DIV/0!</v>
      </c>
      <c r="AF511" s="236">
        <f>AF518</f>
        <v>0</v>
      </c>
      <c r="AG511" s="42">
        <f>AG518</f>
        <v>0</v>
      </c>
      <c r="AH511" s="42" t="e">
        <f t="shared" ref="AH511:AH516" si="1163">(AG511/AF511)*100</f>
        <v>#DIV/0!</v>
      </c>
      <c r="AI511" s="236">
        <f>AI518</f>
        <v>0</v>
      </c>
      <c r="AJ511" s="42">
        <f>AJ518</f>
        <v>0</v>
      </c>
      <c r="AK511" s="42" t="e">
        <f t="shared" ref="AK511:AK516" si="1164">(AJ511/AI511)*100</f>
        <v>#DIV/0!</v>
      </c>
      <c r="AL511" s="236">
        <f>AL518</f>
        <v>0</v>
      </c>
      <c r="AM511" s="42">
        <f>AM518</f>
        <v>0</v>
      </c>
      <c r="AN511" s="42" t="e">
        <f t="shared" ref="AN511:AN516" si="1165">(AM511/AL511)*100</f>
        <v>#DIV/0!</v>
      </c>
      <c r="AO511" s="236">
        <f>AO518</f>
        <v>0</v>
      </c>
      <c r="AP511" s="42">
        <f>AP518</f>
        <v>0</v>
      </c>
      <c r="AQ511" s="42" t="e">
        <f t="shared" ref="AQ511:AQ516" si="1166">(AP511/AO511)*100</f>
        <v>#DIV/0!</v>
      </c>
      <c r="AR511" s="12"/>
      <c r="AS511" s="37"/>
      <c r="AT511" s="37"/>
    </row>
    <row r="512" spans="1:46" customFormat="1" ht="45" hidden="1">
      <c r="A512" s="273"/>
      <c r="B512" s="308"/>
      <c r="C512" s="279"/>
      <c r="D512" s="115" t="s">
        <v>18</v>
      </c>
      <c r="E512" s="176">
        <f t="shared" ref="E512:F516" si="1167">H512+K512+N512+Q512+T512+W512+Z512+AC512+AF512+AI512+AL512+AO512</f>
        <v>0</v>
      </c>
      <c r="F512" s="47">
        <f>I512+L512+O512+R512+U512+X512+AA512+AD512+AG512+AJ512+AM512+AP512</f>
        <v>0</v>
      </c>
      <c r="G512" s="42" t="e">
        <f t="shared" si="1154"/>
        <v>#DIV/0!</v>
      </c>
      <c r="H512" s="236">
        <f t="shared" ref="H512:I516" si="1168">H519</f>
        <v>0</v>
      </c>
      <c r="I512" s="42">
        <f t="shared" si="1168"/>
        <v>0</v>
      </c>
      <c r="J512" s="42" t="e">
        <f t="shared" si="1155"/>
        <v>#DIV/0!</v>
      </c>
      <c r="K512" s="236">
        <f t="shared" ref="K512:L516" si="1169">K519</f>
        <v>0</v>
      </c>
      <c r="L512" s="48">
        <f t="shared" si="1169"/>
        <v>0</v>
      </c>
      <c r="M512" s="42" t="e">
        <f t="shared" si="1156"/>
        <v>#DIV/0!</v>
      </c>
      <c r="N512" s="236">
        <f t="shared" ref="N512:O516" si="1170">N519</f>
        <v>0</v>
      </c>
      <c r="O512" s="48">
        <f t="shared" si="1170"/>
        <v>0</v>
      </c>
      <c r="P512" s="42" t="e">
        <f t="shared" si="1157"/>
        <v>#DIV/0!</v>
      </c>
      <c r="Q512" s="236">
        <f t="shared" ref="Q512:R516" si="1171">Q519</f>
        <v>0</v>
      </c>
      <c r="R512" s="42">
        <f t="shared" si="1171"/>
        <v>0</v>
      </c>
      <c r="S512" s="42" t="e">
        <f t="shared" si="1158"/>
        <v>#DIV/0!</v>
      </c>
      <c r="T512" s="236">
        <f t="shared" ref="T512:U516" si="1172">T519</f>
        <v>0</v>
      </c>
      <c r="U512" s="42">
        <f t="shared" si="1172"/>
        <v>0</v>
      </c>
      <c r="V512" s="42" t="e">
        <f t="shared" si="1159"/>
        <v>#DIV/0!</v>
      </c>
      <c r="W512" s="236">
        <f t="shared" ref="W512:X516" si="1173">W519</f>
        <v>0</v>
      </c>
      <c r="X512" s="42">
        <f t="shared" si="1173"/>
        <v>0</v>
      </c>
      <c r="Y512" s="42" t="e">
        <f t="shared" si="1160"/>
        <v>#DIV/0!</v>
      </c>
      <c r="Z512" s="236">
        <f t="shared" ref="Z512:AA516" si="1174">Z519</f>
        <v>0</v>
      </c>
      <c r="AA512" s="42">
        <f t="shared" si="1174"/>
        <v>0</v>
      </c>
      <c r="AB512" s="42" t="e">
        <f t="shared" si="1161"/>
        <v>#DIV/0!</v>
      </c>
      <c r="AC512" s="236">
        <f t="shared" ref="AC512:AD516" si="1175">AC519</f>
        <v>0</v>
      </c>
      <c r="AD512" s="42">
        <f t="shared" si="1175"/>
        <v>0</v>
      </c>
      <c r="AE512" s="42" t="e">
        <f t="shared" si="1162"/>
        <v>#DIV/0!</v>
      </c>
      <c r="AF512" s="236">
        <f t="shared" ref="AF512:AG516" si="1176">AF519</f>
        <v>0</v>
      </c>
      <c r="AG512" s="42">
        <f t="shared" si="1176"/>
        <v>0</v>
      </c>
      <c r="AH512" s="42" t="e">
        <f t="shared" si="1163"/>
        <v>#DIV/0!</v>
      </c>
      <c r="AI512" s="236">
        <f t="shared" ref="AI512:AJ516" si="1177">AI519</f>
        <v>0</v>
      </c>
      <c r="AJ512" s="42">
        <f t="shared" si="1177"/>
        <v>0</v>
      </c>
      <c r="AK512" s="42" t="e">
        <f t="shared" si="1164"/>
        <v>#DIV/0!</v>
      </c>
      <c r="AL512" s="236">
        <f t="shared" ref="AL512:AM516" si="1178">AL519</f>
        <v>0</v>
      </c>
      <c r="AM512" s="42">
        <f t="shared" si="1178"/>
        <v>0</v>
      </c>
      <c r="AN512" s="42" t="e">
        <f t="shared" si="1165"/>
        <v>#DIV/0!</v>
      </c>
      <c r="AO512" s="236">
        <f t="shared" ref="AO512:AP516" si="1179">AO519</f>
        <v>0</v>
      </c>
      <c r="AP512" s="42">
        <f t="shared" si="1179"/>
        <v>0</v>
      </c>
      <c r="AQ512" s="42" t="e">
        <f t="shared" si="1166"/>
        <v>#DIV/0!</v>
      </c>
      <c r="AR512" s="12"/>
      <c r="AS512" s="37"/>
      <c r="AT512" s="37"/>
    </row>
    <row r="513" spans="1:46" customFormat="1" ht="36" hidden="1" customHeight="1">
      <c r="A513" s="273"/>
      <c r="B513" s="308"/>
      <c r="C513" s="279"/>
      <c r="D513" s="115" t="s">
        <v>26</v>
      </c>
      <c r="E513" s="176">
        <f t="shared" si="1167"/>
        <v>0</v>
      </c>
      <c r="F513" s="47">
        <f t="shared" si="1167"/>
        <v>0</v>
      </c>
      <c r="G513" s="42" t="e">
        <f t="shared" si="1154"/>
        <v>#DIV/0!</v>
      </c>
      <c r="H513" s="236">
        <f t="shared" si="1168"/>
        <v>0</v>
      </c>
      <c r="I513" s="42">
        <f t="shared" si="1168"/>
        <v>0</v>
      </c>
      <c r="J513" s="42" t="e">
        <f t="shared" si="1155"/>
        <v>#DIV/0!</v>
      </c>
      <c r="K513" s="236">
        <f t="shared" si="1169"/>
        <v>0</v>
      </c>
      <c r="L513" s="48">
        <f t="shared" si="1169"/>
        <v>0</v>
      </c>
      <c r="M513" s="42" t="e">
        <f t="shared" si="1156"/>
        <v>#DIV/0!</v>
      </c>
      <c r="N513" s="236">
        <f t="shared" si="1170"/>
        <v>0</v>
      </c>
      <c r="O513" s="48">
        <f t="shared" si="1170"/>
        <v>0</v>
      </c>
      <c r="P513" s="42" t="e">
        <f t="shared" si="1157"/>
        <v>#DIV/0!</v>
      </c>
      <c r="Q513" s="236">
        <f t="shared" si="1171"/>
        <v>0</v>
      </c>
      <c r="R513" s="42">
        <f t="shared" si="1171"/>
        <v>0</v>
      </c>
      <c r="S513" s="42" t="e">
        <f t="shared" si="1158"/>
        <v>#DIV/0!</v>
      </c>
      <c r="T513" s="236">
        <f t="shared" si="1172"/>
        <v>0</v>
      </c>
      <c r="U513" s="42">
        <f t="shared" si="1172"/>
        <v>0</v>
      </c>
      <c r="V513" s="42" t="e">
        <f t="shared" si="1159"/>
        <v>#DIV/0!</v>
      </c>
      <c r="W513" s="236">
        <f t="shared" si="1173"/>
        <v>0</v>
      </c>
      <c r="X513" s="42">
        <f t="shared" si="1173"/>
        <v>0</v>
      </c>
      <c r="Y513" s="42" t="e">
        <f t="shared" si="1160"/>
        <v>#DIV/0!</v>
      </c>
      <c r="Z513" s="236">
        <f t="shared" si="1174"/>
        <v>0</v>
      </c>
      <c r="AA513" s="42">
        <f t="shared" si="1174"/>
        <v>0</v>
      </c>
      <c r="AB513" s="42" t="e">
        <f t="shared" si="1161"/>
        <v>#DIV/0!</v>
      </c>
      <c r="AC513" s="236">
        <f t="shared" si="1175"/>
        <v>0</v>
      </c>
      <c r="AD513" s="42">
        <f t="shared" si="1175"/>
        <v>0</v>
      </c>
      <c r="AE513" s="42" t="e">
        <f t="shared" si="1162"/>
        <v>#DIV/0!</v>
      </c>
      <c r="AF513" s="236">
        <f t="shared" si="1176"/>
        <v>0</v>
      </c>
      <c r="AG513" s="42">
        <f t="shared" si="1176"/>
        <v>0</v>
      </c>
      <c r="AH513" s="42" t="e">
        <f t="shared" si="1163"/>
        <v>#DIV/0!</v>
      </c>
      <c r="AI513" s="236">
        <f t="shared" si="1177"/>
        <v>0</v>
      </c>
      <c r="AJ513" s="42">
        <f t="shared" si="1177"/>
        <v>0</v>
      </c>
      <c r="AK513" s="42" t="e">
        <f t="shared" si="1164"/>
        <v>#DIV/0!</v>
      </c>
      <c r="AL513" s="236">
        <f t="shared" si="1178"/>
        <v>0</v>
      </c>
      <c r="AM513" s="42">
        <f t="shared" si="1178"/>
        <v>0</v>
      </c>
      <c r="AN513" s="42" t="e">
        <f t="shared" si="1165"/>
        <v>#DIV/0!</v>
      </c>
      <c r="AO513" s="236">
        <f t="shared" si="1179"/>
        <v>0</v>
      </c>
      <c r="AP513" s="42">
        <f t="shared" si="1179"/>
        <v>0</v>
      </c>
      <c r="AQ513" s="42" t="e">
        <f t="shared" si="1166"/>
        <v>#DIV/0!</v>
      </c>
      <c r="AR513" s="12"/>
      <c r="AS513" s="37"/>
      <c r="AT513" s="37"/>
    </row>
    <row r="514" spans="1:46" customFormat="1" ht="77.25" hidden="1" customHeight="1">
      <c r="A514" s="273"/>
      <c r="B514" s="308"/>
      <c r="C514" s="279"/>
      <c r="D514" s="115" t="s">
        <v>154</v>
      </c>
      <c r="E514" s="176">
        <f t="shared" si="1167"/>
        <v>0</v>
      </c>
      <c r="F514" s="47">
        <f t="shared" si="1167"/>
        <v>0</v>
      </c>
      <c r="G514" s="42" t="e">
        <f t="shared" si="1154"/>
        <v>#DIV/0!</v>
      </c>
      <c r="H514" s="236">
        <f t="shared" si="1168"/>
        <v>0</v>
      </c>
      <c r="I514" s="42">
        <f t="shared" si="1168"/>
        <v>0</v>
      </c>
      <c r="J514" s="42" t="e">
        <f t="shared" si="1155"/>
        <v>#DIV/0!</v>
      </c>
      <c r="K514" s="236">
        <f t="shared" si="1169"/>
        <v>0</v>
      </c>
      <c r="L514" s="48">
        <f t="shared" si="1169"/>
        <v>0</v>
      </c>
      <c r="M514" s="42" t="e">
        <f t="shared" si="1156"/>
        <v>#DIV/0!</v>
      </c>
      <c r="N514" s="236">
        <f t="shared" si="1170"/>
        <v>0</v>
      </c>
      <c r="O514" s="48">
        <f t="shared" si="1170"/>
        <v>0</v>
      </c>
      <c r="P514" s="42" t="e">
        <f t="shared" si="1157"/>
        <v>#DIV/0!</v>
      </c>
      <c r="Q514" s="236">
        <f t="shared" si="1171"/>
        <v>0</v>
      </c>
      <c r="R514" s="42">
        <f t="shared" si="1171"/>
        <v>0</v>
      </c>
      <c r="S514" s="42" t="e">
        <f t="shared" si="1158"/>
        <v>#DIV/0!</v>
      </c>
      <c r="T514" s="236">
        <f t="shared" si="1172"/>
        <v>0</v>
      </c>
      <c r="U514" s="42">
        <f t="shared" si="1172"/>
        <v>0</v>
      </c>
      <c r="V514" s="42" t="e">
        <f t="shared" si="1159"/>
        <v>#DIV/0!</v>
      </c>
      <c r="W514" s="236">
        <f t="shared" si="1173"/>
        <v>0</v>
      </c>
      <c r="X514" s="42">
        <f t="shared" si="1173"/>
        <v>0</v>
      </c>
      <c r="Y514" s="42" t="e">
        <f t="shared" si="1160"/>
        <v>#DIV/0!</v>
      </c>
      <c r="Z514" s="236">
        <f t="shared" si="1174"/>
        <v>0</v>
      </c>
      <c r="AA514" s="42">
        <f t="shared" si="1174"/>
        <v>0</v>
      </c>
      <c r="AB514" s="42" t="e">
        <f t="shared" si="1161"/>
        <v>#DIV/0!</v>
      </c>
      <c r="AC514" s="236">
        <f t="shared" si="1175"/>
        <v>0</v>
      </c>
      <c r="AD514" s="42">
        <f t="shared" si="1175"/>
        <v>0</v>
      </c>
      <c r="AE514" s="42" t="e">
        <f t="shared" si="1162"/>
        <v>#DIV/0!</v>
      </c>
      <c r="AF514" s="236">
        <f t="shared" si="1176"/>
        <v>0</v>
      </c>
      <c r="AG514" s="42">
        <f t="shared" si="1176"/>
        <v>0</v>
      </c>
      <c r="AH514" s="42" t="e">
        <f t="shared" si="1163"/>
        <v>#DIV/0!</v>
      </c>
      <c r="AI514" s="236">
        <f t="shared" si="1177"/>
        <v>0</v>
      </c>
      <c r="AJ514" s="42">
        <f t="shared" si="1177"/>
        <v>0</v>
      </c>
      <c r="AK514" s="42" t="e">
        <f t="shared" si="1164"/>
        <v>#DIV/0!</v>
      </c>
      <c r="AL514" s="236">
        <f t="shared" si="1178"/>
        <v>0</v>
      </c>
      <c r="AM514" s="42">
        <f t="shared" si="1178"/>
        <v>0</v>
      </c>
      <c r="AN514" s="42" t="e">
        <f t="shared" si="1165"/>
        <v>#DIV/0!</v>
      </c>
      <c r="AO514" s="236">
        <f t="shared" si="1179"/>
        <v>0</v>
      </c>
      <c r="AP514" s="42">
        <f t="shared" si="1179"/>
        <v>0</v>
      </c>
      <c r="AQ514" s="42" t="e">
        <f t="shared" si="1166"/>
        <v>#DIV/0!</v>
      </c>
      <c r="AR514" s="12"/>
      <c r="AS514" s="37"/>
      <c r="AT514" s="37"/>
    </row>
    <row r="515" spans="1:46" customFormat="1" ht="34.5" hidden="1" customHeight="1">
      <c r="A515" s="273"/>
      <c r="B515" s="308"/>
      <c r="C515" s="279"/>
      <c r="D515" s="115" t="s">
        <v>37</v>
      </c>
      <c r="E515" s="176">
        <f t="shared" si="1167"/>
        <v>0</v>
      </c>
      <c r="F515" s="47">
        <f t="shared" si="1167"/>
        <v>0</v>
      </c>
      <c r="G515" s="42" t="e">
        <f t="shared" si="1154"/>
        <v>#DIV/0!</v>
      </c>
      <c r="H515" s="236">
        <f t="shared" si="1168"/>
        <v>0</v>
      </c>
      <c r="I515" s="42">
        <f t="shared" si="1168"/>
        <v>0</v>
      </c>
      <c r="J515" s="42" t="e">
        <f t="shared" si="1155"/>
        <v>#DIV/0!</v>
      </c>
      <c r="K515" s="236">
        <f t="shared" si="1169"/>
        <v>0</v>
      </c>
      <c r="L515" s="48">
        <f t="shared" si="1169"/>
        <v>0</v>
      </c>
      <c r="M515" s="42" t="e">
        <f t="shared" si="1156"/>
        <v>#DIV/0!</v>
      </c>
      <c r="N515" s="236">
        <f t="shared" si="1170"/>
        <v>0</v>
      </c>
      <c r="O515" s="48">
        <f t="shared" si="1170"/>
        <v>0</v>
      </c>
      <c r="P515" s="42" t="e">
        <f t="shared" si="1157"/>
        <v>#DIV/0!</v>
      </c>
      <c r="Q515" s="236">
        <f t="shared" si="1171"/>
        <v>0</v>
      </c>
      <c r="R515" s="42">
        <f t="shared" si="1171"/>
        <v>0</v>
      </c>
      <c r="S515" s="42" t="e">
        <f t="shared" si="1158"/>
        <v>#DIV/0!</v>
      </c>
      <c r="T515" s="236">
        <f t="shared" si="1172"/>
        <v>0</v>
      </c>
      <c r="U515" s="42">
        <f t="shared" si="1172"/>
        <v>0</v>
      </c>
      <c r="V515" s="42" t="e">
        <f t="shared" si="1159"/>
        <v>#DIV/0!</v>
      </c>
      <c r="W515" s="236">
        <f t="shared" si="1173"/>
        <v>0</v>
      </c>
      <c r="X515" s="42">
        <f t="shared" si="1173"/>
        <v>0</v>
      </c>
      <c r="Y515" s="42" t="e">
        <f t="shared" si="1160"/>
        <v>#DIV/0!</v>
      </c>
      <c r="Z515" s="236">
        <f t="shared" si="1174"/>
        <v>0</v>
      </c>
      <c r="AA515" s="42">
        <f t="shared" si="1174"/>
        <v>0</v>
      </c>
      <c r="AB515" s="42" t="e">
        <f t="shared" si="1161"/>
        <v>#DIV/0!</v>
      </c>
      <c r="AC515" s="236">
        <f t="shared" si="1175"/>
        <v>0</v>
      </c>
      <c r="AD515" s="42">
        <f t="shared" si="1175"/>
        <v>0</v>
      </c>
      <c r="AE515" s="42" t="e">
        <f t="shared" si="1162"/>
        <v>#DIV/0!</v>
      </c>
      <c r="AF515" s="236">
        <f t="shared" si="1176"/>
        <v>0</v>
      </c>
      <c r="AG515" s="42">
        <f t="shared" si="1176"/>
        <v>0</v>
      </c>
      <c r="AH515" s="42" t="e">
        <f t="shared" si="1163"/>
        <v>#DIV/0!</v>
      </c>
      <c r="AI515" s="236">
        <f t="shared" si="1177"/>
        <v>0</v>
      </c>
      <c r="AJ515" s="42">
        <f t="shared" si="1177"/>
        <v>0</v>
      </c>
      <c r="AK515" s="42" t="e">
        <f t="shared" si="1164"/>
        <v>#DIV/0!</v>
      </c>
      <c r="AL515" s="236">
        <f t="shared" si="1178"/>
        <v>0</v>
      </c>
      <c r="AM515" s="42">
        <f t="shared" si="1178"/>
        <v>0</v>
      </c>
      <c r="AN515" s="42" t="e">
        <f t="shared" si="1165"/>
        <v>#DIV/0!</v>
      </c>
      <c r="AO515" s="236">
        <f t="shared" si="1179"/>
        <v>0</v>
      </c>
      <c r="AP515" s="42">
        <f t="shared" si="1179"/>
        <v>0</v>
      </c>
      <c r="AQ515" s="42" t="e">
        <f t="shared" si="1166"/>
        <v>#DIV/0!</v>
      </c>
      <c r="AR515" s="12"/>
      <c r="AS515" s="37"/>
      <c r="AT515" s="37"/>
    </row>
    <row r="516" spans="1:46" customFormat="1" ht="45" hidden="1">
      <c r="A516" s="274"/>
      <c r="B516" s="309"/>
      <c r="C516" s="280"/>
      <c r="D516" s="115" t="s">
        <v>32</v>
      </c>
      <c r="E516" s="176">
        <f t="shared" si="1167"/>
        <v>0</v>
      </c>
      <c r="F516" s="47">
        <f t="shared" si="1167"/>
        <v>0</v>
      </c>
      <c r="G516" s="42" t="e">
        <f t="shared" si="1154"/>
        <v>#DIV/0!</v>
      </c>
      <c r="H516" s="236">
        <f t="shared" si="1168"/>
        <v>0</v>
      </c>
      <c r="I516" s="42">
        <f t="shared" si="1168"/>
        <v>0</v>
      </c>
      <c r="J516" s="42" t="e">
        <f t="shared" si="1155"/>
        <v>#DIV/0!</v>
      </c>
      <c r="K516" s="236">
        <f t="shared" si="1169"/>
        <v>0</v>
      </c>
      <c r="L516" s="48">
        <f t="shared" si="1169"/>
        <v>0</v>
      </c>
      <c r="M516" s="42" t="e">
        <f t="shared" si="1156"/>
        <v>#DIV/0!</v>
      </c>
      <c r="N516" s="236">
        <f t="shared" si="1170"/>
        <v>0</v>
      </c>
      <c r="O516" s="48">
        <f t="shared" si="1170"/>
        <v>0</v>
      </c>
      <c r="P516" s="42" t="e">
        <f t="shared" si="1157"/>
        <v>#DIV/0!</v>
      </c>
      <c r="Q516" s="236">
        <f t="shared" si="1171"/>
        <v>0</v>
      </c>
      <c r="R516" s="42">
        <f t="shared" si="1171"/>
        <v>0</v>
      </c>
      <c r="S516" s="42" t="e">
        <f t="shared" si="1158"/>
        <v>#DIV/0!</v>
      </c>
      <c r="T516" s="236">
        <f t="shared" si="1172"/>
        <v>0</v>
      </c>
      <c r="U516" s="42">
        <f t="shared" si="1172"/>
        <v>0</v>
      </c>
      <c r="V516" s="42" t="e">
        <f t="shared" si="1159"/>
        <v>#DIV/0!</v>
      </c>
      <c r="W516" s="236">
        <f t="shared" si="1173"/>
        <v>0</v>
      </c>
      <c r="X516" s="42">
        <f t="shared" si="1173"/>
        <v>0</v>
      </c>
      <c r="Y516" s="42" t="e">
        <f t="shared" si="1160"/>
        <v>#DIV/0!</v>
      </c>
      <c r="Z516" s="236">
        <f t="shared" si="1174"/>
        <v>0</v>
      </c>
      <c r="AA516" s="42">
        <f t="shared" si="1174"/>
        <v>0</v>
      </c>
      <c r="AB516" s="42" t="e">
        <f t="shared" si="1161"/>
        <v>#DIV/0!</v>
      </c>
      <c r="AC516" s="236">
        <f t="shared" si="1175"/>
        <v>0</v>
      </c>
      <c r="AD516" s="42">
        <f t="shared" si="1175"/>
        <v>0</v>
      </c>
      <c r="AE516" s="42" t="e">
        <f t="shared" si="1162"/>
        <v>#DIV/0!</v>
      </c>
      <c r="AF516" s="236">
        <f t="shared" si="1176"/>
        <v>0</v>
      </c>
      <c r="AG516" s="42">
        <f t="shared" si="1176"/>
        <v>0</v>
      </c>
      <c r="AH516" s="42" t="e">
        <f t="shared" si="1163"/>
        <v>#DIV/0!</v>
      </c>
      <c r="AI516" s="236">
        <f t="shared" si="1177"/>
        <v>0</v>
      </c>
      <c r="AJ516" s="42">
        <f t="shared" si="1177"/>
        <v>0</v>
      </c>
      <c r="AK516" s="42" t="e">
        <f t="shared" si="1164"/>
        <v>#DIV/0!</v>
      </c>
      <c r="AL516" s="236">
        <f t="shared" si="1178"/>
        <v>0</v>
      </c>
      <c r="AM516" s="42">
        <f t="shared" si="1178"/>
        <v>0</v>
      </c>
      <c r="AN516" s="42" t="e">
        <f t="shared" si="1165"/>
        <v>#DIV/0!</v>
      </c>
      <c r="AO516" s="236">
        <f t="shared" si="1179"/>
        <v>0</v>
      </c>
      <c r="AP516" s="42">
        <f t="shared" si="1179"/>
        <v>0</v>
      </c>
      <c r="AQ516" s="42" t="e">
        <f t="shared" si="1166"/>
        <v>#DIV/0!</v>
      </c>
      <c r="AR516" s="12"/>
      <c r="AS516" s="37"/>
      <c r="AT516" s="37"/>
    </row>
    <row r="517" spans="1:46" s="208" customFormat="1" ht="26.25" hidden="1" customHeight="1">
      <c r="A517" s="272" t="s">
        <v>263</v>
      </c>
      <c r="B517" s="275" t="s">
        <v>357</v>
      </c>
      <c r="C517" s="278" t="s">
        <v>358</v>
      </c>
      <c r="D517" s="217" t="s">
        <v>34</v>
      </c>
      <c r="E517" s="211">
        <f>E518+E519+E520+E522+E523</f>
        <v>0</v>
      </c>
      <c r="F517" s="212">
        <f>F518+F519+F520+F522+F523</f>
        <v>0</v>
      </c>
      <c r="G517" s="219" t="e">
        <f>(F517/E517)*100</f>
        <v>#DIV/0!</v>
      </c>
      <c r="H517" s="235">
        <f>H518+H519+H520+H522+H523</f>
        <v>0</v>
      </c>
      <c r="I517" s="212">
        <f>I518+I519+I520+I522+I523</f>
        <v>0</v>
      </c>
      <c r="J517" s="219" t="e">
        <f>(I517/H517)*100</f>
        <v>#DIV/0!</v>
      </c>
      <c r="K517" s="235">
        <f>K518+K519+K520+K522+K523</f>
        <v>0</v>
      </c>
      <c r="L517" s="212">
        <f>L518+L519+L520+L522+L523</f>
        <v>0</v>
      </c>
      <c r="M517" s="219" t="e">
        <f>(L517/K517)*100</f>
        <v>#DIV/0!</v>
      </c>
      <c r="N517" s="235">
        <f>N518+N519+N520+N522+N523</f>
        <v>0</v>
      </c>
      <c r="O517" s="212">
        <f>O518+O519+O520+O522+O523</f>
        <v>0</v>
      </c>
      <c r="P517" s="219" t="e">
        <f>(O517/N517)*100</f>
        <v>#DIV/0!</v>
      </c>
      <c r="Q517" s="235">
        <f>Q518+Q519+Q520+Q522+Q523</f>
        <v>0</v>
      </c>
      <c r="R517" s="212">
        <f>R518+R519+R520+R522+R523</f>
        <v>0</v>
      </c>
      <c r="S517" s="219" t="e">
        <f>(R517/Q517)*100</f>
        <v>#DIV/0!</v>
      </c>
      <c r="T517" s="235">
        <f>T518+T519+T520+T522+T523</f>
        <v>0</v>
      </c>
      <c r="U517" s="212">
        <f>U518+U519+U520+U522+U523</f>
        <v>0</v>
      </c>
      <c r="V517" s="219" t="e">
        <f>(U517/T517)*100</f>
        <v>#DIV/0!</v>
      </c>
      <c r="W517" s="235">
        <f>W518+W519+W520+W522+W523</f>
        <v>0</v>
      </c>
      <c r="X517" s="212">
        <f>X518+X519+X520+X522+X523</f>
        <v>0</v>
      </c>
      <c r="Y517" s="219" t="e">
        <f>(X517/W517)*100</f>
        <v>#DIV/0!</v>
      </c>
      <c r="Z517" s="235">
        <f>Z518+Z519+Z520+Z522+Z523</f>
        <v>0</v>
      </c>
      <c r="AA517" s="212">
        <f>AA518+AA519+AA520+AA522+AA523</f>
        <v>0</v>
      </c>
      <c r="AB517" s="219" t="e">
        <f>(AA517/Z517)*100</f>
        <v>#DIV/0!</v>
      </c>
      <c r="AC517" s="235">
        <f>AC518+AC519+AC520+AC522+AC523</f>
        <v>0</v>
      </c>
      <c r="AD517" s="212">
        <f>AD518+AD519+AD520+AD522+AD523</f>
        <v>0</v>
      </c>
      <c r="AE517" s="219" t="e">
        <f>(AD517/AC517)*100</f>
        <v>#DIV/0!</v>
      </c>
      <c r="AF517" s="235">
        <f>AF518+AF519+AF520+AF522+AF523</f>
        <v>0</v>
      </c>
      <c r="AG517" s="212">
        <f>AG518+AG519+AG520+AG522+AG523</f>
        <v>0</v>
      </c>
      <c r="AH517" s="219" t="e">
        <f>(AG517/AF517)*100</f>
        <v>#DIV/0!</v>
      </c>
      <c r="AI517" s="235">
        <f>AI518+AI519+AI520+AI522+AI523</f>
        <v>0</v>
      </c>
      <c r="AJ517" s="212">
        <f>AJ518+AJ519+AJ520+AJ522+AJ523</f>
        <v>0</v>
      </c>
      <c r="AK517" s="219" t="e">
        <f>(AJ517/AI517)*100</f>
        <v>#DIV/0!</v>
      </c>
      <c r="AL517" s="235">
        <f>AL518+AL519+AL520+AL522+AL523</f>
        <v>0</v>
      </c>
      <c r="AM517" s="212">
        <f>AM518+AM519+AM520+AM522+AM523</f>
        <v>0</v>
      </c>
      <c r="AN517" s="219" t="e">
        <f>(AM517/AL517)*100</f>
        <v>#DIV/0!</v>
      </c>
      <c r="AO517" s="235">
        <f>AO518+AO519+AO520+AO522+AO523</f>
        <v>0</v>
      </c>
      <c r="AP517" s="212">
        <f>AP518+AP519+AP520+AP522+AP523</f>
        <v>0</v>
      </c>
      <c r="AQ517" s="219" t="e">
        <f>(AP517/AO517)*100</f>
        <v>#DIV/0!</v>
      </c>
      <c r="AR517" s="216"/>
    </row>
    <row r="518" spans="1:46" customFormat="1" ht="30" hidden="1">
      <c r="A518" s="273"/>
      <c r="B518" s="276"/>
      <c r="C518" s="279"/>
      <c r="D518" s="115" t="s">
        <v>17</v>
      </c>
      <c r="E518" s="176">
        <f>H518+K518+N518+Q518+T518+W518+Z518+AC518+AF518+AI518+AL518+AO518</f>
        <v>0</v>
      </c>
      <c r="F518" s="47">
        <f>I518+L518+O518+R518+U518+X518+AA518+AD518+AG518+AJ518+AM518+AP518</f>
        <v>0</v>
      </c>
      <c r="G518" s="42" t="e">
        <f t="shared" ref="G518:G523" si="1180">(F518/E518)*100</f>
        <v>#DIV/0!</v>
      </c>
      <c r="H518" s="236"/>
      <c r="I518" s="41"/>
      <c r="J518" s="42" t="e">
        <f t="shared" ref="J518:J523" si="1181">(I518/H518)*100</f>
        <v>#DIV/0!</v>
      </c>
      <c r="K518" s="236"/>
      <c r="L518" s="47"/>
      <c r="M518" s="42" t="e">
        <f t="shared" ref="M518:M523" si="1182">(L518/K518)*100</f>
        <v>#DIV/0!</v>
      </c>
      <c r="N518" s="236"/>
      <c r="O518" s="48"/>
      <c r="P518" s="42" t="e">
        <f t="shared" ref="P518:P523" si="1183">(O518/N518)*100</f>
        <v>#DIV/0!</v>
      </c>
      <c r="Q518" s="236"/>
      <c r="R518" s="41"/>
      <c r="S518" s="42" t="e">
        <f t="shared" ref="S518:S523" si="1184">(R518/Q518)*100</f>
        <v>#DIV/0!</v>
      </c>
      <c r="T518" s="236"/>
      <c r="U518" s="41"/>
      <c r="V518" s="42" t="e">
        <f t="shared" ref="V518:V523" si="1185">(U518/T518)*100</f>
        <v>#DIV/0!</v>
      </c>
      <c r="W518" s="236"/>
      <c r="X518" s="41"/>
      <c r="Y518" s="42" t="e">
        <f t="shared" ref="Y518:Y523" si="1186">(X518/W518)*100</f>
        <v>#DIV/0!</v>
      </c>
      <c r="Z518" s="236"/>
      <c r="AA518" s="41"/>
      <c r="AB518" s="42" t="e">
        <f t="shared" ref="AB518:AB523" si="1187">(AA518/Z518)*100</f>
        <v>#DIV/0!</v>
      </c>
      <c r="AC518" s="236"/>
      <c r="AD518" s="41"/>
      <c r="AE518" s="42" t="e">
        <f t="shared" ref="AE518:AE523" si="1188">(AD518/AC518)*100</f>
        <v>#DIV/0!</v>
      </c>
      <c r="AF518" s="236"/>
      <c r="AG518" s="41"/>
      <c r="AH518" s="42" t="e">
        <f t="shared" ref="AH518:AH523" si="1189">(AG518/AF518)*100</f>
        <v>#DIV/0!</v>
      </c>
      <c r="AI518" s="236"/>
      <c r="AJ518" s="41"/>
      <c r="AK518" s="42" t="e">
        <f t="shared" ref="AK518:AK523" si="1190">(AJ518/AI518)*100</f>
        <v>#DIV/0!</v>
      </c>
      <c r="AL518" s="236"/>
      <c r="AM518" s="41"/>
      <c r="AN518" s="42" t="e">
        <f t="shared" ref="AN518:AN523" si="1191">(AM518/AL518)*100</f>
        <v>#DIV/0!</v>
      </c>
      <c r="AO518" s="236"/>
      <c r="AP518" s="41"/>
      <c r="AQ518" s="42" t="e">
        <f t="shared" ref="AQ518:AQ523" si="1192">(AP518/AO518)*100</f>
        <v>#DIV/0!</v>
      </c>
      <c r="AR518" s="12"/>
      <c r="AS518" s="37"/>
      <c r="AT518" s="37"/>
    </row>
    <row r="519" spans="1:46" customFormat="1" ht="45" hidden="1">
      <c r="A519" s="273"/>
      <c r="B519" s="276"/>
      <c r="C519" s="279"/>
      <c r="D519" s="115" t="s">
        <v>18</v>
      </c>
      <c r="E519" s="176">
        <f t="shared" ref="E519:F523" si="1193">H519+K519+N519+Q519+T519+W519+Z519+AC519+AF519+AI519+AL519+AO519</f>
        <v>0</v>
      </c>
      <c r="F519" s="47">
        <f t="shared" si="1193"/>
        <v>0</v>
      </c>
      <c r="G519" s="42" t="e">
        <f t="shared" si="1180"/>
        <v>#DIV/0!</v>
      </c>
      <c r="H519" s="236"/>
      <c r="I519" s="41"/>
      <c r="J519" s="42" t="e">
        <f t="shared" si="1181"/>
        <v>#DIV/0!</v>
      </c>
      <c r="K519" s="236"/>
      <c r="L519" s="47"/>
      <c r="M519" s="42" t="e">
        <f t="shared" si="1182"/>
        <v>#DIV/0!</v>
      </c>
      <c r="N519" s="236"/>
      <c r="O519" s="48"/>
      <c r="P519" s="42" t="e">
        <f t="shared" si="1183"/>
        <v>#DIV/0!</v>
      </c>
      <c r="Q519" s="236"/>
      <c r="R519" s="41"/>
      <c r="S519" s="42" t="e">
        <f t="shared" si="1184"/>
        <v>#DIV/0!</v>
      </c>
      <c r="T519" s="236"/>
      <c r="U519" s="41"/>
      <c r="V519" s="42" t="e">
        <f t="shared" si="1185"/>
        <v>#DIV/0!</v>
      </c>
      <c r="W519" s="236"/>
      <c r="X519" s="41"/>
      <c r="Y519" s="42" t="e">
        <f t="shared" si="1186"/>
        <v>#DIV/0!</v>
      </c>
      <c r="Z519" s="236"/>
      <c r="AA519" s="41"/>
      <c r="AB519" s="42" t="e">
        <f t="shared" si="1187"/>
        <v>#DIV/0!</v>
      </c>
      <c r="AC519" s="236"/>
      <c r="AD519" s="41"/>
      <c r="AE519" s="42" t="e">
        <f t="shared" si="1188"/>
        <v>#DIV/0!</v>
      </c>
      <c r="AF519" s="236"/>
      <c r="AG519" s="41"/>
      <c r="AH519" s="42" t="e">
        <f t="shared" si="1189"/>
        <v>#DIV/0!</v>
      </c>
      <c r="AI519" s="236"/>
      <c r="AJ519" s="41"/>
      <c r="AK519" s="42" t="e">
        <f t="shared" si="1190"/>
        <v>#DIV/0!</v>
      </c>
      <c r="AL519" s="236"/>
      <c r="AM519" s="41"/>
      <c r="AN519" s="42" t="e">
        <f t="shared" si="1191"/>
        <v>#DIV/0!</v>
      </c>
      <c r="AO519" s="236"/>
      <c r="AP519" s="41"/>
      <c r="AQ519" s="42" t="e">
        <f t="shared" si="1192"/>
        <v>#DIV/0!</v>
      </c>
      <c r="AR519" s="12"/>
      <c r="AS519" s="37"/>
      <c r="AT519" s="37"/>
    </row>
    <row r="520" spans="1:46" customFormat="1" ht="27" hidden="1" customHeight="1">
      <c r="A520" s="273"/>
      <c r="B520" s="276"/>
      <c r="C520" s="279"/>
      <c r="D520" s="115" t="s">
        <v>26</v>
      </c>
      <c r="E520" s="176">
        <f t="shared" si="1193"/>
        <v>0</v>
      </c>
      <c r="F520" s="47">
        <f t="shared" si="1193"/>
        <v>0</v>
      </c>
      <c r="G520" s="42" t="e">
        <f t="shared" si="1180"/>
        <v>#DIV/0!</v>
      </c>
      <c r="H520" s="236"/>
      <c r="I520" s="41"/>
      <c r="J520" s="42" t="e">
        <f t="shared" si="1181"/>
        <v>#DIV/0!</v>
      </c>
      <c r="K520" s="236"/>
      <c r="L520" s="47"/>
      <c r="M520" s="42" t="e">
        <f t="shared" si="1182"/>
        <v>#DIV/0!</v>
      </c>
      <c r="N520" s="236"/>
      <c r="O520" s="48"/>
      <c r="P520" s="42" t="e">
        <f t="shared" si="1183"/>
        <v>#DIV/0!</v>
      </c>
      <c r="Q520" s="236"/>
      <c r="R520" s="41"/>
      <c r="S520" s="42" t="e">
        <f t="shared" si="1184"/>
        <v>#DIV/0!</v>
      </c>
      <c r="T520" s="236"/>
      <c r="U520" s="41"/>
      <c r="V520" s="42" t="e">
        <f t="shared" si="1185"/>
        <v>#DIV/0!</v>
      </c>
      <c r="W520" s="236"/>
      <c r="X520" s="41"/>
      <c r="Y520" s="42" t="e">
        <f t="shared" si="1186"/>
        <v>#DIV/0!</v>
      </c>
      <c r="Z520" s="236"/>
      <c r="AA520" s="41"/>
      <c r="AB520" s="42" t="e">
        <f t="shared" si="1187"/>
        <v>#DIV/0!</v>
      </c>
      <c r="AC520" s="236"/>
      <c r="AD520" s="41"/>
      <c r="AE520" s="42" t="e">
        <f t="shared" si="1188"/>
        <v>#DIV/0!</v>
      </c>
      <c r="AF520" s="236"/>
      <c r="AG520" s="41"/>
      <c r="AH520" s="42" t="e">
        <f t="shared" si="1189"/>
        <v>#DIV/0!</v>
      </c>
      <c r="AI520" s="236"/>
      <c r="AJ520" s="41"/>
      <c r="AK520" s="42" t="e">
        <f t="shared" si="1190"/>
        <v>#DIV/0!</v>
      </c>
      <c r="AL520" s="236"/>
      <c r="AM520" s="41"/>
      <c r="AN520" s="42" t="e">
        <f t="shared" si="1191"/>
        <v>#DIV/0!</v>
      </c>
      <c r="AO520" s="236"/>
      <c r="AP520" s="41"/>
      <c r="AQ520" s="42" t="e">
        <f t="shared" si="1192"/>
        <v>#DIV/0!</v>
      </c>
      <c r="AR520" s="12"/>
      <c r="AS520" s="37"/>
      <c r="AT520" s="37"/>
    </row>
    <row r="521" spans="1:46" customFormat="1" ht="83.25" hidden="1" customHeight="1">
      <c r="A521" s="273"/>
      <c r="B521" s="276"/>
      <c r="C521" s="279"/>
      <c r="D521" s="115" t="s">
        <v>154</v>
      </c>
      <c r="E521" s="176">
        <f t="shared" si="1193"/>
        <v>0</v>
      </c>
      <c r="F521" s="47">
        <f t="shared" si="1193"/>
        <v>0</v>
      </c>
      <c r="G521" s="42" t="e">
        <f t="shared" si="1180"/>
        <v>#DIV/0!</v>
      </c>
      <c r="H521" s="236"/>
      <c r="I521" s="41"/>
      <c r="J521" s="42" t="e">
        <f t="shared" si="1181"/>
        <v>#DIV/0!</v>
      </c>
      <c r="K521" s="236"/>
      <c r="L521" s="47"/>
      <c r="M521" s="42" t="e">
        <f t="shared" si="1182"/>
        <v>#DIV/0!</v>
      </c>
      <c r="N521" s="236"/>
      <c r="O521" s="48"/>
      <c r="P521" s="42" t="e">
        <f t="shared" si="1183"/>
        <v>#DIV/0!</v>
      </c>
      <c r="Q521" s="236"/>
      <c r="R521" s="41"/>
      <c r="S521" s="42" t="e">
        <f t="shared" si="1184"/>
        <v>#DIV/0!</v>
      </c>
      <c r="T521" s="236"/>
      <c r="U521" s="41"/>
      <c r="V521" s="42" t="e">
        <f t="shared" si="1185"/>
        <v>#DIV/0!</v>
      </c>
      <c r="W521" s="236"/>
      <c r="X521" s="41"/>
      <c r="Y521" s="42" t="e">
        <f t="shared" si="1186"/>
        <v>#DIV/0!</v>
      </c>
      <c r="Z521" s="236"/>
      <c r="AA521" s="41"/>
      <c r="AB521" s="42" t="e">
        <f t="shared" si="1187"/>
        <v>#DIV/0!</v>
      </c>
      <c r="AC521" s="236"/>
      <c r="AD521" s="41"/>
      <c r="AE521" s="42" t="e">
        <f t="shared" si="1188"/>
        <v>#DIV/0!</v>
      </c>
      <c r="AF521" s="236"/>
      <c r="AG521" s="41"/>
      <c r="AH521" s="42" t="e">
        <f t="shared" si="1189"/>
        <v>#DIV/0!</v>
      </c>
      <c r="AI521" s="236"/>
      <c r="AJ521" s="41"/>
      <c r="AK521" s="42" t="e">
        <f t="shared" si="1190"/>
        <v>#DIV/0!</v>
      </c>
      <c r="AL521" s="236"/>
      <c r="AM521" s="41"/>
      <c r="AN521" s="42" t="e">
        <f t="shared" si="1191"/>
        <v>#DIV/0!</v>
      </c>
      <c r="AO521" s="236"/>
      <c r="AP521" s="41"/>
      <c r="AQ521" s="42" t="e">
        <f t="shared" si="1192"/>
        <v>#DIV/0!</v>
      </c>
      <c r="AR521" s="12"/>
      <c r="AS521" s="37"/>
      <c r="AT521" s="37"/>
    </row>
    <row r="522" spans="1:46" customFormat="1" ht="33" hidden="1" customHeight="1">
      <c r="A522" s="273"/>
      <c r="B522" s="276"/>
      <c r="C522" s="279"/>
      <c r="D522" s="115" t="s">
        <v>37</v>
      </c>
      <c r="E522" s="176">
        <f t="shared" si="1193"/>
        <v>0</v>
      </c>
      <c r="F522" s="47">
        <f t="shared" si="1193"/>
        <v>0</v>
      </c>
      <c r="G522" s="42" t="e">
        <f t="shared" si="1180"/>
        <v>#DIV/0!</v>
      </c>
      <c r="H522" s="236"/>
      <c r="I522" s="41"/>
      <c r="J522" s="42" t="e">
        <f t="shared" si="1181"/>
        <v>#DIV/0!</v>
      </c>
      <c r="K522" s="236"/>
      <c r="L522" s="47"/>
      <c r="M522" s="42" t="e">
        <f t="shared" si="1182"/>
        <v>#DIV/0!</v>
      </c>
      <c r="N522" s="236"/>
      <c r="O522" s="48"/>
      <c r="P522" s="42" t="e">
        <f t="shared" si="1183"/>
        <v>#DIV/0!</v>
      </c>
      <c r="Q522" s="236"/>
      <c r="R522" s="41"/>
      <c r="S522" s="42" t="e">
        <f t="shared" si="1184"/>
        <v>#DIV/0!</v>
      </c>
      <c r="T522" s="236"/>
      <c r="U522" s="41"/>
      <c r="V522" s="42" t="e">
        <f t="shared" si="1185"/>
        <v>#DIV/0!</v>
      </c>
      <c r="W522" s="236"/>
      <c r="X522" s="41"/>
      <c r="Y522" s="42" t="e">
        <f t="shared" si="1186"/>
        <v>#DIV/0!</v>
      </c>
      <c r="Z522" s="236"/>
      <c r="AA522" s="41"/>
      <c r="AB522" s="42" t="e">
        <f t="shared" si="1187"/>
        <v>#DIV/0!</v>
      </c>
      <c r="AC522" s="236"/>
      <c r="AD522" s="41"/>
      <c r="AE522" s="42" t="e">
        <f t="shared" si="1188"/>
        <v>#DIV/0!</v>
      </c>
      <c r="AF522" s="236"/>
      <c r="AG522" s="41"/>
      <c r="AH522" s="42" t="e">
        <f t="shared" si="1189"/>
        <v>#DIV/0!</v>
      </c>
      <c r="AI522" s="236"/>
      <c r="AJ522" s="41"/>
      <c r="AK522" s="42" t="e">
        <f t="shared" si="1190"/>
        <v>#DIV/0!</v>
      </c>
      <c r="AL522" s="236"/>
      <c r="AM522" s="41"/>
      <c r="AN522" s="42" t="e">
        <f t="shared" si="1191"/>
        <v>#DIV/0!</v>
      </c>
      <c r="AO522" s="236"/>
      <c r="AP522" s="41"/>
      <c r="AQ522" s="42" t="e">
        <f t="shared" si="1192"/>
        <v>#DIV/0!</v>
      </c>
      <c r="AR522" s="12"/>
      <c r="AS522" s="37"/>
      <c r="AT522" s="37"/>
    </row>
    <row r="523" spans="1:46" customFormat="1" ht="45" hidden="1">
      <c r="A523" s="274"/>
      <c r="B523" s="277"/>
      <c r="C523" s="280"/>
      <c r="D523" s="115" t="s">
        <v>32</v>
      </c>
      <c r="E523" s="176">
        <f t="shared" si="1193"/>
        <v>0</v>
      </c>
      <c r="F523" s="47">
        <f t="shared" si="1193"/>
        <v>0</v>
      </c>
      <c r="G523" s="42" t="e">
        <f t="shared" si="1180"/>
        <v>#DIV/0!</v>
      </c>
      <c r="H523" s="236"/>
      <c r="I523" s="41"/>
      <c r="J523" s="42" t="e">
        <f t="shared" si="1181"/>
        <v>#DIV/0!</v>
      </c>
      <c r="K523" s="236"/>
      <c r="L523" s="47"/>
      <c r="M523" s="42" t="e">
        <f t="shared" si="1182"/>
        <v>#DIV/0!</v>
      </c>
      <c r="N523" s="236"/>
      <c r="O523" s="48"/>
      <c r="P523" s="42" t="e">
        <f t="shared" si="1183"/>
        <v>#DIV/0!</v>
      </c>
      <c r="Q523" s="236"/>
      <c r="R523" s="41"/>
      <c r="S523" s="42" t="e">
        <f t="shared" si="1184"/>
        <v>#DIV/0!</v>
      </c>
      <c r="T523" s="236"/>
      <c r="U523" s="41"/>
      <c r="V523" s="42" t="e">
        <f t="shared" si="1185"/>
        <v>#DIV/0!</v>
      </c>
      <c r="W523" s="236"/>
      <c r="X523" s="41"/>
      <c r="Y523" s="42" t="e">
        <f t="shared" si="1186"/>
        <v>#DIV/0!</v>
      </c>
      <c r="Z523" s="236"/>
      <c r="AA523" s="41"/>
      <c r="AB523" s="42" t="e">
        <f t="shared" si="1187"/>
        <v>#DIV/0!</v>
      </c>
      <c r="AC523" s="236"/>
      <c r="AD523" s="41"/>
      <c r="AE523" s="42" t="e">
        <f t="shared" si="1188"/>
        <v>#DIV/0!</v>
      </c>
      <c r="AF523" s="236"/>
      <c r="AG523" s="41"/>
      <c r="AH523" s="42" t="e">
        <f t="shared" si="1189"/>
        <v>#DIV/0!</v>
      </c>
      <c r="AI523" s="236"/>
      <c r="AJ523" s="41"/>
      <c r="AK523" s="42" t="e">
        <f t="shared" si="1190"/>
        <v>#DIV/0!</v>
      </c>
      <c r="AL523" s="236"/>
      <c r="AM523" s="41"/>
      <c r="AN523" s="42" t="e">
        <f t="shared" si="1191"/>
        <v>#DIV/0!</v>
      </c>
      <c r="AO523" s="236"/>
      <c r="AP523" s="41"/>
      <c r="AQ523" s="42" t="e">
        <f t="shared" si="1192"/>
        <v>#DIV/0!</v>
      </c>
      <c r="AR523" s="12"/>
      <c r="AS523" s="37"/>
      <c r="AT523" s="37"/>
    </row>
    <row r="524" spans="1:46" s="208" customFormat="1" ht="27.75" hidden="1" customHeight="1">
      <c r="A524" s="272" t="s">
        <v>138</v>
      </c>
      <c r="B524" s="307" t="s">
        <v>264</v>
      </c>
      <c r="C524" s="278" t="s">
        <v>106</v>
      </c>
      <c r="D524" s="217" t="s">
        <v>34</v>
      </c>
      <c r="E524" s="204">
        <f>E525+E526+E527+E529+E530</f>
        <v>2340.0309999999999</v>
      </c>
      <c r="F524" s="205">
        <f>F525+F526+F527+F529+F530</f>
        <v>1391.82</v>
      </c>
      <c r="G524" s="205">
        <f>(F524/E524)*100</f>
        <v>59.478699213813833</v>
      </c>
      <c r="H524" s="234">
        <f>H525+H526+H527+H529+H530</f>
        <v>0</v>
      </c>
      <c r="I524" s="205">
        <f>I525+I526+I527+I529+I530</f>
        <v>0</v>
      </c>
      <c r="J524" s="219" t="e">
        <f>(I524/H524)*100</f>
        <v>#DIV/0!</v>
      </c>
      <c r="K524" s="234">
        <f>K525+K526+K527+K529+K530</f>
        <v>0</v>
      </c>
      <c r="L524" s="206">
        <f>L525+L526+L527+L529+L530</f>
        <v>0</v>
      </c>
      <c r="M524" s="219" t="e">
        <f>(L524/K524)*100</f>
        <v>#DIV/0!</v>
      </c>
      <c r="N524" s="234">
        <f>N525+N526+N527+N529+N530</f>
        <v>1044.1109999999999</v>
      </c>
      <c r="O524" s="206">
        <f>O525+O526+O527+O529+O530</f>
        <v>794.11</v>
      </c>
      <c r="P524" s="219">
        <f>(O524/N524)*100</f>
        <v>76.056089821867616</v>
      </c>
      <c r="Q524" s="234">
        <f>Q525+Q526+Q527+Q529+Q530</f>
        <v>380</v>
      </c>
      <c r="R524" s="205">
        <f>R525+R526+R527+R529+R530</f>
        <v>380</v>
      </c>
      <c r="S524" s="219">
        <f>(R524/Q524)*100</f>
        <v>100</v>
      </c>
      <c r="T524" s="234">
        <f>T525+T526+T527+T529+T530</f>
        <v>27.78</v>
      </c>
      <c r="U524" s="205">
        <f>U525+U526+U527+U529+U530</f>
        <v>27.78</v>
      </c>
      <c r="V524" s="205">
        <f>(U524/T524)*100</f>
        <v>100</v>
      </c>
      <c r="W524" s="234">
        <f>W525+W526+W527+W529+W530</f>
        <v>189.93</v>
      </c>
      <c r="X524" s="205">
        <f>X525+X526+X527+X529+X530</f>
        <v>189.93</v>
      </c>
      <c r="Y524" s="219">
        <f>(X524/W524)*100</f>
        <v>100</v>
      </c>
      <c r="Z524" s="234">
        <f>Z525+Z526+Z527+Z529+Z530</f>
        <v>19.96</v>
      </c>
      <c r="AA524" s="205">
        <f>AA525+AA526+AA527+AA529+AA530</f>
        <v>0</v>
      </c>
      <c r="AB524" s="219">
        <f>(AA524/Z524)*100</f>
        <v>0</v>
      </c>
      <c r="AC524" s="234">
        <f>AC525+AC526+AC527+AC529+AC530</f>
        <v>590.03</v>
      </c>
      <c r="AD524" s="205">
        <f>AD525+AD526+AD527+AD529+AD530</f>
        <v>0</v>
      </c>
      <c r="AE524" s="219">
        <f>(AD524/AC524)*100</f>
        <v>0</v>
      </c>
      <c r="AF524" s="234">
        <f>AF525+AF526+AF527+AF529+AF530</f>
        <v>0</v>
      </c>
      <c r="AG524" s="205">
        <f>AG525+AG526+AG527+AG529+AG530</f>
        <v>0</v>
      </c>
      <c r="AH524" s="219" t="e">
        <f>(AG524/AF524)*100</f>
        <v>#DIV/0!</v>
      </c>
      <c r="AI524" s="234">
        <f>AI525+AI526+AI527+AI529+AI530</f>
        <v>0</v>
      </c>
      <c r="AJ524" s="205">
        <f>AJ525+AJ526+AJ527+AJ529+AJ530</f>
        <v>0</v>
      </c>
      <c r="AK524" s="219" t="e">
        <f>(AJ524/AI524)*100</f>
        <v>#DIV/0!</v>
      </c>
      <c r="AL524" s="234">
        <f>AL525+AL526+AL527+AL529+AL530</f>
        <v>0</v>
      </c>
      <c r="AM524" s="205">
        <f>AM525+AM526+AM527+AM529+AM530</f>
        <v>0</v>
      </c>
      <c r="AN524" s="219" t="e">
        <f>(AM524/AL524)*100</f>
        <v>#DIV/0!</v>
      </c>
      <c r="AO524" s="234">
        <f>AO525+AO526+AO527+AO529+AO530</f>
        <v>88.22</v>
      </c>
      <c r="AP524" s="205">
        <f>AP525+AP526+AP527+AP529+AP530</f>
        <v>0</v>
      </c>
      <c r="AQ524" s="219">
        <f>(AP524/AO524)*100</f>
        <v>0</v>
      </c>
      <c r="AR524" s="216"/>
    </row>
    <row r="525" spans="1:46" customFormat="1" ht="30" hidden="1">
      <c r="A525" s="273"/>
      <c r="B525" s="308"/>
      <c r="C525" s="279"/>
      <c r="D525" s="115" t="s">
        <v>17</v>
      </c>
      <c r="E525" s="174">
        <f>H525+K525+N525+Q525+T525+W525+Z525+AC525+AF525+AI525+AL525+AO525</f>
        <v>0</v>
      </c>
      <c r="F525" s="44">
        <f>I525+L525+O525+R525+U525+X525+AA525+AD525+AG525+AJ525+AM525+AP525</f>
        <v>0</v>
      </c>
      <c r="G525" s="45" t="e">
        <f>(F525/E525)*100</f>
        <v>#DIV/0!</v>
      </c>
      <c r="H525" s="236">
        <f>H532+H539+H546+H553+H560+H567+H574+H581+H588</f>
        <v>0</v>
      </c>
      <c r="I525" s="42">
        <f>I532+I539+I546+I553+I560+I567+I574+I581+I588</f>
        <v>0</v>
      </c>
      <c r="J525" s="42" t="e">
        <f t="shared" ref="J525:J530" si="1194">(I525/H525)*100</f>
        <v>#DIV/0!</v>
      </c>
      <c r="K525" s="236">
        <f>K532+K539+K546+K553+K560+K567+K574+K581+K588</f>
        <v>0</v>
      </c>
      <c r="L525" s="42">
        <f>L532+L539+L546+L553+L560+L567+L574+L581+L588</f>
        <v>0</v>
      </c>
      <c r="M525" s="42" t="e">
        <f t="shared" ref="M525:M530" si="1195">(L525/K525)*100</f>
        <v>#DIV/0!</v>
      </c>
      <c r="N525" s="236">
        <f>N532+N539+N546+N553+N560+N567+N574+N581+N588</f>
        <v>0</v>
      </c>
      <c r="O525" s="42">
        <f>O532+O539+O546+O553+O560+O567+O574+O581+O588</f>
        <v>0</v>
      </c>
      <c r="P525" s="42" t="e">
        <f t="shared" ref="P525:P530" si="1196">(O525/N525)*100</f>
        <v>#DIV/0!</v>
      </c>
      <c r="Q525" s="236">
        <f>Q532+Q539+Q546+Q553+Q560+Q567+Q574+Q581+Q588</f>
        <v>0</v>
      </c>
      <c r="R525" s="42">
        <f>R532+R539+R546+R553+R560+R567+R574+R581+R588</f>
        <v>0</v>
      </c>
      <c r="S525" s="42" t="e">
        <f t="shared" ref="S525:S530" si="1197">(R525/Q525)*100</f>
        <v>#DIV/0!</v>
      </c>
      <c r="T525" s="236">
        <f>T532+T539+T546+T553+T560+T567+T574+T581+T588</f>
        <v>0</v>
      </c>
      <c r="U525" s="42">
        <f>U532+U539+U546+U553+U560+U567+U574+U581+U588</f>
        <v>0</v>
      </c>
      <c r="V525" s="45" t="e">
        <f t="shared" ref="V525:V530" si="1198">(U525/T525)*100</f>
        <v>#DIV/0!</v>
      </c>
      <c r="W525" s="236">
        <f>W532+W539+W546+W553+W560+W567+W574+W581+W588</f>
        <v>0</v>
      </c>
      <c r="X525" s="42">
        <f>X532+X539+X546+X553+X560+X567+X574+X581+X588</f>
        <v>0</v>
      </c>
      <c r="Y525" s="42" t="e">
        <f t="shared" ref="Y525:Y530" si="1199">(X525/W525)*100</f>
        <v>#DIV/0!</v>
      </c>
      <c r="Z525" s="236">
        <f>Z532+Z539+Z546+Z553+Z560+Z567+Z574+Z581+Z588</f>
        <v>0</v>
      </c>
      <c r="AA525" s="42">
        <f>AA532+AA539+AA546+AA553+AA560+AA567+AA574+AA581+AA588</f>
        <v>0</v>
      </c>
      <c r="AB525" s="42" t="e">
        <f t="shared" ref="AB525:AB530" si="1200">(AA525/Z525)*100</f>
        <v>#DIV/0!</v>
      </c>
      <c r="AC525" s="236">
        <f>AC532+AC539+AC546+AC553+AC560+AC567+AC574+AC581+AC588</f>
        <v>0</v>
      </c>
      <c r="AD525" s="42">
        <f>AD532+AD539+AD546+AD553+AD560+AD567+AD574+AD581+AD588</f>
        <v>0</v>
      </c>
      <c r="AE525" s="42" t="e">
        <f t="shared" ref="AE525:AE530" si="1201">(AD525/AC525)*100</f>
        <v>#DIV/0!</v>
      </c>
      <c r="AF525" s="236">
        <f>AF532+AF539+AF546+AF553+AF560+AF567+AF574+AF581+AF588</f>
        <v>0</v>
      </c>
      <c r="AG525" s="42">
        <f>AG532+AG539+AG546+AG553+AG560+AG567+AG574+AG581+AG588</f>
        <v>0</v>
      </c>
      <c r="AH525" s="42" t="e">
        <f t="shared" ref="AH525:AH530" si="1202">(AG525/AF525)*100</f>
        <v>#DIV/0!</v>
      </c>
      <c r="AI525" s="236">
        <f>AI532+AI539+AI546+AI553+AI560+AI567+AI574+AI581+AI588</f>
        <v>0</v>
      </c>
      <c r="AJ525" s="42">
        <f>AJ532+AJ539+AJ546+AJ553+AJ560+AJ567+AJ574+AJ581+AJ588</f>
        <v>0</v>
      </c>
      <c r="AK525" s="42" t="e">
        <f t="shared" ref="AK525:AK530" si="1203">(AJ525/AI525)*100</f>
        <v>#DIV/0!</v>
      </c>
      <c r="AL525" s="236">
        <f>AL532+AL539+AL546+AL553+AL560+AL567+AL574+AL581+AL588</f>
        <v>0</v>
      </c>
      <c r="AM525" s="42">
        <f>AM532+AM539+AM546+AM553+AM560+AM567+AM574+AM581+AM588</f>
        <v>0</v>
      </c>
      <c r="AN525" s="42" t="e">
        <f t="shared" ref="AN525:AN530" si="1204">(AM525/AL525)*100</f>
        <v>#DIV/0!</v>
      </c>
      <c r="AO525" s="236">
        <f>AO532+AO539+AO546+AO553+AO560+AO567+AO574+AO581+AO588</f>
        <v>0</v>
      </c>
      <c r="AP525" s="42">
        <f>AP532+AP539+AP546+AP553+AP560+AP567+AP574+AP581+AP588</f>
        <v>0</v>
      </c>
      <c r="AQ525" s="42" t="e">
        <f t="shared" ref="AQ525:AQ530" si="1205">(AP525/AO525)*100</f>
        <v>#DIV/0!</v>
      </c>
      <c r="AR525" s="12"/>
      <c r="AS525" s="37"/>
      <c r="AT525" s="37"/>
    </row>
    <row r="526" spans="1:46" customFormat="1" ht="45" hidden="1">
      <c r="A526" s="273"/>
      <c r="B526" s="308"/>
      <c r="C526" s="279"/>
      <c r="D526" s="115" t="s">
        <v>18</v>
      </c>
      <c r="E526" s="174">
        <f>H526+K526+N526+Q526+T526+W526+Z526+AC526+AF526+AI526+AL526+AO526</f>
        <v>950</v>
      </c>
      <c r="F526" s="44">
        <f t="shared" ref="F526:F530" si="1206">I526+L526+O526+R526+U526+X526+AA526+AD526+AG526+AJ526+AM526+AP526</f>
        <v>700</v>
      </c>
      <c r="G526" s="45">
        <f t="shared" ref="G526:G530" si="1207">(F526/E526)*100</f>
        <v>73.68421052631578</v>
      </c>
      <c r="H526" s="236">
        <f t="shared" ref="H526:I530" si="1208">H533+H540+H547+H554+H561+H568+H575+H582+H589</f>
        <v>0</v>
      </c>
      <c r="I526" s="42">
        <f t="shared" si="1208"/>
        <v>0</v>
      </c>
      <c r="J526" s="42" t="e">
        <f>(I526/H526)*100</f>
        <v>#DIV/0!</v>
      </c>
      <c r="K526" s="236">
        <f t="shared" ref="K526:L530" si="1209">K533+K540+K547+K554+K561+K568+K575+K582+K589</f>
        <v>0</v>
      </c>
      <c r="L526" s="42">
        <f t="shared" si="1209"/>
        <v>0</v>
      </c>
      <c r="M526" s="42" t="e">
        <f t="shared" si="1195"/>
        <v>#DIV/0!</v>
      </c>
      <c r="N526" s="236">
        <f t="shared" ref="N526:O530" si="1210">N533+N540+N547+N554+N561+N568+N575+N582+N589</f>
        <v>710</v>
      </c>
      <c r="O526" s="42">
        <f t="shared" si="1210"/>
        <v>460</v>
      </c>
      <c r="P526" s="42">
        <f t="shared" si="1196"/>
        <v>64.788732394366207</v>
      </c>
      <c r="Q526" s="236">
        <f t="shared" ref="Q526:R530" si="1211">Q533+Q540+Q547+Q554+Q561+Q568+Q575+Q582+Q589</f>
        <v>240</v>
      </c>
      <c r="R526" s="42">
        <f t="shared" si="1211"/>
        <v>240</v>
      </c>
      <c r="S526" s="42">
        <f t="shared" si="1197"/>
        <v>100</v>
      </c>
      <c r="T526" s="236">
        <f t="shared" ref="T526:U530" si="1212">T533+T540+T547+T554+T561+T568+T575+T582+T589</f>
        <v>0</v>
      </c>
      <c r="U526" s="42">
        <f t="shared" si="1212"/>
        <v>0</v>
      </c>
      <c r="V526" s="45" t="e">
        <f t="shared" si="1198"/>
        <v>#DIV/0!</v>
      </c>
      <c r="W526" s="236">
        <f t="shared" ref="W526:X530" si="1213">W533+W540+W547+W554+W561+W568+W575+W582+W589</f>
        <v>0</v>
      </c>
      <c r="X526" s="42">
        <f t="shared" si="1213"/>
        <v>0</v>
      </c>
      <c r="Y526" s="42" t="e">
        <f t="shared" si="1199"/>
        <v>#DIV/0!</v>
      </c>
      <c r="Z526" s="236">
        <f t="shared" ref="Z526:AA530" si="1214">Z533+Z540+Z547+Z554+Z561+Z568+Z575+Z582+Z589</f>
        <v>0</v>
      </c>
      <c r="AA526" s="42">
        <f t="shared" si="1214"/>
        <v>0</v>
      </c>
      <c r="AB526" s="42" t="e">
        <f t="shared" si="1200"/>
        <v>#DIV/0!</v>
      </c>
      <c r="AC526" s="236">
        <f t="shared" ref="AC526:AD530" si="1215">AC533+AC540+AC547+AC554+AC561+AC568+AC575+AC582+AC589</f>
        <v>0</v>
      </c>
      <c r="AD526" s="42">
        <f t="shared" si="1215"/>
        <v>0</v>
      </c>
      <c r="AE526" s="42" t="e">
        <f t="shared" si="1201"/>
        <v>#DIV/0!</v>
      </c>
      <c r="AF526" s="236">
        <f t="shared" ref="AF526:AG530" si="1216">AF533+AF540+AF547+AF554+AF561+AF568+AF575+AF582+AF589</f>
        <v>0</v>
      </c>
      <c r="AG526" s="42">
        <f t="shared" si="1216"/>
        <v>0</v>
      </c>
      <c r="AH526" s="42" t="e">
        <f t="shared" si="1202"/>
        <v>#DIV/0!</v>
      </c>
      <c r="AI526" s="236">
        <f t="shared" ref="AI526:AJ530" si="1217">AI533+AI540+AI547+AI554+AI561+AI568+AI575+AI582+AI589</f>
        <v>0</v>
      </c>
      <c r="AJ526" s="42">
        <f t="shared" si="1217"/>
        <v>0</v>
      </c>
      <c r="AK526" s="42" t="e">
        <f t="shared" si="1203"/>
        <v>#DIV/0!</v>
      </c>
      <c r="AL526" s="236">
        <f t="shared" ref="AL526:AM530" si="1218">AL533+AL540+AL547+AL554+AL561+AL568+AL575+AL582+AL589</f>
        <v>0</v>
      </c>
      <c r="AM526" s="42">
        <f t="shared" si="1218"/>
        <v>0</v>
      </c>
      <c r="AN526" s="42" t="e">
        <f t="shared" si="1204"/>
        <v>#DIV/0!</v>
      </c>
      <c r="AO526" s="236">
        <f t="shared" ref="AO526:AP530" si="1219">AO533+AO540+AO547+AO554+AO561+AO568+AO575+AO582+AO589</f>
        <v>0</v>
      </c>
      <c r="AP526" s="42">
        <f t="shared" si="1219"/>
        <v>0</v>
      </c>
      <c r="AQ526" s="42" t="e">
        <f t="shared" si="1205"/>
        <v>#DIV/0!</v>
      </c>
      <c r="AR526" s="12"/>
      <c r="AS526" s="37"/>
      <c r="AT526" s="37"/>
    </row>
    <row r="527" spans="1:46" customFormat="1" ht="28.5" hidden="1" customHeight="1">
      <c r="A527" s="273"/>
      <c r="B527" s="308"/>
      <c r="C527" s="279"/>
      <c r="D527" s="115" t="s">
        <v>26</v>
      </c>
      <c r="E527" s="174">
        <f>H527+K527+N527+Q527+T527+W527+Z527+AC527+AF527+AI527+AL527+AO527</f>
        <v>1390.0309999999999</v>
      </c>
      <c r="F527" s="44">
        <f t="shared" si="1206"/>
        <v>691.81999999999994</v>
      </c>
      <c r="G527" s="45">
        <f t="shared" si="1207"/>
        <v>49.770113040644418</v>
      </c>
      <c r="H527" s="236">
        <f t="shared" si="1208"/>
        <v>0</v>
      </c>
      <c r="I527" s="42">
        <f t="shared" si="1208"/>
        <v>0</v>
      </c>
      <c r="J527" s="42" t="e">
        <f t="shared" si="1194"/>
        <v>#DIV/0!</v>
      </c>
      <c r="K527" s="236">
        <f t="shared" si="1209"/>
        <v>0</v>
      </c>
      <c r="L527" s="42">
        <f t="shared" si="1209"/>
        <v>0</v>
      </c>
      <c r="M527" s="42" t="e">
        <f t="shared" si="1195"/>
        <v>#DIV/0!</v>
      </c>
      <c r="N527" s="236">
        <f t="shared" si="1210"/>
        <v>334.11099999999999</v>
      </c>
      <c r="O527" s="42">
        <f t="shared" si="1210"/>
        <v>334.11</v>
      </c>
      <c r="P527" s="42">
        <f t="shared" si="1196"/>
        <v>99.999700698270942</v>
      </c>
      <c r="Q527" s="236">
        <f t="shared" si="1211"/>
        <v>140</v>
      </c>
      <c r="R527" s="42">
        <f t="shared" si="1211"/>
        <v>140</v>
      </c>
      <c r="S527" s="42">
        <f t="shared" si="1197"/>
        <v>100</v>
      </c>
      <c r="T527" s="236">
        <f t="shared" si="1212"/>
        <v>27.78</v>
      </c>
      <c r="U527" s="42">
        <f t="shared" si="1212"/>
        <v>27.78</v>
      </c>
      <c r="V527" s="45">
        <f t="shared" si="1198"/>
        <v>100</v>
      </c>
      <c r="W527" s="236">
        <f t="shared" si="1213"/>
        <v>189.93</v>
      </c>
      <c r="X527" s="42">
        <f t="shared" si="1213"/>
        <v>189.93</v>
      </c>
      <c r="Y527" s="42">
        <f t="shared" si="1199"/>
        <v>100</v>
      </c>
      <c r="Z527" s="236">
        <f t="shared" si="1214"/>
        <v>19.96</v>
      </c>
      <c r="AA527" s="42">
        <f t="shared" si="1214"/>
        <v>0</v>
      </c>
      <c r="AB527" s="42">
        <f t="shared" si="1200"/>
        <v>0</v>
      </c>
      <c r="AC527" s="236">
        <f t="shared" si="1215"/>
        <v>590.03</v>
      </c>
      <c r="AD527" s="42">
        <f t="shared" si="1215"/>
        <v>0</v>
      </c>
      <c r="AE527" s="42">
        <f t="shared" si="1201"/>
        <v>0</v>
      </c>
      <c r="AF527" s="236">
        <f t="shared" si="1216"/>
        <v>0</v>
      </c>
      <c r="AG527" s="42">
        <f t="shared" si="1216"/>
        <v>0</v>
      </c>
      <c r="AH527" s="42" t="e">
        <f t="shared" si="1202"/>
        <v>#DIV/0!</v>
      </c>
      <c r="AI527" s="236">
        <f t="shared" si="1217"/>
        <v>0</v>
      </c>
      <c r="AJ527" s="42">
        <f t="shared" si="1217"/>
        <v>0</v>
      </c>
      <c r="AK527" s="42" t="e">
        <f t="shared" si="1203"/>
        <v>#DIV/0!</v>
      </c>
      <c r="AL527" s="236">
        <f t="shared" si="1218"/>
        <v>0</v>
      </c>
      <c r="AM527" s="42">
        <f t="shared" si="1218"/>
        <v>0</v>
      </c>
      <c r="AN527" s="42" t="e">
        <f t="shared" si="1204"/>
        <v>#DIV/0!</v>
      </c>
      <c r="AO527" s="236">
        <f t="shared" si="1219"/>
        <v>88.22</v>
      </c>
      <c r="AP527" s="42">
        <f t="shared" si="1219"/>
        <v>0</v>
      </c>
      <c r="AQ527" s="42">
        <f t="shared" si="1205"/>
        <v>0</v>
      </c>
      <c r="AR527" s="12"/>
      <c r="AS527" s="37"/>
      <c r="AT527" s="37"/>
    </row>
    <row r="528" spans="1:46" customFormat="1" ht="82.5" hidden="1" customHeight="1">
      <c r="A528" s="273"/>
      <c r="B528" s="308"/>
      <c r="C528" s="279"/>
      <c r="D528" s="97" t="s">
        <v>154</v>
      </c>
      <c r="E528" s="174">
        <f t="shared" ref="E528:E530" si="1220">H528+K528+N528+Q528+T528+W528+Z528+AC528+AF528+AI528+AL528+AO528</f>
        <v>0</v>
      </c>
      <c r="F528" s="44">
        <f>I528+L528+O528+R528+U528+X528+AA528+AD528+AG528+AJ528+AM528+AP528</f>
        <v>0</v>
      </c>
      <c r="G528" s="45" t="e">
        <f t="shared" si="1207"/>
        <v>#DIV/0!</v>
      </c>
      <c r="H528" s="236">
        <f t="shared" si="1208"/>
        <v>0</v>
      </c>
      <c r="I528" s="42">
        <f t="shared" si="1208"/>
        <v>0</v>
      </c>
      <c r="J528" s="42" t="e">
        <f t="shared" si="1194"/>
        <v>#DIV/0!</v>
      </c>
      <c r="K528" s="236">
        <f t="shared" si="1209"/>
        <v>0</v>
      </c>
      <c r="L528" s="42">
        <f t="shared" si="1209"/>
        <v>0</v>
      </c>
      <c r="M528" s="42" t="e">
        <f t="shared" si="1195"/>
        <v>#DIV/0!</v>
      </c>
      <c r="N528" s="236">
        <f t="shared" si="1210"/>
        <v>0</v>
      </c>
      <c r="O528" s="42">
        <f t="shared" si="1210"/>
        <v>0</v>
      </c>
      <c r="P528" s="42" t="e">
        <f t="shared" si="1196"/>
        <v>#DIV/0!</v>
      </c>
      <c r="Q528" s="236">
        <f t="shared" si="1211"/>
        <v>0</v>
      </c>
      <c r="R528" s="42">
        <f t="shared" si="1211"/>
        <v>0</v>
      </c>
      <c r="S528" s="42" t="e">
        <f t="shared" si="1197"/>
        <v>#DIV/0!</v>
      </c>
      <c r="T528" s="236">
        <f t="shared" si="1212"/>
        <v>0</v>
      </c>
      <c r="U528" s="42">
        <f t="shared" si="1212"/>
        <v>0</v>
      </c>
      <c r="V528" s="45" t="e">
        <f t="shared" si="1198"/>
        <v>#DIV/0!</v>
      </c>
      <c r="W528" s="236">
        <f t="shared" si="1213"/>
        <v>0</v>
      </c>
      <c r="X528" s="42">
        <f t="shared" si="1213"/>
        <v>0</v>
      </c>
      <c r="Y528" s="42" t="e">
        <f t="shared" si="1199"/>
        <v>#DIV/0!</v>
      </c>
      <c r="Z528" s="236">
        <f t="shared" si="1214"/>
        <v>0</v>
      </c>
      <c r="AA528" s="42">
        <f t="shared" si="1214"/>
        <v>0</v>
      </c>
      <c r="AB528" s="42" t="e">
        <f t="shared" si="1200"/>
        <v>#DIV/0!</v>
      </c>
      <c r="AC528" s="236">
        <f t="shared" si="1215"/>
        <v>0</v>
      </c>
      <c r="AD528" s="42">
        <f t="shared" si="1215"/>
        <v>0</v>
      </c>
      <c r="AE528" s="42" t="e">
        <f t="shared" si="1201"/>
        <v>#DIV/0!</v>
      </c>
      <c r="AF528" s="236">
        <f t="shared" si="1216"/>
        <v>0</v>
      </c>
      <c r="AG528" s="42">
        <f t="shared" si="1216"/>
        <v>0</v>
      </c>
      <c r="AH528" s="42" t="e">
        <f t="shared" si="1202"/>
        <v>#DIV/0!</v>
      </c>
      <c r="AI528" s="236">
        <f t="shared" si="1217"/>
        <v>0</v>
      </c>
      <c r="AJ528" s="42">
        <f t="shared" si="1217"/>
        <v>0</v>
      </c>
      <c r="AK528" s="42" t="e">
        <f t="shared" si="1203"/>
        <v>#DIV/0!</v>
      </c>
      <c r="AL528" s="236">
        <f t="shared" si="1218"/>
        <v>0</v>
      </c>
      <c r="AM528" s="42">
        <f t="shared" si="1218"/>
        <v>0</v>
      </c>
      <c r="AN528" s="42" t="e">
        <f t="shared" si="1204"/>
        <v>#DIV/0!</v>
      </c>
      <c r="AO528" s="236">
        <f t="shared" si="1219"/>
        <v>0</v>
      </c>
      <c r="AP528" s="42">
        <f t="shared" si="1219"/>
        <v>0</v>
      </c>
      <c r="AQ528" s="42" t="e">
        <f t="shared" si="1205"/>
        <v>#DIV/0!</v>
      </c>
      <c r="AR528" s="12"/>
      <c r="AS528" s="37"/>
      <c r="AT528" s="37"/>
    </row>
    <row r="529" spans="1:46" customFormat="1" ht="30.75" hidden="1" customHeight="1">
      <c r="A529" s="273"/>
      <c r="B529" s="308"/>
      <c r="C529" s="279"/>
      <c r="D529" s="115" t="s">
        <v>37</v>
      </c>
      <c r="E529" s="174">
        <f t="shared" si="1220"/>
        <v>0</v>
      </c>
      <c r="F529" s="44">
        <f t="shared" si="1206"/>
        <v>0</v>
      </c>
      <c r="G529" s="45" t="e">
        <f t="shared" si="1207"/>
        <v>#DIV/0!</v>
      </c>
      <c r="H529" s="236">
        <f t="shared" si="1208"/>
        <v>0</v>
      </c>
      <c r="I529" s="42">
        <f t="shared" si="1208"/>
        <v>0</v>
      </c>
      <c r="J529" s="42" t="e">
        <f t="shared" si="1194"/>
        <v>#DIV/0!</v>
      </c>
      <c r="K529" s="236">
        <f t="shared" si="1209"/>
        <v>0</v>
      </c>
      <c r="L529" s="42">
        <f t="shared" si="1209"/>
        <v>0</v>
      </c>
      <c r="M529" s="42" t="e">
        <f t="shared" si="1195"/>
        <v>#DIV/0!</v>
      </c>
      <c r="N529" s="236">
        <f t="shared" si="1210"/>
        <v>0</v>
      </c>
      <c r="O529" s="42">
        <f t="shared" si="1210"/>
        <v>0</v>
      </c>
      <c r="P529" s="42" t="e">
        <f t="shared" si="1196"/>
        <v>#DIV/0!</v>
      </c>
      <c r="Q529" s="236">
        <f t="shared" si="1211"/>
        <v>0</v>
      </c>
      <c r="R529" s="42">
        <f t="shared" si="1211"/>
        <v>0</v>
      </c>
      <c r="S529" s="42" t="e">
        <f t="shared" si="1197"/>
        <v>#DIV/0!</v>
      </c>
      <c r="T529" s="236">
        <f t="shared" si="1212"/>
        <v>0</v>
      </c>
      <c r="U529" s="42">
        <f t="shared" si="1212"/>
        <v>0</v>
      </c>
      <c r="V529" s="45" t="e">
        <f t="shared" si="1198"/>
        <v>#DIV/0!</v>
      </c>
      <c r="W529" s="236">
        <f t="shared" si="1213"/>
        <v>0</v>
      </c>
      <c r="X529" s="42">
        <f t="shared" si="1213"/>
        <v>0</v>
      </c>
      <c r="Y529" s="42" t="e">
        <f t="shared" si="1199"/>
        <v>#DIV/0!</v>
      </c>
      <c r="Z529" s="236">
        <f t="shared" si="1214"/>
        <v>0</v>
      </c>
      <c r="AA529" s="42">
        <f t="shared" si="1214"/>
        <v>0</v>
      </c>
      <c r="AB529" s="42" t="e">
        <f t="shared" si="1200"/>
        <v>#DIV/0!</v>
      </c>
      <c r="AC529" s="236">
        <f t="shared" si="1215"/>
        <v>0</v>
      </c>
      <c r="AD529" s="42">
        <f t="shared" si="1215"/>
        <v>0</v>
      </c>
      <c r="AE529" s="42" t="e">
        <f t="shared" si="1201"/>
        <v>#DIV/0!</v>
      </c>
      <c r="AF529" s="236">
        <f t="shared" si="1216"/>
        <v>0</v>
      </c>
      <c r="AG529" s="42">
        <f t="shared" si="1216"/>
        <v>0</v>
      </c>
      <c r="AH529" s="42" t="e">
        <f t="shared" si="1202"/>
        <v>#DIV/0!</v>
      </c>
      <c r="AI529" s="236">
        <f t="shared" si="1217"/>
        <v>0</v>
      </c>
      <c r="AJ529" s="42">
        <f t="shared" si="1217"/>
        <v>0</v>
      </c>
      <c r="AK529" s="42" t="e">
        <f t="shared" si="1203"/>
        <v>#DIV/0!</v>
      </c>
      <c r="AL529" s="236">
        <f t="shared" si="1218"/>
        <v>0</v>
      </c>
      <c r="AM529" s="42">
        <f t="shared" si="1218"/>
        <v>0</v>
      </c>
      <c r="AN529" s="42" t="e">
        <f t="shared" si="1204"/>
        <v>#DIV/0!</v>
      </c>
      <c r="AO529" s="236">
        <f t="shared" si="1219"/>
        <v>0</v>
      </c>
      <c r="AP529" s="42">
        <f t="shared" si="1219"/>
        <v>0</v>
      </c>
      <c r="AQ529" s="42" t="e">
        <f t="shared" si="1205"/>
        <v>#DIV/0!</v>
      </c>
      <c r="AR529" s="12"/>
      <c r="AS529" s="37"/>
      <c r="AT529" s="37"/>
    </row>
    <row r="530" spans="1:46" customFormat="1" ht="45" hidden="1">
      <c r="A530" s="274"/>
      <c r="B530" s="309"/>
      <c r="C530" s="280"/>
      <c r="D530" s="115" t="s">
        <v>32</v>
      </c>
      <c r="E530" s="174">
        <f t="shared" si="1220"/>
        <v>0</v>
      </c>
      <c r="F530" s="44">
        <f t="shared" si="1206"/>
        <v>0</v>
      </c>
      <c r="G530" s="45" t="e">
        <f t="shared" si="1207"/>
        <v>#DIV/0!</v>
      </c>
      <c r="H530" s="236">
        <f t="shared" si="1208"/>
        <v>0</v>
      </c>
      <c r="I530" s="42">
        <f t="shared" si="1208"/>
        <v>0</v>
      </c>
      <c r="J530" s="42" t="e">
        <f t="shared" si="1194"/>
        <v>#DIV/0!</v>
      </c>
      <c r="K530" s="236">
        <f t="shared" si="1209"/>
        <v>0</v>
      </c>
      <c r="L530" s="42">
        <f t="shared" si="1209"/>
        <v>0</v>
      </c>
      <c r="M530" s="42" t="e">
        <f t="shared" si="1195"/>
        <v>#DIV/0!</v>
      </c>
      <c r="N530" s="236">
        <f t="shared" si="1210"/>
        <v>0</v>
      </c>
      <c r="O530" s="42">
        <f t="shared" si="1210"/>
        <v>0</v>
      </c>
      <c r="P530" s="42" t="e">
        <f t="shared" si="1196"/>
        <v>#DIV/0!</v>
      </c>
      <c r="Q530" s="236">
        <f t="shared" si="1211"/>
        <v>0</v>
      </c>
      <c r="R530" s="42">
        <f t="shared" si="1211"/>
        <v>0</v>
      </c>
      <c r="S530" s="42" t="e">
        <f t="shared" si="1197"/>
        <v>#DIV/0!</v>
      </c>
      <c r="T530" s="236">
        <f t="shared" si="1212"/>
        <v>0</v>
      </c>
      <c r="U530" s="42">
        <f t="shared" si="1212"/>
        <v>0</v>
      </c>
      <c r="V530" s="45" t="e">
        <f t="shared" si="1198"/>
        <v>#DIV/0!</v>
      </c>
      <c r="W530" s="236">
        <f t="shared" si="1213"/>
        <v>0</v>
      </c>
      <c r="X530" s="42">
        <f t="shared" si="1213"/>
        <v>0</v>
      </c>
      <c r="Y530" s="42" t="e">
        <f t="shared" si="1199"/>
        <v>#DIV/0!</v>
      </c>
      <c r="Z530" s="236">
        <f t="shared" si="1214"/>
        <v>0</v>
      </c>
      <c r="AA530" s="42">
        <f t="shared" si="1214"/>
        <v>0</v>
      </c>
      <c r="AB530" s="42" t="e">
        <f t="shared" si="1200"/>
        <v>#DIV/0!</v>
      </c>
      <c r="AC530" s="236">
        <f t="shared" si="1215"/>
        <v>0</v>
      </c>
      <c r="AD530" s="42">
        <f t="shared" si="1215"/>
        <v>0</v>
      </c>
      <c r="AE530" s="42" t="e">
        <f t="shared" si="1201"/>
        <v>#DIV/0!</v>
      </c>
      <c r="AF530" s="236">
        <f t="shared" si="1216"/>
        <v>0</v>
      </c>
      <c r="AG530" s="42">
        <f t="shared" si="1216"/>
        <v>0</v>
      </c>
      <c r="AH530" s="42" t="e">
        <f t="shared" si="1202"/>
        <v>#DIV/0!</v>
      </c>
      <c r="AI530" s="236">
        <f t="shared" si="1217"/>
        <v>0</v>
      </c>
      <c r="AJ530" s="42">
        <f t="shared" si="1217"/>
        <v>0</v>
      </c>
      <c r="AK530" s="42" t="e">
        <f t="shared" si="1203"/>
        <v>#DIV/0!</v>
      </c>
      <c r="AL530" s="236">
        <f t="shared" si="1218"/>
        <v>0</v>
      </c>
      <c r="AM530" s="42">
        <f t="shared" si="1218"/>
        <v>0</v>
      </c>
      <c r="AN530" s="42" t="e">
        <f t="shared" si="1204"/>
        <v>#DIV/0!</v>
      </c>
      <c r="AO530" s="236">
        <f t="shared" si="1219"/>
        <v>0</v>
      </c>
      <c r="AP530" s="42">
        <f t="shared" si="1219"/>
        <v>0</v>
      </c>
      <c r="AQ530" s="42" t="e">
        <f t="shared" si="1205"/>
        <v>#DIV/0!</v>
      </c>
      <c r="AR530" s="12"/>
      <c r="AS530" s="37"/>
      <c r="AT530" s="37"/>
    </row>
    <row r="531" spans="1:46" s="208" customFormat="1" ht="27.75" hidden="1" customHeight="1">
      <c r="A531" s="303" t="s">
        <v>265</v>
      </c>
      <c r="B531" s="275" t="s">
        <v>351</v>
      </c>
      <c r="C531" s="278" t="s">
        <v>411</v>
      </c>
      <c r="D531" s="217" t="s">
        <v>34</v>
      </c>
      <c r="E531" s="211">
        <f>E532+E533+E534+E536+E537</f>
        <v>200</v>
      </c>
      <c r="F531" s="212">
        <f>F532+F533+F534+F536+F537</f>
        <v>111.78</v>
      </c>
      <c r="G531" s="212">
        <f>(F531/E531)*100</f>
        <v>55.889999999999993</v>
      </c>
      <c r="H531" s="235">
        <f>H532+H533+H534+H536+H537</f>
        <v>0</v>
      </c>
      <c r="I531" s="212">
        <f>I532+I533+I534+I536+I537</f>
        <v>0</v>
      </c>
      <c r="J531" s="219" t="e">
        <f>(I531/H531)*100</f>
        <v>#DIV/0!</v>
      </c>
      <c r="K531" s="235">
        <f>K532+K533+K534+K536+K537</f>
        <v>0</v>
      </c>
      <c r="L531" s="212">
        <f>L532+L533+L534+L536+L537</f>
        <v>0</v>
      </c>
      <c r="M531" s="219" t="e">
        <f>(L531/K531)*100</f>
        <v>#DIV/0!</v>
      </c>
      <c r="N531" s="235">
        <f>N532+N533+N534+N536+N537</f>
        <v>84</v>
      </c>
      <c r="O531" s="212">
        <f>O532+O533+O534+O536+O537</f>
        <v>84</v>
      </c>
      <c r="P531" s="219">
        <f>(O531/N531)*100</f>
        <v>100</v>
      </c>
      <c r="Q531" s="235">
        <f>Q532+Q533+Q534+Q536+Q537</f>
        <v>0</v>
      </c>
      <c r="R531" s="212">
        <f>R532+R533+R534+R536+R537</f>
        <v>0</v>
      </c>
      <c r="S531" s="219" t="e">
        <f>(R531/Q531)*100</f>
        <v>#DIV/0!</v>
      </c>
      <c r="T531" s="235">
        <f>T532+T533+T534+T536+T537</f>
        <v>27.78</v>
      </c>
      <c r="U531" s="212">
        <f>U532+U533+U534+U536+U537</f>
        <v>27.78</v>
      </c>
      <c r="V531" s="219">
        <f>(U531/T531)*100</f>
        <v>100</v>
      </c>
      <c r="W531" s="235">
        <f>W532+W533+W534+W536+W537</f>
        <v>0</v>
      </c>
      <c r="X531" s="212">
        <f>X532+X533+X534+X536+X537</f>
        <v>0</v>
      </c>
      <c r="Y531" s="219" t="e">
        <f>(X531/W531)*100</f>
        <v>#DIV/0!</v>
      </c>
      <c r="Z531" s="235">
        <f>Z532+Z533+Z534+Z536+Z537</f>
        <v>0</v>
      </c>
      <c r="AA531" s="212">
        <f>AA532+AA533+AA534+AA536+AA537</f>
        <v>0</v>
      </c>
      <c r="AB531" s="219" t="e">
        <f>(AA531/Z531)*100</f>
        <v>#DIV/0!</v>
      </c>
      <c r="AC531" s="235">
        <f>AC532+AC533+AC534+AC536+AC537</f>
        <v>0</v>
      </c>
      <c r="AD531" s="212">
        <f>AD532+AD533+AD534+AD536+AD537</f>
        <v>0</v>
      </c>
      <c r="AE531" s="219" t="e">
        <f>(AD531/AC531)*100</f>
        <v>#DIV/0!</v>
      </c>
      <c r="AF531" s="235">
        <f>AF532+AF533+AF534+AF536+AF537</f>
        <v>0</v>
      </c>
      <c r="AG531" s="212">
        <f>AG532+AG533+AG534+AG536+AG537</f>
        <v>0</v>
      </c>
      <c r="AH531" s="219" t="e">
        <f>(AG531/AF531)*100</f>
        <v>#DIV/0!</v>
      </c>
      <c r="AI531" s="235">
        <f>AI532+AI533+AI534+AI536+AI537</f>
        <v>0</v>
      </c>
      <c r="AJ531" s="212">
        <f>AJ532+AJ533+AJ534+AJ536+AJ537</f>
        <v>0</v>
      </c>
      <c r="AK531" s="219" t="e">
        <f>(AJ531/AI531)*100</f>
        <v>#DIV/0!</v>
      </c>
      <c r="AL531" s="235">
        <f>AL532+AL533+AL534+AL536+AL537</f>
        <v>0</v>
      </c>
      <c r="AM531" s="212">
        <f>AM532+AM533+AM534+AM536+AM537</f>
        <v>0</v>
      </c>
      <c r="AN531" s="219" t="e">
        <f>(AM531/AL531)*100</f>
        <v>#DIV/0!</v>
      </c>
      <c r="AO531" s="235">
        <f>AO532+AO533+AO534+AO536+AO537</f>
        <v>88.22</v>
      </c>
      <c r="AP531" s="212">
        <f>AP532+AP533+AP534+AP536+AP537</f>
        <v>0</v>
      </c>
      <c r="AQ531" s="219">
        <f>(AP531/AO531)*100</f>
        <v>0</v>
      </c>
      <c r="AR531" s="216"/>
    </row>
    <row r="532" spans="1:46" customFormat="1" ht="30" hidden="1">
      <c r="A532" s="304"/>
      <c r="B532" s="276"/>
      <c r="C532" s="279"/>
      <c r="D532" s="115" t="s">
        <v>17</v>
      </c>
      <c r="E532" s="176">
        <f>H532+K532+N532+Q532+T532+W532+Z532+AC532+AF532+AI532+AL532+AO532</f>
        <v>0</v>
      </c>
      <c r="F532" s="47">
        <f>I532+L532+O532+R532+U532+X532+AA532+AD532+AG532+AJ532+AM532+AP532</f>
        <v>0</v>
      </c>
      <c r="G532" s="48" t="e">
        <f t="shared" ref="G532:G537" si="1221">(F532/E532)*100</f>
        <v>#DIV/0!</v>
      </c>
      <c r="H532" s="236"/>
      <c r="I532" s="41"/>
      <c r="J532" s="42" t="e">
        <f t="shared" ref="J532:J537" si="1222">(I532/H532)*100</f>
        <v>#DIV/0!</v>
      </c>
      <c r="K532" s="236"/>
      <c r="L532" s="47"/>
      <c r="M532" s="42" t="e">
        <f t="shared" ref="M532:M537" si="1223">(L532/K532)*100</f>
        <v>#DIV/0!</v>
      </c>
      <c r="N532" s="236"/>
      <c r="O532" s="48"/>
      <c r="P532" s="42" t="e">
        <f t="shared" ref="P532:P537" si="1224">(O532/N532)*100</f>
        <v>#DIV/0!</v>
      </c>
      <c r="Q532" s="236"/>
      <c r="R532" s="41"/>
      <c r="S532" s="42" t="e">
        <f t="shared" ref="S532:S537" si="1225">(R532/Q532)*100</f>
        <v>#DIV/0!</v>
      </c>
      <c r="T532" s="236"/>
      <c r="U532" s="41"/>
      <c r="V532" s="42" t="e">
        <f t="shared" ref="V532:V537" si="1226">(U532/T532)*100</f>
        <v>#DIV/0!</v>
      </c>
      <c r="W532" s="236"/>
      <c r="X532" s="41"/>
      <c r="Y532" s="42" t="e">
        <f t="shared" ref="Y532:Y537" si="1227">(X532/W532)*100</f>
        <v>#DIV/0!</v>
      </c>
      <c r="Z532" s="236"/>
      <c r="AA532" s="41"/>
      <c r="AB532" s="42" t="e">
        <f t="shared" ref="AB532:AB537" si="1228">(AA532/Z532)*100</f>
        <v>#DIV/0!</v>
      </c>
      <c r="AC532" s="236"/>
      <c r="AD532" s="41"/>
      <c r="AE532" s="42" t="e">
        <f t="shared" ref="AE532:AE537" si="1229">(AD532/AC532)*100</f>
        <v>#DIV/0!</v>
      </c>
      <c r="AF532" s="236"/>
      <c r="AG532" s="41"/>
      <c r="AH532" s="42" t="e">
        <f t="shared" ref="AH532:AH537" si="1230">(AG532/AF532)*100</f>
        <v>#DIV/0!</v>
      </c>
      <c r="AI532" s="236"/>
      <c r="AJ532" s="41"/>
      <c r="AK532" s="42" t="e">
        <f t="shared" ref="AK532:AK537" si="1231">(AJ532/AI532)*100</f>
        <v>#DIV/0!</v>
      </c>
      <c r="AL532" s="236"/>
      <c r="AM532" s="41"/>
      <c r="AN532" s="42" t="e">
        <f t="shared" ref="AN532:AN537" si="1232">(AM532/AL532)*100</f>
        <v>#DIV/0!</v>
      </c>
      <c r="AO532" s="236"/>
      <c r="AP532" s="41"/>
      <c r="AQ532" s="42" t="e">
        <f t="shared" ref="AQ532:AQ537" si="1233">(AP532/AO532)*100</f>
        <v>#DIV/0!</v>
      </c>
      <c r="AR532" s="12"/>
      <c r="AS532" s="37"/>
      <c r="AT532" s="37"/>
    </row>
    <row r="533" spans="1:46" customFormat="1" ht="45" hidden="1">
      <c r="A533" s="304"/>
      <c r="B533" s="276"/>
      <c r="C533" s="279"/>
      <c r="D533" s="115" t="s">
        <v>18</v>
      </c>
      <c r="E533" s="176">
        <f t="shared" ref="E533:F537" si="1234">H533+K533+N533+Q533+T533+W533+Z533+AC533+AF533+AI533+AL533+AO533</f>
        <v>0</v>
      </c>
      <c r="F533" s="47">
        <f t="shared" si="1234"/>
        <v>0</v>
      </c>
      <c r="G533" s="48" t="e">
        <f t="shared" si="1221"/>
        <v>#DIV/0!</v>
      </c>
      <c r="H533" s="236"/>
      <c r="I533" s="41"/>
      <c r="J533" s="42" t="e">
        <f t="shared" si="1222"/>
        <v>#DIV/0!</v>
      </c>
      <c r="K533" s="236"/>
      <c r="L533" s="47"/>
      <c r="M533" s="42" t="e">
        <f t="shared" si="1223"/>
        <v>#DIV/0!</v>
      </c>
      <c r="N533" s="236"/>
      <c r="O533" s="48"/>
      <c r="P533" s="42" t="e">
        <f t="shared" si="1224"/>
        <v>#DIV/0!</v>
      </c>
      <c r="Q533" s="236"/>
      <c r="R533" s="41"/>
      <c r="S533" s="42" t="e">
        <f t="shared" si="1225"/>
        <v>#DIV/0!</v>
      </c>
      <c r="T533" s="236"/>
      <c r="U533" s="41"/>
      <c r="V533" s="42" t="e">
        <f t="shared" si="1226"/>
        <v>#DIV/0!</v>
      </c>
      <c r="W533" s="236"/>
      <c r="X533" s="41"/>
      <c r="Y533" s="42" t="e">
        <f t="shared" si="1227"/>
        <v>#DIV/0!</v>
      </c>
      <c r="Z533" s="236"/>
      <c r="AA533" s="41"/>
      <c r="AB533" s="42" t="e">
        <f t="shared" si="1228"/>
        <v>#DIV/0!</v>
      </c>
      <c r="AC533" s="236"/>
      <c r="AD533" s="41"/>
      <c r="AE533" s="42" t="e">
        <f t="shared" si="1229"/>
        <v>#DIV/0!</v>
      </c>
      <c r="AF533" s="236"/>
      <c r="AG533" s="41"/>
      <c r="AH533" s="42" t="e">
        <f t="shared" si="1230"/>
        <v>#DIV/0!</v>
      </c>
      <c r="AI533" s="236"/>
      <c r="AJ533" s="41"/>
      <c r="AK533" s="42" t="e">
        <f t="shared" si="1231"/>
        <v>#DIV/0!</v>
      </c>
      <c r="AL533" s="236"/>
      <c r="AM533" s="41"/>
      <c r="AN533" s="42" t="e">
        <f t="shared" si="1232"/>
        <v>#DIV/0!</v>
      </c>
      <c r="AO533" s="236"/>
      <c r="AP533" s="41"/>
      <c r="AQ533" s="42" t="e">
        <f t="shared" si="1233"/>
        <v>#DIV/0!</v>
      </c>
      <c r="AR533" s="12"/>
      <c r="AS533" s="37"/>
      <c r="AT533" s="37"/>
    </row>
    <row r="534" spans="1:46" customFormat="1" ht="28.5" hidden="1" customHeight="1">
      <c r="A534" s="304"/>
      <c r="B534" s="276"/>
      <c r="C534" s="279"/>
      <c r="D534" s="115" t="s">
        <v>26</v>
      </c>
      <c r="E534" s="176">
        <f t="shared" si="1234"/>
        <v>200</v>
      </c>
      <c r="F534" s="47">
        <f t="shared" si="1234"/>
        <v>111.78</v>
      </c>
      <c r="G534" s="42">
        <f t="shared" si="1221"/>
        <v>55.889999999999993</v>
      </c>
      <c r="H534" s="236"/>
      <c r="I534" s="41"/>
      <c r="J534" s="42" t="e">
        <f t="shared" si="1222"/>
        <v>#DIV/0!</v>
      </c>
      <c r="K534" s="236"/>
      <c r="L534" s="47"/>
      <c r="M534" s="42" t="e">
        <f t="shared" si="1223"/>
        <v>#DIV/0!</v>
      </c>
      <c r="N534" s="236">
        <v>84</v>
      </c>
      <c r="O534" s="48">
        <v>84</v>
      </c>
      <c r="P534" s="42">
        <f t="shared" si="1224"/>
        <v>100</v>
      </c>
      <c r="Q534" s="236">
        <v>0</v>
      </c>
      <c r="R534" s="41"/>
      <c r="S534" s="42" t="e">
        <f t="shared" si="1225"/>
        <v>#DIV/0!</v>
      </c>
      <c r="T534" s="236">
        <v>27.78</v>
      </c>
      <c r="U534" s="41">
        <v>27.78</v>
      </c>
      <c r="V534" s="42">
        <f t="shared" si="1226"/>
        <v>100</v>
      </c>
      <c r="W534" s="236">
        <v>0</v>
      </c>
      <c r="X534" s="41">
        <v>0</v>
      </c>
      <c r="Y534" s="42" t="e">
        <f t="shared" si="1227"/>
        <v>#DIV/0!</v>
      </c>
      <c r="Z534" s="236"/>
      <c r="AA534" s="41"/>
      <c r="AB534" s="42" t="e">
        <f t="shared" si="1228"/>
        <v>#DIV/0!</v>
      </c>
      <c r="AC534" s="236"/>
      <c r="AD534" s="41"/>
      <c r="AE534" s="42" t="e">
        <f t="shared" si="1229"/>
        <v>#DIV/0!</v>
      </c>
      <c r="AF534" s="236"/>
      <c r="AG534" s="41"/>
      <c r="AH534" s="42" t="e">
        <f t="shared" si="1230"/>
        <v>#DIV/0!</v>
      </c>
      <c r="AI534" s="236"/>
      <c r="AJ534" s="41"/>
      <c r="AK534" s="42" t="e">
        <f t="shared" si="1231"/>
        <v>#DIV/0!</v>
      </c>
      <c r="AL534" s="236"/>
      <c r="AM534" s="41"/>
      <c r="AN534" s="42" t="e">
        <f t="shared" si="1232"/>
        <v>#DIV/0!</v>
      </c>
      <c r="AO534" s="236">
        <v>88.22</v>
      </c>
      <c r="AP534" s="41"/>
      <c r="AQ534" s="42">
        <f t="shared" si="1233"/>
        <v>0</v>
      </c>
      <c r="AR534" s="12"/>
      <c r="AS534" s="37"/>
      <c r="AT534" s="37"/>
    </row>
    <row r="535" spans="1:46" customFormat="1" ht="80.25" hidden="1" customHeight="1">
      <c r="A535" s="304"/>
      <c r="B535" s="276"/>
      <c r="C535" s="279"/>
      <c r="D535" s="115" t="s">
        <v>154</v>
      </c>
      <c r="E535" s="176">
        <f t="shared" si="1234"/>
        <v>0</v>
      </c>
      <c r="F535" s="47">
        <f t="shared" si="1234"/>
        <v>0</v>
      </c>
      <c r="G535" s="42" t="e">
        <f t="shared" si="1221"/>
        <v>#DIV/0!</v>
      </c>
      <c r="H535" s="236"/>
      <c r="I535" s="41"/>
      <c r="J535" s="42" t="e">
        <f t="shared" si="1222"/>
        <v>#DIV/0!</v>
      </c>
      <c r="K535" s="236"/>
      <c r="L535" s="47"/>
      <c r="M535" s="42" t="e">
        <f t="shared" si="1223"/>
        <v>#DIV/0!</v>
      </c>
      <c r="N535" s="236"/>
      <c r="O535" s="48"/>
      <c r="P535" s="42" t="e">
        <f t="shared" si="1224"/>
        <v>#DIV/0!</v>
      </c>
      <c r="Q535" s="236"/>
      <c r="R535" s="41"/>
      <c r="S535" s="42" t="e">
        <f t="shared" si="1225"/>
        <v>#DIV/0!</v>
      </c>
      <c r="T535" s="236"/>
      <c r="U535" s="41"/>
      <c r="V535" s="42" t="e">
        <f t="shared" si="1226"/>
        <v>#DIV/0!</v>
      </c>
      <c r="W535" s="236"/>
      <c r="X535" s="41"/>
      <c r="Y535" s="42" t="e">
        <f t="shared" si="1227"/>
        <v>#DIV/0!</v>
      </c>
      <c r="Z535" s="236"/>
      <c r="AA535" s="41"/>
      <c r="AB535" s="42" t="e">
        <f t="shared" si="1228"/>
        <v>#DIV/0!</v>
      </c>
      <c r="AC535" s="236"/>
      <c r="AD535" s="41"/>
      <c r="AE535" s="42" t="e">
        <f t="shared" si="1229"/>
        <v>#DIV/0!</v>
      </c>
      <c r="AF535" s="236"/>
      <c r="AG535" s="41"/>
      <c r="AH535" s="42" t="e">
        <f t="shared" si="1230"/>
        <v>#DIV/0!</v>
      </c>
      <c r="AI535" s="236"/>
      <c r="AJ535" s="41"/>
      <c r="AK535" s="42" t="e">
        <f t="shared" si="1231"/>
        <v>#DIV/0!</v>
      </c>
      <c r="AL535" s="236"/>
      <c r="AM535" s="41"/>
      <c r="AN535" s="42" t="e">
        <f t="shared" si="1232"/>
        <v>#DIV/0!</v>
      </c>
      <c r="AO535" s="236"/>
      <c r="AP535" s="41"/>
      <c r="AQ535" s="42" t="e">
        <f t="shared" si="1233"/>
        <v>#DIV/0!</v>
      </c>
      <c r="AR535" s="12"/>
      <c r="AS535" s="37"/>
      <c r="AT535" s="37"/>
    </row>
    <row r="536" spans="1:46" customFormat="1" ht="38.25" hidden="1" customHeight="1">
      <c r="A536" s="304"/>
      <c r="B536" s="276"/>
      <c r="C536" s="279"/>
      <c r="D536" s="115" t="s">
        <v>37</v>
      </c>
      <c r="E536" s="176">
        <f t="shared" si="1234"/>
        <v>0</v>
      </c>
      <c r="F536" s="47">
        <f t="shared" si="1234"/>
        <v>0</v>
      </c>
      <c r="G536" s="42" t="e">
        <f t="shared" si="1221"/>
        <v>#DIV/0!</v>
      </c>
      <c r="H536" s="236"/>
      <c r="I536" s="41"/>
      <c r="J536" s="42" t="e">
        <f t="shared" si="1222"/>
        <v>#DIV/0!</v>
      </c>
      <c r="K536" s="236"/>
      <c r="L536" s="47"/>
      <c r="M536" s="42" t="e">
        <f t="shared" si="1223"/>
        <v>#DIV/0!</v>
      </c>
      <c r="N536" s="236"/>
      <c r="O536" s="48"/>
      <c r="P536" s="42" t="e">
        <f t="shared" si="1224"/>
        <v>#DIV/0!</v>
      </c>
      <c r="Q536" s="236"/>
      <c r="R536" s="41"/>
      <c r="S536" s="42" t="e">
        <f t="shared" si="1225"/>
        <v>#DIV/0!</v>
      </c>
      <c r="T536" s="236"/>
      <c r="U536" s="41"/>
      <c r="V536" s="42" t="e">
        <f t="shared" si="1226"/>
        <v>#DIV/0!</v>
      </c>
      <c r="W536" s="236"/>
      <c r="X536" s="41"/>
      <c r="Y536" s="42" t="e">
        <f t="shared" si="1227"/>
        <v>#DIV/0!</v>
      </c>
      <c r="Z536" s="236"/>
      <c r="AA536" s="41"/>
      <c r="AB536" s="42" t="e">
        <f t="shared" si="1228"/>
        <v>#DIV/0!</v>
      </c>
      <c r="AC536" s="236"/>
      <c r="AD536" s="41"/>
      <c r="AE536" s="42" t="e">
        <f t="shared" si="1229"/>
        <v>#DIV/0!</v>
      </c>
      <c r="AF536" s="236"/>
      <c r="AG536" s="41"/>
      <c r="AH536" s="42" t="e">
        <f t="shared" si="1230"/>
        <v>#DIV/0!</v>
      </c>
      <c r="AI536" s="236"/>
      <c r="AJ536" s="41"/>
      <c r="AK536" s="42" t="e">
        <f t="shared" si="1231"/>
        <v>#DIV/0!</v>
      </c>
      <c r="AL536" s="236"/>
      <c r="AM536" s="41"/>
      <c r="AN536" s="42" t="e">
        <f t="shared" si="1232"/>
        <v>#DIV/0!</v>
      </c>
      <c r="AO536" s="236"/>
      <c r="AP536" s="41"/>
      <c r="AQ536" s="42" t="e">
        <f t="shared" si="1233"/>
        <v>#DIV/0!</v>
      </c>
      <c r="AR536" s="12"/>
      <c r="AS536" s="37"/>
      <c r="AT536" s="37"/>
    </row>
    <row r="537" spans="1:46" customFormat="1" ht="51" hidden="1" customHeight="1">
      <c r="A537" s="305"/>
      <c r="B537" s="277"/>
      <c r="C537" s="280"/>
      <c r="D537" s="115" t="s">
        <v>32</v>
      </c>
      <c r="E537" s="176">
        <f t="shared" si="1234"/>
        <v>0</v>
      </c>
      <c r="F537" s="47">
        <f t="shared" si="1234"/>
        <v>0</v>
      </c>
      <c r="G537" s="42" t="e">
        <f t="shared" si="1221"/>
        <v>#DIV/0!</v>
      </c>
      <c r="H537" s="236"/>
      <c r="I537" s="41"/>
      <c r="J537" s="42" t="e">
        <f t="shared" si="1222"/>
        <v>#DIV/0!</v>
      </c>
      <c r="K537" s="236"/>
      <c r="L537" s="47"/>
      <c r="M537" s="42" t="e">
        <f t="shared" si="1223"/>
        <v>#DIV/0!</v>
      </c>
      <c r="N537" s="236"/>
      <c r="O537" s="48"/>
      <c r="P537" s="42" t="e">
        <f t="shared" si="1224"/>
        <v>#DIV/0!</v>
      </c>
      <c r="Q537" s="236"/>
      <c r="R537" s="41"/>
      <c r="S537" s="42" t="e">
        <f t="shared" si="1225"/>
        <v>#DIV/0!</v>
      </c>
      <c r="T537" s="236"/>
      <c r="U537" s="41"/>
      <c r="V537" s="42" t="e">
        <f t="shared" si="1226"/>
        <v>#DIV/0!</v>
      </c>
      <c r="W537" s="236"/>
      <c r="X537" s="41"/>
      <c r="Y537" s="42" t="e">
        <f t="shared" si="1227"/>
        <v>#DIV/0!</v>
      </c>
      <c r="Z537" s="236"/>
      <c r="AA537" s="41"/>
      <c r="AB537" s="42" t="e">
        <f t="shared" si="1228"/>
        <v>#DIV/0!</v>
      </c>
      <c r="AC537" s="236"/>
      <c r="AD537" s="41"/>
      <c r="AE537" s="42" t="e">
        <f t="shared" si="1229"/>
        <v>#DIV/0!</v>
      </c>
      <c r="AF537" s="236"/>
      <c r="AG537" s="41"/>
      <c r="AH537" s="42" t="e">
        <f t="shared" si="1230"/>
        <v>#DIV/0!</v>
      </c>
      <c r="AI537" s="236"/>
      <c r="AJ537" s="41"/>
      <c r="AK537" s="42" t="e">
        <f t="shared" si="1231"/>
        <v>#DIV/0!</v>
      </c>
      <c r="AL537" s="236"/>
      <c r="AM537" s="41"/>
      <c r="AN537" s="42" t="e">
        <f t="shared" si="1232"/>
        <v>#DIV/0!</v>
      </c>
      <c r="AO537" s="236"/>
      <c r="AP537" s="41"/>
      <c r="AQ537" s="42" t="e">
        <f t="shared" si="1233"/>
        <v>#DIV/0!</v>
      </c>
      <c r="AR537" s="12"/>
      <c r="AS537" s="37"/>
      <c r="AT537" s="37"/>
    </row>
    <row r="538" spans="1:46" s="208" customFormat="1" ht="22.5" hidden="1" customHeight="1">
      <c r="A538" s="303" t="s">
        <v>266</v>
      </c>
      <c r="B538" s="275" t="s">
        <v>203</v>
      </c>
      <c r="C538" s="278" t="s">
        <v>412</v>
      </c>
      <c r="D538" s="217" t="s">
        <v>34</v>
      </c>
      <c r="E538" s="211">
        <f>E539+E540+E541+E543+E544</f>
        <v>260.00099999999998</v>
      </c>
      <c r="F538" s="212">
        <f>F539+F540+F541+F543+F544</f>
        <v>260</v>
      </c>
      <c r="G538" s="212">
        <f>(F538/E538)*100</f>
        <v>99.999615386094675</v>
      </c>
      <c r="H538" s="235">
        <f>H539+H540+H541+H543+H544</f>
        <v>0</v>
      </c>
      <c r="I538" s="212">
        <f>I539+I540+I541+I543+I544</f>
        <v>0</v>
      </c>
      <c r="J538" s="219" t="e">
        <f>(I538/H538)*100</f>
        <v>#DIV/0!</v>
      </c>
      <c r="K538" s="235">
        <f>K539+K540+K541+K543+K544</f>
        <v>0</v>
      </c>
      <c r="L538" s="212">
        <f>L539+L540+L541+L543+L544</f>
        <v>0</v>
      </c>
      <c r="M538" s="219" t="e">
        <f>(L538/K538)*100</f>
        <v>#DIV/0!</v>
      </c>
      <c r="N538" s="235">
        <f>N539+N540+N541+N543+N544</f>
        <v>250.11099999999999</v>
      </c>
      <c r="O538" s="212">
        <f>O539+O540+O541+O543+O544</f>
        <v>250.11</v>
      </c>
      <c r="P538" s="219">
        <f>(O538/N538)*100</f>
        <v>99.999600177521188</v>
      </c>
      <c r="Q538" s="235">
        <f>Q539+Q540+Q541+Q543+Q544</f>
        <v>0</v>
      </c>
      <c r="R538" s="212">
        <f>R539+R540+R541+R543+R544</f>
        <v>0</v>
      </c>
      <c r="S538" s="219" t="e">
        <f>(R538/Q538)*100</f>
        <v>#DIV/0!</v>
      </c>
      <c r="T538" s="235">
        <f>T539+T540+T541+T543+T544</f>
        <v>0</v>
      </c>
      <c r="U538" s="212">
        <f>U539+U540+U541+U543+U544</f>
        <v>0</v>
      </c>
      <c r="V538" s="219" t="e">
        <f>(U538/T538)*100</f>
        <v>#DIV/0!</v>
      </c>
      <c r="W538" s="235">
        <f>W539+W540+W541+W543+W544</f>
        <v>9.89</v>
      </c>
      <c r="X538" s="212">
        <f>X539+X540+X541+X543+X544</f>
        <v>9.89</v>
      </c>
      <c r="Y538" s="219">
        <f>(X538/W538)*100</f>
        <v>100</v>
      </c>
      <c r="Z538" s="235">
        <f>Z539+Z540+Z541+Z543+Z544</f>
        <v>0</v>
      </c>
      <c r="AA538" s="212">
        <f>AA539+AA540+AA541+AA543+AA544</f>
        <v>0</v>
      </c>
      <c r="AB538" s="219" t="e">
        <f>(AA538/Z538)*100</f>
        <v>#DIV/0!</v>
      </c>
      <c r="AC538" s="235">
        <f>AC539+AC540+AC541+AC543+AC544</f>
        <v>0</v>
      </c>
      <c r="AD538" s="212">
        <f>AD539+AD540+AD541+AD543+AD544</f>
        <v>0</v>
      </c>
      <c r="AE538" s="219" t="e">
        <f>(AD538/AC538)*100</f>
        <v>#DIV/0!</v>
      </c>
      <c r="AF538" s="235">
        <f>AF539+AF540+AF541+AF543+AF544</f>
        <v>0</v>
      </c>
      <c r="AG538" s="212">
        <f>AG539+AG540+AG541+AG543+AG544</f>
        <v>0</v>
      </c>
      <c r="AH538" s="219" t="e">
        <f>(AG538/AF538)*100</f>
        <v>#DIV/0!</v>
      </c>
      <c r="AI538" s="235">
        <f>AI539+AI540+AI541+AI543+AI544</f>
        <v>0</v>
      </c>
      <c r="AJ538" s="212">
        <f>AJ539+AJ540+AJ541+AJ543+AJ544</f>
        <v>0</v>
      </c>
      <c r="AK538" s="219" t="e">
        <f>(AJ538/AI538)*100</f>
        <v>#DIV/0!</v>
      </c>
      <c r="AL538" s="235">
        <f>AL539+AL540+AL541+AL543+AL544</f>
        <v>0</v>
      </c>
      <c r="AM538" s="212">
        <f>AM539+AM540+AM541+AM543+AM544</f>
        <v>0</v>
      </c>
      <c r="AN538" s="219" t="e">
        <f>(AM538/AL538)*100</f>
        <v>#DIV/0!</v>
      </c>
      <c r="AO538" s="235">
        <f>AO539+AO540+AO541+AO543+AO544</f>
        <v>0</v>
      </c>
      <c r="AP538" s="212">
        <f>AP539+AP540+AP541+AP543+AP544</f>
        <v>0</v>
      </c>
      <c r="AQ538" s="219" t="e">
        <f>(AP538/AO538)*100</f>
        <v>#DIV/0!</v>
      </c>
      <c r="AR538" s="216"/>
    </row>
    <row r="539" spans="1:46" customFormat="1" ht="30" hidden="1">
      <c r="A539" s="304"/>
      <c r="B539" s="276"/>
      <c r="C539" s="279"/>
      <c r="D539" s="115" t="s">
        <v>17</v>
      </c>
      <c r="E539" s="176">
        <f>H539+K539+N539+Q539+T539+W539+Z539+AC539+AF539+AI539+AL539+AO539</f>
        <v>0</v>
      </c>
      <c r="F539" s="47">
        <f>I539+L539+O539+R539+U539+X539+AA539+AD539+AG539+AJ539+AM539+AP539</f>
        <v>0</v>
      </c>
      <c r="G539" s="48" t="e">
        <f t="shared" ref="G539:G544" si="1235">(F539/E539)*100</f>
        <v>#DIV/0!</v>
      </c>
      <c r="H539" s="236"/>
      <c r="I539" s="41"/>
      <c r="J539" s="42" t="e">
        <f t="shared" ref="J539:J544" si="1236">(I539/H539)*100</f>
        <v>#DIV/0!</v>
      </c>
      <c r="K539" s="236"/>
      <c r="L539" s="47"/>
      <c r="M539" s="42" t="e">
        <f t="shared" ref="M539:M544" si="1237">(L539/K539)*100</f>
        <v>#DIV/0!</v>
      </c>
      <c r="N539" s="236"/>
      <c r="O539" s="48"/>
      <c r="P539" s="42" t="e">
        <f t="shared" ref="P539:P544" si="1238">(O539/N539)*100</f>
        <v>#DIV/0!</v>
      </c>
      <c r="Q539" s="236"/>
      <c r="R539" s="41"/>
      <c r="S539" s="42" t="e">
        <f t="shared" ref="S539:S544" si="1239">(R539/Q539)*100</f>
        <v>#DIV/0!</v>
      </c>
      <c r="T539" s="236"/>
      <c r="U539" s="41"/>
      <c r="V539" s="42" t="e">
        <f t="shared" ref="V539:V544" si="1240">(U539/T539)*100</f>
        <v>#DIV/0!</v>
      </c>
      <c r="W539" s="236"/>
      <c r="X539" s="41"/>
      <c r="Y539" s="42" t="e">
        <f t="shared" ref="Y539:Y544" si="1241">(X539/W539)*100</f>
        <v>#DIV/0!</v>
      </c>
      <c r="Z539" s="236"/>
      <c r="AA539" s="41"/>
      <c r="AB539" s="42" t="e">
        <f t="shared" ref="AB539:AB544" si="1242">(AA539/Z539)*100</f>
        <v>#DIV/0!</v>
      </c>
      <c r="AC539" s="236"/>
      <c r="AD539" s="41"/>
      <c r="AE539" s="42" t="e">
        <f t="shared" ref="AE539:AE544" si="1243">(AD539/AC539)*100</f>
        <v>#DIV/0!</v>
      </c>
      <c r="AF539" s="236"/>
      <c r="AG539" s="41"/>
      <c r="AH539" s="42" t="e">
        <f t="shared" ref="AH539:AH544" si="1244">(AG539/AF539)*100</f>
        <v>#DIV/0!</v>
      </c>
      <c r="AI539" s="236"/>
      <c r="AJ539" s="41"/>
      <c r="AK539" s="42" t="e">
        <f t="shared" ref="AK539:AK544" si="1245">(AJ539/AI539)*100</f>
        <v>#DIV/0!</v>
      </c>
      <c r="AL539" s="236"/>
      <c r="AM539" s="41"/>
      <c r="AN539" s="42" t="e">
        <f t="shared" ref="AN539:AN544" si="1246">(AM539/AL539)*100</f>
        <v>#DIV/0!</v>
      </c>
      <c r="AO539" s="236"/>
      <c r="AP539" s="41"/>
      <c r="AQ539" s="42" t="e">
        <f t="shared" ref="AQ539:AQ544" si="1247">(AP539/AO539)*100</f>
        <v>#DIV/0!</v>
      </c>
      <c r="AR539" s="12"/>
      <c r="AS539" s="37"/>
      <c r="AT539" s="37"/>
    </row>
    <row r="540" spans="1:46" customFormat="1" ht="45" hidden="1">
      <c r="A540" s="304"/>
      <c r="B540" s="276"/>
      <c r="C540" s="279"/>
      <c r="D540" s="115" t="s">
        <v>18</v>
      </c>
      <c r="E540" s="176">
        <f t="shared" ref="E540:F544" si="1248">H540+K540+N540+Q540+T540+W540+Z540+AC540+AF540+AI540+AL540+AO540</f>
        <v>0</v>
      </c>
      <c r="F540" s="47">
        <f t="shared" si="1248"/>
        <v>0</v>
      </c>
      <c r="G540" s="48" t="e">
        <f t="shared" si="1235"/>
        <v>#DIV/0!</v>
      </c>
      <c r="H540" s="236"/>
      <c r="I540" s="41"/>
      <c r="J540" s="42" t="e">
        <f t="shared" si="1236"/>
        <v>#DIV/0!</v>
      </c>
      <c r="K540" s="236"/>
      <c r="L540" s="47"/>
      <c r="M540" s="42" t="e">
        <f t="shared" si="1237"/>
        <v>#DIV/0!</v>
      </c>
      <c r="N540" s="236"/>
      <c r="O540" s="48"/>
      <c r="P540" s="42" t="e">
        <f t="shared" si="1238"/>
        <v>#DIV/0!</v>
      </c>
      <c r="Q540" s="236"/>
      <c r="R540" s="41"/>
      <c r="S540" s="42" t="e">
        <f t="shared" si="1239"/>
        <v>#DIV/0!</v>
      </c>
      <c r="T540" s="236"/>
      <c r="U540" s="41"/>
      <c r="V540" s="42" t="e">
        <f t="shared" si="1240"/>
        <v>#DIV/0!</v>
      </c>
      <c r="W540" s="236"/>
      <c r="X540" s="41"/>
      <c r="Y540" s="42" t="e">
        <f t="shared" si="1241"/>
        <v>#DIV/0!</v>
      </c>
      <c r="Z540" s="236"/>
      <c r="AA540" s="41"/>
      <c r="AB540" s="42" t="e">
        <f t="shared" si="1242"/>
        <v>#DIV/0!</v>
      </c>
      <c r="AC540" s="236"/>
      <c r="AD540" s="41"/>
      <c r="AE540" s="42" t="e">
        <f t="shared" si="1243"/>
        <v>#DIV/0!</v>
      </c>
      <c r="AF540" s="236"/>
      <c r="AG540" s="41"/>
      <c r="AH540" s="42" t="e">
        <f t="shared" si="1244"/>
        <v>#DIV/0!</v>
      </c>
      <c r="AI540" s="236"/>
      <c r="AJ540" s="41"/>
      <c r="AK540" s="42" t="e">
        <f t="shared" si="1245"/>
        <v>#DIV/0!</v>
      </c>
      <c r="AL540" s="236"/>
      <c r="AM540" s="41"/>
      <c r="AN540" s="42" t="e">
        <f t="shared" si="1246"/>
        <v>#DIV/0!</v>
      </c>
      <c r="AO540" s="236"/>
      <c r="AP540" s="41"/>
      <c r="AQ540" s="42" t="e">
        <f t="shared" si="1247"/>
        <v>#DIV/0!</v>
      </c>
      <c r="AR540" s="12"/>
      <c r="AS540" s="37"/>
      <c r="AT540" s="37"/>
    </row>
    <row r="541" spans="1:46" customFormat="1" ht="28.5" hidden="1" customHeight="1">
      <c r="A541" s="304"/>
      <c r="B541" s="276"/>
      <c r="C541" s="279"/>
      <c r="D541" s="115" t="s">
        <v>26</v>
      </c>
      <c r="E541" s="177">
        <f t="shared" si="1248"/>
        <v>260.00099999999998</v>
      </c>
      <c r="F541" s="41">
        <f t="shared" si="1248"/>
        <v>260</v>
      </c>
      <c r="G541" s="42">
        <f t="shared" si="1235"/>
        <v>99.999615386094675</v>
      </c>
      <c r="H541" s="236"/>
      <c r="I541" s="41"/>
      <c r="J541" s="42" t="e">
        <f t="shared" si="1236"/>
        <v>#DIV/0!</v>
      </c>
      <c r="K541" s="236"/>
      <c r="L541" s="47"/>
      <c r="M541" s="42" t="e">
        <f t="shared" si="1237"/>
        <v>#DIV/0!</v>
      </c>
      <c r="N541" s="236">
        <v>250.11099999999999</v>
      </c>
      <c r="O541" s="48">
        <v>250.11</v>
      </c>
      <c r="P541" s="42">
        <f t="shared" si="1238"/>
        <v>99.999600177521188</v>
      </c>
      <c r="Q541" s="236">
        <v>0</v>
      </c>
      <c r="R541" s="41"/>
      <c r="S541" s="42" t="e">
        <f t="shared" si="1239"/>
        <v>#DIV/0!</v>
      </c>
      <c r="T541" s="236">
        <v>0</v>
      </c>
      <c r="U541" s="41"/>
      <c r="V541" s="42" t="e">
        <f t="shared" si="1240"/>
        <v>#DIV/0!</v>
      </c>
      <c r="W541" s="236">
        <v>9.89</v>
      </c>
      <c r="X541" s="41">
        <v>9.89</v>
      </c>
      <c r="Y541" s="42">
        <f t="shared" si="1241"/>
        <v>100</v>
      </c>
      <c r="Z541" s="236"/>
      <c r="AA541" s="41"/>
      <c r="AB541" s="42" t="e">
        <f t="shared" si="1242"/>
        <v>#DIV/0!</v>
      </c>
      <c r="AC541" s="236"/>
      <c r="AD541" s="41"/>
      <c r="AE541" s="42" t="e">
        <f t="shared" si="1243"/>
        <v>#DIV/0!</v>
      </c>
      <c r="AF541" s="236"/>
      <c r="AG541" s="41"/>
      <c r="AH541" s="42" t="e">
        <f t="shared" si="1244"/>
        <v>#DIV/0!</v>
      </c>
      <c r="AI541" s="236"/>
      <c r="AJ541" s="41"/>
      <c r="AK541" s="42" t="e">
        <f t="shared" si="1245"/>
        <v>#DIV/0!</v>
      </c>
      <c r="AL541" s="236"/>
      <c r="AM541" s="41"/>
      <c r="AN541" s="42" t="e">
        <f t="shared" si="1246"/>
        <v>#DIV/0!</v>
      </c>
      <c r="AO541" s="236"/>
      <c r="AP541" s="41"/>
      <c r="AQ541" s="42" t="e">
        <f t="shared" si="1247"/>
        <v>#DIV/0!</v>
      </c>
      <c r="AR541" s="12"/>
      <c r="AS541" s="37"/>
      <c r="AT541" s="37"/>
    </row>
    <row r="542" spans="1:46" customFormat="1" ht="79.5" hidden="1" customHeight="1">
      <c r="A542" s="304"/>
      <c r="B542" s="276"/>
      <c r="C542" s="279"/>
      <c r="D542" s="115" t="s">
        <v>154</v>
      </c>
      <c r="E542" s="177">
        <f t="shared" si="1248"/>
        <v>0</v>
      </c>
      <c r="F542" s="41">
        <f t="shared" si="1248"/>
        <v>0</v>
      </c>
      <c r="G542" s="42" t="e">
        <f t="shared" si="1235"/>
        <v>#DIV/0!</v>
      </c>
      <c r="H542" s="236"/>
      <c r="I542" s="41"/>
      <c r="J542" s="42" t="e">
        <f t="shared" si="1236"/>
        <v>#DIV/0!</v>
      </c>
      <c r="K542" s="236"/>
      <c r="L542" s="47"/>
      <c r="M542" s="42" t="e">
        <f t="shared" si="1237"/>
        <v>#DIV/0!</v>
      </c>
      <c r="N542" s="236"/>
      <c r="O542" s="48"/>
      <c r="P542" s="42" t="e">
        <f t="shared" si="1238"/>
        <v>#DIV/0!</v>
      </c>
      <c r="Q542" s="236"/>
      <c r="R542" s="41"/>
      <c r="S542" s="42" t="e">
        <f t="shared" si="1239"/>
        <v>#DIV/0!</v>
      </c>
      <c r="T542" s="236"/>
      <c r="U542" s="41"/>
      <c r="V542" s="42" t="e">
        <f t="shared" si="1240"/>
        <v>#DIV/0!</v>
      </c>
      <c r="W542" s="236"/>
      <c r="X542" s="41"/>
      <c r="Y542" s="42" t="e">
        <f t="shared" si="1241"/>
        <v>#DIV/0!</v>
      </c>
      <c r="Z542" s="236"/>
      <c r="AA542" s="41"/>
      <c r="AB542" s="42" t="e">
        <f t="shared" si="1242"/>
        <v>#DIV/0!</v>
      </c>
      <c r="AC542" s="236"/>
      <c r="AD542" s="41"/>
      <c r="AE542" s="42" t="e">
        <f t="shared" si="1243"/>
        <v>#DIV/0!</v>
      </c>
      <c r="AF542" s="236"/>
      <c r="AG542" s="41"/>
      <c r="AH542" s="42" t="e">
        <f t="shared" si="1244"/>
        <v>#DIV/0!</v>
      </c>
      <c r="AI542" s="236"/>
      <c r="AJ542" s="41"/>
      <c r="AK542" s="42" t="e">
        <f t="shared" si="1245"/>
        <v>#DIV/0!</v>
      </c>
      <c r="AL542" s="236"/>
      <c r="AM542" s="41"/>
      <c r="AN542" s="42" t="e">
        <f t="shared" si="1246"/>
        <v>#DIV/0!</v>
      </c>
      <c r="AO542" s="236"/>
      <c r="AP542" s="41"/>
      <c r="AQ542" s="42" t="e">
        <f t="shared" si="1247"/>
        <v>#DIV/0!</v>
      </c>
      <c r="AR542" s="12"/>
      <c r="AS542" s="37"/>
      <c r="AT542" s="37"/>
    </row>
    <row r="543" spans="1:46" customFormat="1" ht="38.25" hidden="1" customHeight="1">
      <c r="A543" s="304"/>
      <c r="B543" s="276"/>
      <c r="C543" s="279"/>
      <c r="D543" s="115" t="s">
        <v>37</v>
      </c>
      <c r="E543" s="177">
        <f t="shared" si="1248"/>
        <v>0</v>
      </c>
      <c r="F543" s="41">
        <f t="shared" si="1248"/>
        <v>0</v>
      </c>
      <c r="G543" s="42" t="e">
        <f t="shared" si="1235"/>
        <v>#DIV/0!</v>
      </c>
      <c r="H543" s="236"/>
      <c r="I543" s="41"/>
      <c r="J543" s="42" t="e">
        <f t="shared" si="1236"/>
        <v>#DIV/0!</v>
      </c>
      <c r="K543" s="236"/>
      <c r="L543" s="47"/>
      <c r="M543" s="42" t="e">
        <f t="shared" si="1237"/>
        <v>#DIV/0!</v>
      </c>
      <c r="N543" s="236"/>
      <c r="O543" s="48"/>
      <c r="P543" s="42" t="e">
        <f t="shared" si="1238"/>
        <v>#DIV/0!</v>
      </c>
      <c r="Q543" s="236"/>
      <c r="R543" s="41"/>
      <c r="S543" s="42" t="e">
        <f t="shared" si="1239"/>
        <v>#DIV/0!</v>
      </c>
      <c r="T543" s="236"/>
      <c r="U543" s="41"/>
      <c r="V543" s="42" t="e">
        <f t="shared" si="1240"/>
        <v>#DIV/0!</v>
      </c>
      <c r="W543" s="236"/>
      <c r="X543" s="41"/>
      <c r="Y543" s="42" t="e">
        <f t="shared" si="1241"/>
        <v>#DIV/0!</v>
      </c>
      <c r="Z543" s="236"/>
      <c r="AA543" s="41"/>
      <c r="AB543" s="42" t="e">
        <f t="shared" si="1242"/>
        <v>#DIV/0!</v>
      </c>
      <c r="AC543" s="236"/>
      <c r="AD543" s="41"/>
      <c r="AE543" s="42" t="e">
        <f t="shared" si="1243"/>
        <v>#DIV/0!</v>
      </c>
      <c r="AF543" s="236"/>
      <c r="AG543" s="41"/>
      <c r="AH543" s="42" t="e">
        <f t="shared" si="1244"/>
        <v>#DIV/0!</v>
      </c>
      <c r="AI543" s="236"/>
      <c r="AJ543" s="41"/>
      <c r="AK543" s="42" t="e">
        <f t="shared" si="1245"/>
        <v>#DIV/0!</v>
      </c>
      <c r="AL543" s="236"/>
      <c r="AM543" s="41"/>
      <c r="AN543" s="42" t="e">
        <f t="shared" si="1246"/>
        <v>#DIV/0!</v>
      </c>
      <c r="AO543" s="236"/>
      <c r="AP543" s="41"/>
      <c r="AQ543" s="42" t="e">
        <f t="shared" si="1247"/>
        <v>#DIV/0!</v>
      </c>
      <c r="AR543" s="12"/>
      <c r="AS543" s="37"/>
      <c r="AT543" s="37"/>
    </row>
    <row r="544" spans="1:46" customFormat="1" ht="49.5" hidden="1" customHeight="1">
      <c r="A544" s="305"/>
      <c r="B544" s="277"/>
      <c r="C544" s="280"/>
      <c r="D544" s="115" t="s">
        <v>32</v>
      </c>
      <c r="E544" s="177">
        <f t="shared" si="1248"/>
        <v>0</v>
      </c>
      <c r="F544" s="41">
        <f t="shared" si="1248"/>
        <v>0</v>
      </c>
      <c r="G544" s="42" t="e">
        <f t="shared" si="1235"/>
        <v>#DIV/0!</v>
      </c>
      <c r="H544" s="236"/>
      <c r="I544" s="41"/>
      <c r="J544" s="42" t="e">
        <f t="shared" si="1236"/>
        <v>#DIV/0!</v>
      </c>
      <c r="K544" s="236"/>
      <c r="L544" s="47"/>
      <c r="M544" s="42" t="e">
        <f t="shared" si="1237"/>
        <v>#DIV/0!</v>
      </c>
      <c r="N544" s="236"/>
      <c r="O544" s="48"/>
      <c r="P544" s="42" t="e">
        <f t="shared" si="1238"/>
        <v>#DIV/0!</v>
      </c>
      <c r="Q544" s="236"/>
      <c r="R544" s="41"/>
      <c r="S544" s="42" t="e">
        <f t="shared" si="1239"/>
        <v>#DIV/0!</v>
      </c>
      <c r="T544" s="236"/>
      <c r="U544" s="41"/>
      <c r="V544" s="42" t="e">
        <f t="shared" si="1240"/>
        <v>#DIV/0!</v>
      </c>
      <c r="W544" s="236"/>
      <c r="X544" s="41"/>
      <c r="Y544" s="42" t="e">
        <f t="shared" si="1241"/>
        <v>#DIV/0!</v>
      </c>
      <c r="Z544" s="236"/>
      <c r="AA544" s="41"/>
      <c r="AB544" s="42" t="e">
        <f t="shared" si="1242"/>
        <v>#DIV/0!</v>
      </c>
      <c r="AC544" s="236"/>
      <c r="AD544" s="41"/>
      <c r="AE544" s="42" t="e">
        <f t="shared" si="1243"/>
        <v>#DIV/0!</v>
      </c>
      <c r="AF544" s="236"/>
      <c r="AG544" s="41"/>
      <c r="AH544" s="42" t="e">
        <f t="shared" si="1244"/>
        <v>#DIV/0!</v>
      </c>
      <c r="AI544" s="236"/>
      <c r="AJ544" s="41"/>
      <c r="AK544" s="42" t="e">
        <f t="shared" si="1245"/>
        <v>#DIV/0!</v>
      </c>
      <c r="AL544" s="236"/>
      <c r="AM544" s="41"/>
      <c r="AN544" s="42" t="e">
        <f t="shared" si="1246"/>
        <v>#DIV/0!</v>
      </c>
      <c r="AO544" s="236"/>
      <c r="AP544" s="41"/>
      <c r="AQ544" s="42" t="e">
        <f t="shared" si="1247"/>
        <v>#DIV/0!</v>
      </c>
      <c r="AR544" s="12"/>
      <c r="AS544" s="37"/>
      <c r="AT544" s="37"/>
    </row>
    <row r="545" spans="1:46" s="208" customFormat="1" ht="27.75" hidden="1" customHeight="1">
      <c r="A545" s="272" t="s">
        <v>267</v>
      </c>
      <c r="B545" s="275" t="s">
        <v>352</v>
      </c>
      <c r="C545" s="278" t="s">
        <v>413</v>
      </c>
      <c r="D545" s="217" t="s">
        <v>34</v>
      </c>
      <c r="E545" s="211">
        <f>E546+E547+E548+E550+E551</f>
        <v>380</v>
      </c>
      <c r="F545" s="212">
        <f>F546+F547+F548+F550+F551</f>
        <v>380</v>
      </c>
      <c r="G545" s="212">
        <f>(F545/E545)*100</f>
        <v>100</v>
      </c>
      <c r="H545" s="235">
        <f>H546+H547+H548+H550+H551</f>
        <v>0</v>
      </c>
      <c r="I545" s="212">
        <f>I546+I547+I548+I550+I551</f>
        <v>0</v>
      </c>
      <c r="J545" s="219" t="e">
        <f>(I545/H545)*100</f>
        <v>#DIV/0!</v>
      </c>
      <c r="K545" s="235">
        <f>K546+K547+K548+K550+K551</f>
        <v>0</v>
      </c>
      <c r="L545" s="212">
        <f>L546+L547+L548+L550+L551</f>
        <v>0</v>
      </c>
      <c r="M545" s="219" t="e">
        <f>(L545/K545)*100</f>
        <v>#DIV/0!</v>
      </c>
      <c r="N545" s="235">
        <f>N546+N547+N548+N550+N551</f>
        <v>0</v>
      </c>
      <c r="O545" s="212">
        <f>O546+O547+O548+O550+O551</f>
        <v>0</v>
      </c>
      <c r="P545" s="219" t="e">
        <f>(O545/N545)*100</f>
        <v>#DIV/0!</v>
      </c>
      <c r="Q545" s="235">
        <f>Q546+Q547+Q548+Q550+Q551</f>
        <v>380</v>
      </c>
      <c r="R545" s="212">
        <f>R546+R547+R548+R550+R551</f>
        <v>380</v>
      </c>
      <c r="S545" s="219">
        <f>(R545/Q545)*100</f>
        <v>100</v>
      </c>
      <c r="T545" s="235">
        <f>T546+T547+T548+T550+T551</f>
        <v>0</v>
      </c>
      <c r="U545" s="212">
        <f>U546+U547+U548+U550+U551</f>
        <v>0</v>
      </c>
      <c r="V545" s="219" t="e">
        <f>(U545/T545)*100</f>
        <v>#DIV/0!</v>
      </c>
      <c r="W545" s="235">
        <f>W546+W547+W548+W550+W551</f>
        <v>0</v>
      </c>
      <c r="X545" s="212">
        <f>X546+X547+X548+X550+X551</f>
        <v>0</v>
      </c>
      <c r="Y545" s="219" t="e">
        <f>(X545/W545)*100</f>
        <v>#DIV/0!</v>
      </c>
      <c r="Z545" s="235">
        <f>Z546+Z547+Z548+Z550+Z551</f>
        <v>0</v>
      </c>
      <c r="AA545" s="212">
        <f>AA546+AA547+AA548+AA550+AA551</f>
        <v>0</v>
      </c>
      <c r="AB545" s="219" t="e">
        <f>(AA545/Z545)*100</f>
        <v>#DIV/0!</v>
      </c>
      <c r="AC545" s="235">
        <f>AC546+AC547+AC548+AC550+AC551</f>
        <v>0</v>
      </c>
      <c r="AD545" s="212">
        <f>AD546+AD547+AD548+AD550+AD551</f>
        <v>0</v>
      </c>
      <c r="AE545" s="219" t="e">
        <f>(AD545/AC545)*100</f>
        <v>#DIV/0!</v>
      </c>
      <c r="AF545" s="235">
        <f>AF546+AF547+AF548+AF550+AF551</f>
        <v>0</v>
      </c>
      <c r="AG545" s="212">
        <f>AG546+AG547+AG548+AG550+AG551</f>
        <v>0</v>
      </c>
      <c r="AH545" s="219" t="e">
        <f>(AG545/AF545)*100</f>
        <v>#DIV/0!</v>
      </c>
      <c r="AI545" s="235">
        <f>AI546+AI547+AI548+AI550+AI551</f>
        <v>0</v>
      </c>
      <c r="AJ545" s="212">
        <f>AJ546+AJ547+AJ548+AJ550+AJ551</f>
        <v>0</v>
      </c>
      <c r="AK545" s="219" t="e">
        <f>(AJ545/AI545)*100</f>
        <v>#DIV/0!</v>
      </c>
      <c r="AL545" s="235">
        <f>AL546+AL547+AL548+AL550+AL551</f>
        <v>0</v>
      </c>
      <c r="AM545" s="212">
        <f>AM546+AM547+AM548+AM550+AM551</f>
        <v>0</v>
      </c>
      <c r="AN545" s="219" t="e">
        <f>(AM545/AL545)*100</f>
        <v>#DIV/0!</v>
      </c>
      <c r="AO545" s="235">
        <f>AO546+AO547+AO548+AO550+AO551</f>
        <v>0</v>
      </c>
      <c r="AP545" s="212">
        <f>AP546+AP547+AP548+AP550+AP551</f>
        <v>0</v>
      </c>
      <c r="AQ545" s="219" t="e">
        <f>(AP545/AO545)*100</f>
        <v>#DIV/0!</v>
      </c>
      <c r="AR545" s="216"/>
    </row>
    <row r="546" spans="1:46" customFormat="1" ht="30" hidden="1">
      <c r="A546" s="273"/>
      <c r="B546" s="276"/>
      <c r="C546" s="279"/>
      <c r="D546" s="115" t="s">
        <v>17</v>
      </c>
      <c r="E546" s="176">
        <f>H546+K546+N546+Q546+T546+W546+Z546+AC546+AF546+AI546+AL546+AO546</f>
        <v>0</v>
      </c>
      <c r="F546" s="47">
        <f>I546+L546+O546+R546+U546+X546+AA546+AD546+AG546+AJ546+AM546+AP546</f>
        <v>0</v>
      </c>
      <c r="G546" s="48" t="e">
        <f t="shared" ref="G546:G551" si="1249">(F546/E546)*100</f>
        <v>#DIV/0!</v>
      </c>
      <c r="H546" s="236"/>
      <c r="I546" s="41"/>
      <c r="J546" s="42" t="e">
        <f t="shared" ref="J546:J551" si="1250">(I546/H546)*100</f>
        <v>#DIV/0!</v>
      </c>
      <c r="K546" s="236"/>
      <c r="L546" s="47"/>
      <c r="M546" s="42" t="e">
        <f t="shared" ref="M546:M551" si="1251">(L546/K546)*100</f>
        <v>#DIV/0!</v>
      </c>
      <c r="N546" s="236"/>
      <c r="O546" s="48"/>
      <c r="P546" s="42" t="e">
        <f t="shared" ref="P546:P551" si="1252">(O546/N546)*100</f>
        <v>#DIV/0!</v>
      </c>
      <c r="Q546" s="236"/>
      <c r="R546" s="41"/>
      <c r="S546" s="42" t="e">
        <f t="shared" ref="S546:S551" si="1253">(R546/Q546)*100</f>
        <v>#DIV/0!</v>
      </c>
      <c r="T546" s="236"/>
      <c r="U546" s="41"/>
      <c r="V546" s="42" t="e">
        <f t="shared" ref="V546:V551" si="1254">(U546/T546)*100</f>
        <v>#DIV/0!</v>
      </c>
      <c r="W546" s="236"/>
      <c r="X546" s="41"/>
      <c r="Y546" s="42" t="e">
        <f t="shared" ref="Y546:Y551" si="1255">(X546/W546)*100</f>
        <v>#DIV/0!</v>
      </c>
      <c r="Z546" s="236"/>
      <c r="AA546" s="41"/>
      <c r="AB546" s="42" t="e">
        <f t="shared" ref="AB546:AB551" si="1256">(AA546/Z546)*100</f>
        <v>#DIV/0!</v>
      </c>
      <c r="AC546" s="236"/>
      <c r="AD546" s="41"/>
      <c r="AE546" s="42" t="e">
        <f t="shared" ref="AE546:AE551" si="1257">(AD546/AC546)*100</f>
        <v>#DIV/0!</v>
      </c>
      <c r="AF546" s="236"/>
      <c r="AG546" s="41"/>
      <c r="AH546" s="42" t="e">
        <f t="shared" ref="AH546:AH551" si="1258">(AG546/AF546)*100</f>
        <v>#DIV/0!</v>
      </c>
      <c r="AI546" s="236"/>
      <c r="AJ546" s="41"/>
      <c r="AK546" s="42" t="e">
        <f t="shared" ref="AK546:AK551" si="1259">(AJ546/AI546)*100</f>
        <v>#DIV/0!</v>
      </c>
      <c r="AL546" s="236"/>
      <c r="AM546" s="41"/>
      <c r="AN546" s="42" t="e">
        <f t="shared" ref="AN546:AN551" si="1260">(AM546/AL546)*100</f>
        <v>#DIV/0!</v>
      </c>
      <c r="AO546" s="236"/>
      <c r="AP546" s="41"/>
      <c r="AQ546" s="42" t="e">
        <f t="shared" ref="AQ546:AQ551" si="1261">(AP546/AO546)*100</f>
        <v>#DIV/0!</v>
      </c>
      <c r="AR546" s="12"/>
      <c r="AS546" s="37"/>
      <c r="AT546" s="37"/>
    </row>
    <row r="547" spans="1:46" customFormat="1" ht="45" hidden="1">
      <c r="A547" s="273"/>
      <c r="B547" s="276"/>
      <c r="C547" s="279"/>
      <c r="D547" s="115" t="s">
        <v>18</v>
      </c>
      <c r="E547" s="176">
        <f t="shared" ref="E547:F551" si="1262">H547+K547+N547+Q547+T547+W547+Z547+AC547+AF547+AI547+AL547+AO547</f>
        <v>240</v>
      </c>
      <c r="F547" s="47">
        <f t="shared" si="1262"/>
        <v>240</v>
      </c>
      <c r="G547" s="48">
        <f t="shared" si="1249"/>
        <v>100</v>
      </c>
      <c r="H547" s="236"/>
      <c r="I547" s="41"/>
      <c r="J547" s="42" t="e">
        <f t="shared" si="1250"/>
        <v>#DIV/0!</v>
      </c>
      <c r="K547" s="236"/>
      <c r="L547" s="47"/>
      <c r="M547" s="42" t="e">
        <f t="shared" si="1251"/>
        <v>#DIV/0!</v>
      </c>
      <c r="N547" s="236">
        <v>0</v>
      </c>
      <c r="O547" s="48"/>
      <c r="P547" s="42" t="e">
        <f t="shared" si="1252"/>
        <v>#DIV/0!</v>
      </c>
      <c r="Q547" s="236">
        <v>240</v>
      </c>
      <c r="R547" s="41">
        <v>240</v>
      </c>
      <c r="S547" s="42">
        <f t="shared" si="1253"/>
        <v>100</v>
      </c>
      <c r="T547" s="236"/>
      <c r="U547" s="41"/>
      <c r="V547" s="42" t="e">
        <f t="shared" si="1254"/>
        <v>#DIV/0!</v>
      </c>
      <c r="W547" s="236"/>
      <c r="X547" s="41"/>
      <c r="Y547" s="42" t="e">
        <f t="shared" si="1255"/>
        <v>#DIV/0!</v>
      </c>
      <c r="Z547" s="236"/>
      <c r="AA547" s="41"/>
      <c r="AB547" s="42" t="e">
        <f t="shared" si="1256"/>
        <v>#DIV/0!</v>
      </c>
      <c r="AC547" s="236"/>
      <c r="AD547" s="41"/>
      <c r="AE547" s="42" t="e">
        <f t="shared" si="1257"/>
        <v>#DIV/0!</v>
      </c>
      <c r="AF547" s="236"/>
      <c r="AG547" s="41"/>
      <c r="AH547" s="42" t="e">
        <f t="shared" si="1258"/>
        <v>#DIV/0!</v>
      </c>
      <c r="AI547" s="236"/>
      <c r="AJ547" s="41"/>
      <c r="AK547" s="42" t="e">
        <f t="shared" si="1259"/>
        <v>#DIV/0!</v>
      </c>
      <c r="AL547" s="236"/>
      <c r="AM547" s="41"/>
      <c r="AN547" s="42" t="e">
        <f t="shared" si="1260"/>
        <v>#DIV/0!</v>
      </c>
      <c r="AO547" s="236"/>
      <c r="AP547" s="41"/>
      <c r="AQ547" s="42" t="e">
        <f t="shared" si="1261"/>
        <v>#DIV/0!</v>
      </c>
      <c r="AR547" s="12"/>
      <c r="AS547" s="37"/>
      <c r="AT547" s="37"/>
    </row>
    <row r="548" spans="1:46" customFormat="1" ht="28.5" hidden="1" customHeight="1">
      <c r="A548" s="273"/>
      <c r="B548" s="276"/>
      <c r="C548" s="279"/>
      <c r="D548" s="115" t="s">
        <v>26</v>
      </c>
      <c r="E548" s="177">
        <f t="shared" si="1262"/>
        <v>140</v>
      </c>
      <c r="F548" s="41">
        <f t="shared" si="1262"/>
        <v>140</v>
      </c>
      <c r="G548" s="42">
        <f t="shared" si="1249"/>
        <v>100</v>
      </c>
      <c r="H548" s="236"/>
      <c r="I548" s="41"/>
      <c r="J548" s="42" t="e">
        <f t="shared" si="1250"/>
        <v>#DIV/0!</v>
      </c>
      <c r="K548" s="236"/>
      <c r="L548" s="47"/>
      <c r="M548" s="42" t="e">
        <f t="shared" si="1251"/>
        <v>#DIV/0!</v>
      </c>
      <c r="N548" s="236">
        <v>0</v>
      </c>
      <c r="O548" s="48"/>
      <c r="P548" s="42" t="e">
        <f t="shared" si="1252"/>
        <v>#DIV/0!</v>
      </c>
      <c r="Q548" s="236">
        <v>140</v>
      </c>
      <c r="R548" s="41">
        <v>140</v>
      </c>
      <c r="S548" s="42">
        <f t="shared" si="1253"/>
        <v>100</v>
      </c>
      <c r="T548" s="236"/>
      <c r="U548" s="41"/>
      <c r="V548" s="42" t="e">
        <f t="shared" si="1254"/>
        <v>#DIV/0!</v>
      </c>
      <c r="W548" s="236"/>
      <c r="X548" s="41"/>
      <c r="Y548" s="42" t="e">
        <f t="shared" si="1255"/>
        <v>#DIV/0!</v>
      </c>
      <c r="Z548" s="236"/>
      <c r="AA548" s="41"/>
      <c r="AB548" s="42" t="e">
        <f t="shared" si="1256"/>
        <v>#DIV/0!</v>
      </c>
      <c r="AC548" s="236"/>
      <c r="AD548" s="41"/>
      <c r="AE548" s="42" t="e">
        <f t="shared" si="1257"/>
        <v>#DIV/0!</v>
      </c>
      <c r="AF548" s="236"/>
      <c r="AG548" s="41"/>
      <c r="AH548" s="42" t="e">
        <f t="shared" si="1258"/>
        <v>#DIV/0!</v>
      </c>
      <c r="AI548" s="236"/>
      <c r="AJ548" s="41"/>
      <c r="AK548" s="42" t="e">
        <f t="shared" si="1259"/>
        <v>#DIV/0!</v>
      </c>
      <c r="AL548" s="236"/>
      <c r="AM548" s="41"/>
      <c r="AN548" s="42" t="e">
        <f t="shared" si="1260"/>
        <v>#DIV/0!</v>
      </c>
      <c r="AO548" s="236"/>
      <c r="AP548" s="41"/>
      <c r="AQ548" s="42" t="e">
        <f t="shared" si="1261"/>
        <v>#DIV/0!</v>
      </c>
      <c r="AR548" s="12"/>
      <c r="AS548" s="37"/>
      <c r="AT548" s="37"/>
    </row>
    <row r="549" spans="1:46" customFormat="1" ht="83.25" hidden="1" customHeight="1">
      <c r="A549" s="273"/>
      <c r="B549" s="276"/>
      <c r="C549" s="279"/>
      <c r="D549" s="115" t="s">
        <v>154</v>
      </c>
      <c r="E549" s="177">
        <f t="shared" si="1262"/>
        <v>0</v>
      </c>
      <c r="F549" s="41">
        <f t="shared" si="1262"/>
        <v>0</v>
      </c>
      <c r="G549" s="42" t="e">
        <f t="shared" si="1249"/>
        <v>#DIV/0!</v>
      </c>
      <c r="H549" s="236"/>
      <c r="I549" s="41"/>
      <c r="J549" s="42" t="e">
        <f t="shared" si="1250"/>
        <v>#DIV/0!</v>
      </c>
      <c r="K549" s="236"/>
      <c r="L549" s="47"/>
      <c r="M549" s="42" t="e">
        <f t="shared" si="1251"/>
        <v>#DIV/0!</v>
      </c>
      <c r="N549" s="236"/>
      <c r="O549" s="48"/>
      <c r="P549" s="42" t="e">
        <f t="shared" si="1252"/>
        <v>#DIV/0!</v>
      </c>
      <c r="Q549" s="236"/>
      <c r="R549" s="41"/>
      <c r="S549" s="42" t="e">
        <f t="shared" si="1253"/>
        <v>#DIV/0!</v>
      </c>
      <c r="T549" s="236"/>
      <c r="U549" s="41"/>
      <c r="V549" s="42" t="e">
        <f t="shared" si="1254"/>
        <v>#DIV/0!</v>
      </c>
      <c r="W549" s="236"/>
      <c r="X549" s="41"/>
      <c r="Y549" s="42" t="e">
        <f t="shared" si="1255"/>
        <v>#DIV/0!</v>
      </c>
      <c r="Z549" s="236"/>
      <c r="AA549" s="41"/>
      <c r="AB549" s="42" t="e">
        <f t="shared" si="1256"/>
        <v>#DIV/0!</v>
      </c>
      <c r="AC549" s="236"/>
      <c r="AD549" s="41"/>
      <c r="AE549" s="42" t="e">
        <f t="shared" si="1257"/>
        <v>#DIV/0!</v>
      </c>
      <c r="AF549" s="236"/>
      <c r="AG549" s="41"/>
      <c r="AH549" s="42" t="e">
        <f t="shared" si="1258"/>
        <v>#DIV/0!</v>
      </c>
      <c r="AI549" s="236"/>
      <c r="AJ549" s="41"/>
      <c r="AK549" s="42" t="e">
        <f t="shared" si="1259"/>
        <v>#DIV/0!</v>
      </c>
      <c r="AL549" s="236"/>
      <c r="AM549" s="41"/>
      <c r="AN549" s="42" t="e">
        <f t="shared" si="1260"/>
        <v>#DIV/0!</v>
      </c>
      <c r="AO549" s="236"/>
      <c r="AP549" s="41"/>
      <c r="AQ549" s="42" t="e">
        <f t="shared" si="1261"/>
        <v>#DIV/0!</v>
      </c>
      <c r="AR549" s="12"/>
      <c r="AS549" s="37"/>
      <c r="AT549" s="37"/>
    </row>
    <row r="550" spans="1:46" customFormat="1" ht="36.75" hidden="1" customHeight="1">
      <c r="A550" s="273"/>
      <c r="B550" s="276"/>
      <c r="C550" s="279"/>
      <c r="D550" s="115" t="s">
        <v>37</v>
      </c>
      <c r="E550" s="177">
        <f t="shared" si="1262"/>
        <v>0</v>
      </c>
      <c r="F550" s="41">
        <f t="shared" si="1262"/>
        <v>0</v>
      </c>
      <c r="G550" s="42" t="e">
        <f t="shared" si="1249"/>
        <v>#DIV/0!</v>
      </c>
      <c r="H550" s="236"/>
      <c r="I550" s="41"/>
      <c r="J550" s="42" t="e">
        <f t="shared" si="1250"/>
        <v>#DIV/0!</v>
      </c>
      <c r="K550" s="236"/>
      <c r="L550" s="47"/>
      <c r="M550" s="42" t="e">
        <f t="shared" si="1251"/>
        <v>#DIV/0!</v>
      </c>
      <c r="N550" s="236"/>
      <c r="O550" s="48"/>
      <c r="P550" s="42" t="e">
        <f t="shared" si="1252"/>
        <v>#DIV/0!</v>
      </c>
      <c r="Q550" s="236"/>
      <c r="R550" s="41"/>
      <c r="S550" s="42" t="e">
        <f t="shared" si="1253"/>
        <v>#DIV/0!</v>
      </c>
      <c r="T550" s="236"/>
      <c r="U550" s="41"/>
      <c r="V550" s="42" t="e">
        <f t="shared" si="1254"/>
        <v>#DIV/0!</v>
      </c>
      <c r="W550" s="236"/>
      <c r="X550" s="41"/>
      <c r="Y550" s="42" t="e">
        <f t="shared" si="1255"/>
        <v>#DIV/0!</v>
      </c>
      <c r="Z550" s="236"/>
      <c r="AA550" s="41"/>
      <c r="AB550" s="42" t="e">
        <f t="shared" si="1256"/>
        <v>#DIV/0!</v>
      </c>
      <c r="AC550" s="236"/>
      <c r="AD550" s="41"/>
      <c r="AE550" s="42" t="e">
        <f t="shared" si="1257"/>
        <v>#DIV/0!</v>
      </c>
      <c r="AF550" s="236"/>
      <c r="AG550" s="41"/>
      <c r="AH550" s="42" t="e">
        <f t="shared" si="1258"/>
        <v>#DIV/0!</v>
      </c>
      <c r="AI550" s="236"/>
      <c r="AJ550" s="41"/>
      <c r="AK550" s="42" t="e">
        <f t="shared" si="1259"/>
        <v>#DIV/0!</v>
      </c>
      <c r="AL550" s="236"/>
      <c r="AM550" s="41"/>
      <c r="AN550" s="42" t="e">
        <f t="shared" si="1260"/>
        <v>#DIV/0!</v>
      </c>
      <c r="AO550" s="236"/>
      <c r="AP550" s="41"/>
      <c r="AQ550" s="42" t="e">
        <f t="shared" si="1261"/>
        <v>#DIV/0!</v>
      </c>
      <c r="AR550" s="12"/>
      <c r="AS550" s="37"/>
      <c r="AT550" s="37"/>
    </row>
    <row r="551" spans="1:46" customFormat="1" ht="45" hidden="1" customHeight="1">
      <c r="A551" s="274"/>
      <c r="B551" s="277"/>
      <c r="C551" s="280"/>
      <c r="D551" s="115" t="s">
        <v>32</v>
      </c>
      <c r="E551" s="177">
        <f t="shared" si="1262"/>
        <v>0</v>
      </c>
      <c r="F551" s="41">
        <f t="shared" si="1262"/>
        <v>0</v>
      </c>
      <c r="G551" s="42" t="e">
        <f t="shared" si="1249"/>
        <v>#DIV/0!</v>
      </c>
      <c r="H551" s="236"/>
      <c r="I551" s="41"/>
      <c r="J551" s="42" t="e">
        <f t="shared" si="1250"/>
        <v>#DIV/0!</v>
      </c>
      <c r="K551" s="236"/>
      <c r="L551" s="47"/>
      <c r="M551" s="42" t="e">
        <f t="shared" si="1251"/>
        <v>#DIV/0!</v>
      </c>
      <c r="N551" s="236"/>
      <c r="O551" s="48"/>
      <c r="P551" s="42" t="e">
        <f t="shared" si="1252"/>
        <v>#DIV/0!</v>
      </c>
      <c r="Q551" s="236"/>
      <c r="R551" s="41"/>
      <c r="S551" s="42" t="e">
        <f t="shared" si="1253"/>
        <v>#DIV/0!</v>
      </c>
      <c r="T551" s="236"/>
      <c r="U551" s="41"/>
      <c r="V551" s="42" t="e">
        <f t="shared" si="1254"/>
        <v>#DIV/0!</v>
      </c>
      <c r="W551" s="236"/>
      <c r="X551" s="41"/>
      <c r="Y551" s="42" t="e">
        <f t="shared" si="1255"/>
        <v>#DIV/0!</v>
      </c>
      <c r="Z551" s="236"/>
      <c r="AA551" s="41"/>
      <c r="AB551" s="42" t="e">
        <f t="shared" si="1256"/>
        <v>#DIV/0!</v>
      </c>
      <c r="AC551" s="236"/>
      <c r="AD551" s="41"/>
      <c r="AE551" s="42" t="e">
        <f t="shared" si="1257"/>
        <v>#DIV/0!</v>
      </c>
      <c r="AF551" s="236"/>
      <c r="AG551" s="41"/>
      <c r="AH551" s="42" t="e">
        <f t="shared" si="1258"/>
        <v>#DIV/0!</v>
      </c>
      <c r="AI551" s="236"/>
      <c r="AJ551" s="41"/>
      <c r="AK551" s="42" t="e">
        <f t="shared" si="1259"/>
        <v>#DIV/0!</v>
      </c>
      <c r="AL551" s="236"/>
      <c r="AM551" s="41"/>
      <c r="AN551" s="42" t="e">
        <f t="shared" si="1260"/>
        <v>#DIV/0!</v>
      </c>
      <c r="AO551" s="236"/>
      <c r="AP551" s="41"/>
      <c r="AQ551" s="42" t="e">
        <f t="shared" si="1261"/>
        <v>#DIV/0!</v>
      </c>
      <c r="AR551" s="12"/>
      <c r="AS551" s="37"/>
      <c r="AT551" s="37"/>
    </row>
    <row r="552" spans="1:46" s="208" customFormat="1" ht="27.75" hidden="1" customHeight="1">
      <c r="A552" s="272" t="s">
        <v>268</v>
      </c>
      <c r="B552" s="275" t="s">
        <v>216</v>
      </c>
      <c r="C552" s="278" t="s">
        <v>414</v>
      </c>
      <c r="D552" s="217" t="s">
        <v>34</v>
      </c>
      <c r="E552" s="211">
        <f>E553+E554+E555+E557+E558</f>
        <v>200</v>
      </c>
      <c r="F552" s="212">
        <f>F553+F554+F555+F557+F558</f>
        <v>200</v>
      </c>
      <c r="G552" s="212">
        <f>(F552/E552)*100</f>
        <v>100</v>
      </c>
      <c r="H552" s="235">
        <f>H553+H554+H555+H557+H558</f>
        <v>0</v>
      </c>
      <c r="I552" s="212">
        <f>I553+I554+I555+I557+I558</f>
        <v>0</v>
      </c>
      <c r="J552" s="219" t="e">
        <f>(I552/H552)*100</f>
        <v>#DIV/0!</v>
      </c>
      <c r="K552" s="235">
        <f>K553+K554+K555+K557+K558</f>
        <v>0</v>
      </c>
      <c r="L552" s="212">
        <f>L553+L554+L555+L557+L558</f>
        <v>0</v>
      </c>
      <c r="M552" s="219" t="e">
        <f>(L552/K552)*100</f>
        <v>#DIV/0!</v>
      </c>
      <c r="N552" s="235">
        <f>N553+N554+N555+N557+N558</f>
        <v>200</v>
      </c>
      <c r="O552" s="212">
        <f>O553+O554+O555+O557+O558</f>
        <v>200</v>
      </c>
      <c r="P552" s="219">
        <f>(O552/N552)*100</f>
        <v>100</v>
      </c>
      <c r="Q552" s="235">
        <f>Q553+Q554+Q555+Q557+Q558</f>
        <v>0</v>
      </c>
      <c r="R552" s="212">
        <f>R553+R554+R555+R557+R558</f>
        <v>0</v>
      </c>
      <c r="S552" s="219" t="e">
        <f>(R552/Q552)*100</f>
        <v>#DIV/0!</v>
      </c>
      <c r="T552" s="235">
        <f>T553+T554+T555+T557+T558</f>
        <v>0</v>
      </c>
      <c r="U552" s="212">
        <f>U553+U554+U555+U557+U558</f>
        <v>0</v>
      </c>
      <c r="V552" s="219" t="e">
        <f>(U552/T552)*100</f>
        <v>#DIV/0!</v>
      </c>
      <c r="W552" s="235">
        <f>W553+W554+W555+W557+W558</f>
        <v>0</v>
      </c>
      <c r="X552" s="212">
        <f>X553+X554+X555+X557+X558</f>
        <v>0</v>
      </c>
      <c r="Y552" s="219" t="e">
        <f>(X552/W552)*100</f>
        <v>#DIV/0!</v>
      </c>
      <c r="Z552" s="235">
        <f>Z553+Z554+Z555+Z557+Z558</f>
        <v>0</v>
      </c>
      <c r="AA552" s="212">
        <f>AA553+AA554+AA555+AA557+AA558</f>
        <v>0</v>
      </c>
      <c r="AB552" s="219" t="e">
        <f>(AA552/Z552)*100</f>
        <v>#DIV/0!</v>
      </c>
      <c r="AC552" s="235">
        <f>AC553+AC554+AC555+AC557+AC558</f>
        <v>0</v>
      </c>
      <c r="AD552" s="212">
        <f>AD553+AD554+AD555+AD557+AD558</f>
        <v>0</v>
      </c>
      <c r="AE552" s="219" t="e">
        <f>(AD552/AC552)*100</f>
        <v>#DIV/0!</v>
      </c>
      <c r="AF552" s="235">
        <f>AF553+AF554+AF555+AF557+AF558</f>
        <v>0</v>
      </c>
      <c r="AG552" s="212">
        <f>AG553+AG554+AG555+AG557+AG558</f>
        <v>0</v>
      </c>
      <c r="AH552" s="219" t="e">
        <f>(AG552/AF552)*100</f>
        <v>#DIV/0!</v>
      </c>
      <c r="AI552" s="235">
        <f>AI553+AI554+AI555+AI557+AI558</f>
        <v>0</v>
      </c>
      <c r="AJ552" s="212">
        <f>AJ553+AJ554+AJ555+AJ557+AJ558</f>
        <v>0</v>
      </c>
      <c r="AK552" s="219" t="e">
        <f>(AJ552/AI552)*100</f>
        <v>#DIV/0!</v>
      </c>
      <c r="AL552" s="235">
        <f>AL553+AL554+AL555+AL557+AL558</f>
        <v>0</v>
      </c>
      <c r="AM552" s="212">
        <f>AM553+AM554+AM555+AM557+AM558</f>
        <v>0</v>
      </c>
      <c r="AN552" s="219" t="e">
        <f>(AM552/AL552)*100</f>
        <v>#DIV/0!</v>
      </c>
      <c r="AO552" s="235">
        <f>AO553+AO554+AO555+AO557+AO558</f>
        <v>0</v>
      </c>
      <c r="AP552" s="212">
        <f>AP553+AP554+AP555+AP557+AP558</f>
        <v>0</v>
      </c>
      <c r="AQ552" s="219" t="e">
        <f>(AP552/AO552)*100</f>
        <v>#DIV/0!</v>
      </c>
      <c r="AR552" s="216"/>
    </row>
    <row r="553" spans="1:46" customFormat="1" ht="30" hidden="1">
      <c r="A553" s="273"/>
      <c r="B553" s="276"/>
      <c r="C553" s="279"/>
      <c r="D553" s="115" t="s">
        <v>17</v>
      </c>
      <c r="E553" s="176">
        <f>H553+K553+N553+Q553+T553+W553+Z553+AC553+AF553+AI553+AL553+AO553</f>
        <v>0</v>
      </c>
      <c r="F553" s="47">
        <f>I553+L553+O553+R553+U553+X553+AA553+AD553+AG553+AJ553+AM553+AP553</f>
        <v>0</v>
      </c>
      <c r="G553" s="48" t="e">
        <f t="shared" ref="G553:G558" si="1263">(F553/E553)*100</f>
        <v>#DIV/0!</v>
      </c>
      <c r="H553" s="236"/>
      <c r="I553" s="41"/>
      <c r="J553" s="42" t="e">
        <f t="shared" ref="J553:J558" si="1264">(I553/H553)*100</f>
        <v>#DIV/0!</v>
      </c>
      <c r="K553" s="236"/>
      <c r="L553" s="47"/>
      <c r="M553" s="42" t="e">
        <f t="shared" ref="M553:M558" si="1265">(L553/K553)*100</f>
        <v>#DIV/0!</v>
      </c>
      <c r="N553" s="236"/>
      <c r="O553" s="48"/>
      <c r="P553" s="42" t="e">
        <f t="shared" ref="P553:P558" si="1266">(O553/N553)*100</f>
        <v>#DIV/0!</v>
      </c>
      <c r="Q553" s="236"/>
      <c r="R553" s="41"/>
      <c r="S553" s="42" t="e">
        <f t="shared" ref="S553:S558" si="1267">(R553/Q553)*100</f>
        <v>#DIV/0!</v>
      </c>
      <c r="T553" s="236"/>
      <c r="U553" s="41"/>
      <c r="V553" s="42" t="e">
        <f t="shared" ref="V553:V558" si="1268">(U553/T553)*100</f>
        <v>#DIV/0!</v>
      </c>
      <c r="W553" s="236"/>
      <c r="X553" s="41"/>
      <c r="Y553" s="42" t="e">
        <f t="shared" ref="Y553:Y558" si="1269">(X553/W553)*100</f>
        <v>#DIV/0!</v>
      </c>
      <c r="Z553" s="236"/>
      <c r="AA553" s="41"/>
      <c r="AB553" s="42" t="e">
        <f t="shared" ref="AB553:AB558" si="1270">(AA553/Z553)*100</f>
        <v>#DIV/0!</v>
      </c>
      <c r="AC553" s="236"/>
      <c r="AD553" s="41"/>
      <c r="AE553" s="42" t="e">
        <f t="shared" ref="AE553:AE558" si="1271">(AD553/AC553)*100</f>
        <v>#DIV/0!</v>
      </c>
      <c r="AF553" s="236"/>
      <c r="AG553" s="41"/>
      <c r="AH553" s="42" t="e">
        <f t="shared" ref="AH553:AH558" si="1272">(AG553/AF553)*100</f>
        <v>#DIV/0!</v>
      </c>
      <c r="AI553" s="236"/>
      <c r="AJ553" s="41"/>
      <c r="AK553" s="42" t="e">
        <f t="shared" ref="AK553:AK558" si="1273">(AJ553/AI553)*100</f>
        <v>#DIV/0!</v>
      </c>
      <c r="AL553" s="236"/>
      <c r="AM553" s="41"/>
      <c r="AN553" s="42" t="e">
        <f t="shared" ref="AN553:AN558" si="1274">(AM553/AL553)*100</f>
        <v>#DIV/0!</v>
      </c>
      <c r="AO553" s="236"/>
      <c r="AP553" s="41"/>
      <c r="AQ553" s="42" t="e">
        <f t="shared" ref="AQ553:AQ558" si="1275">(AP553/AO553)*100</f>
        <v>#DIV/0!</v>
      </c>
      <c r="AR553" s="12"/>
      <c r="AS553" s="37"/>
      <c r="AT553" s="37"/>
    </row>
    <row r="554" spans="1:46" customFormat="1" ht="45" hidden="1">
      <c r="A554" s="273"/>
      <c r="B554" s="276"/>
      <c r="C554" s="279"/>
      <c r="D554" s="115" t="s">
        <v>18</v>
      </c>
      <c r="E554" s="176">
        <f t="shared" ref="E554:F558" si="1276">H554+K554+N554+Q554+T554+W554+Z554+AC554+AF554+AI554+AL554+AO554</f>
        <v>200</v>
      </c>
      <c r="F554" s="47">
        <f t="shared" si="1276"/>
        <v>200</v>
      </c>
      <c r="G554" s="48">
        <f t="shared" si="1263"/>
        <v>100</v>
      </c>
      <c r="H554" s="236"/>
      <c r="I554" s="41"/>
      <c r="J554" s="42" t="e">
        <f t="shared" si="1264"/>
        <v>#DIV/0!</v>
      </c>
      <c r="K554" s="236"/>
      <c r="L554" s="47"/>
      <c r="M554" s="42" t="e">
        <f t="shared" si="1265"/>
        <v>#DIV/0!</v>
      </c>
      <c r="N554" s="236">
        <v>200</v>
      </c>
      <c r="O554" s="48">
        <v>200</v>
      </c>
      <c r="P554" s="42">
        <f t="shared" si="1266"/>
        <v>100</v>
      </c>
      <c r="Q554" s="236"/>
      <c r="R554" s="41"/>
      <c r="S554" s="42" t="e">
        <f t="shared" si="1267"/>
        <v>#DIV/0!</v>
      </c>
      <c r="T554" s="236"/>
      <c r="U554" s="41"/>
      <c r="V554" s="42" t="e">
        <f t="shared" si="1268"/>
        <v>#DIV/0!</v>
      </c>
      <c r="W554" s="236"/>
      <c r="X554" s="41"/>
      <c r="Y554" s="42" t="e">
        <f t="shared" si="1269"/>
        <v>#DIV/0!</v>
      </c>
      <c r="Z554" s="236"/>
      <c r="AA554" s="41"/>
      <c r="AB554" s="42" t="e">
        <f t="shared" si="1270"/>
        <v>#DIV/0!</v>
      </c>
      <c r="AC554" s="236"/>
      <c r="AD554" s="41"/>
      <c r="AE554" s="42" t="e">
        <f t="shared" si="1271"/>
        <v>#DIV/0!</v>
      </c>
      <c r="AF554" s="236"/>
      <c r="AG554" s="41"/>
      <c r="AH554" s="42" t="e">
        <f t="shared" si="1272"/>
        <v>#DIV/0!</v>
      </c>
      <c r="AI554" s="236"/>
      <c r="AJ554" s="41"/>
      <c r="AK554" s="42" t="e">
        <f t="shared" si="1273"/>
        <v>#DIV/0!</v>
      </c>
      <c r="AL554" s="236"/>
      <c r="AM554" s="41"/>
      <c r="AN554" s="42" t="e">
        <f t="shared" si="1274"/>
        <v>#DIV/0!</v>
      </c>
      <c r="AO554" s="236"/>
      <c r="AP554" s="41"/>
      <c r="AQ554" s="42" t="e">
        <f t="shared" si="1275"/>
        <v>#DIV/0!</v>
      </c>
      <c r="AR554" s="12"/>
      <c r="AS554" s="37"/>
      <c r="AT554" s="37"/>
    </row>
    <row r="555" spans="1:46" customFormat="1" ht="24" hidden="1" customHeight="1">
      <c r="A555" s="273"/>
      <c r="B555" s="276"/>
      <c r="C555" s="279"/>
      <c r="D555" s="115" t="s">
        <v>26</v>
      </c>
      <c r="E555" s="177">
        <f t="shared" si="1276"/>
        <v>0</v>
      </c>
      <c r="F555" s="41">
        <f t="shared" si="1276"/>
        <v>0</v>
      </c>
      <c r="G555" s="42" t="e">
        <f t="shared" si="1263"/>
        <v>#DIV/0!</v>
      </c>
      <c r="H555" s="236"/>
      <c r="I555" s="41"/>
      <c r="J555" s="42" t="e">
        <f t="shared" si="1264"/>
        <v>#DIV/0!</v>
      </c>
      <c r="K555" s="236"/>
      <c r="L555" s="47"/>
      <c r="M555" s="42" t="e">
        <f t="shared" si="1265"/>
        <v>#DIV/0!</v>
      </c>
      <c r="N555" s="236"/>
      <c r="O555" s="48"/>
      <c r="P555" s="42" t="e">
        <f t="shared" si="1266"/>
        <v>#DIV/0!</v>
      </c>
      <c r="Q555" s="236"/>
      <c r="R555" s="41"/>
      <c r="S555" s="42" t="e">
        <f t="shared" si="1267"/>
        <v>#DIV/0!</v>
      </c>
      <c r="T555" s="236"/>
      <c r="U555" s="41"/>
      <c r="V555" s="42" t="e">
        <f t="shared" si="1268"/>
        <v>#DIV/0!</v>
      </c>
      <c r="W555" s="236"/>
      <c r="X555" s="41"/>
      <c r="Y555" s="42" t="e">
        <f t="shared" si="1269"/>
        <v>#DIV/0!</v>
      </c>
      <c r="Z555" s="236"/>
      <c r="AA555" s="41"/>
      <c r="AB555" s="42" t="e">
        <f t="shared" si="1270"/>
        <v>#DIV/0!</v>
      </c>
      <c r="AC555" s="236"/>
      <c r="AD555" s="41"/>
      <c r="AE555" s="42" t="e">
        <f t="shared" si="1271"/>
        <v>#DIV/0!</v>
      </c>
      <c r="AF555" s="236"/>
      <c r="AG555" s="41"/>
      <c r="AH555" s="42" t="e">
        <f t="shared" si="1272"/>
        <v>#DIV/0!</v>
      </c>
      <c r="AI555" s="236"/>
      <c r="AJ555" s="41"/>
      <c r="AK555" s="42" t="e">
        <f t="shared" si="1273"/>
        <v>#DIV/0!</v>
      </c>
      <c r="AL555" s="236"/>
      <c r="AM555" s="41"/>
      <c r="AN555" s="42" t="e">
        <f t="shared" si="1274"/>
        <v>#DIV/0!</v>
      </c>
      <c r="AO555" s="236"/>
      <c r="AP555" s="41"/>
      <c r="AQ555" s="42" t="e">
        <f t="shared" si="1275"/>
        <v>#DIV/0!</v>
      </c>
      <c r="AR555" s="12"/>
      <c r="AS555" s="37"/>
      <c r="AT555" s="37"/>
    </row>
    <row r="556" spans="1:46" customFormat="1" ht="85.5" hidden="1" customHeight="1">
      <c r="A556" s="273"/>
      <c r="B556" s="276"/>
      <c r="C556" s="279"/>
      <c r="D556" s="115" t="s">
        <v>154</v>
      </c>
      <c r="E556" s="177">
        <f t="shared" si="1276"/>
        <v>0</v>
      </c>
      <c r="F556" s="41">
        <f t="shared" si="1276"/>
        <v>0</v>
      </c>
      <c r="G556" s="42" t="e">
        <f t="shared" si="1263"/>
        <v>#DIV/0!</v>
      </c>
      <c r="H556" s="236"/>
      <c r="I556" s="41"/>
      <c r="J556" s="42" t="e">
        <f t="shared" si="1264"/>
        <v>#DIV/0!</v>
      </c>
      <c r="K556" s="236"/>
      <c r="L556" s="47"/>
      <c r="M556" s="42" t="e">
        <f t="shared" si="1265"/>
        <v>#DIV/0!</v>
      </c>
      <c r="N556" s="236"/>
      <c r="O556" s="48"/>
      <c r="P556" s="42" t="e">
        <f t="shared" si="1266"/>
        <v>#DIV/0!</v>
      </c>
      <c r="Q556" s="236"/>
      <c r="R556" s="41"/>
      <c r="S556" s="42" t="e">
        <f t="shared" si="1267"/>
        <v>#DIV/0!</v>
      </c>
      <c r="T556" s="236"/>
      <c r="U556" s="41"/>
      <c r="V556" s="42" t="e">
        <f t="shared" si="1268"/>
        <v>#DIV/0!</v>
      </c>
      <c r="W556" s="236"/>
      <c r="X556" s="41"/>
      <c r="Y556" s="42" t="e">
        <f t="shared" si="1269"/>
        <v>#DIV/0!</v>
      </c>
      <c r="Z556" s="236"/>
      <c r="AA556" s="41"/>
      <c r="AB556" s="42" t="e">
        <f t="shared" si="1270"/>
        <v>#DIV/0!</v>
      </c>
      <c r="AC556" s="236"/>
      <c r="AD556" s="41"/>
      <c r="AE556" s="42" t="e">
        <f t="shared" si="1271"/>
        <v>#DIV/0!</v>
      </c>
      <c r="AF556" s="236"/>
      <c r="AG556" s="41"/>
      <c r="AH556" s="42" t="e">
        <f t="shared" si="1272"/>
        <v>#DIV/0!</v>
      </c>
      <c r="AI556" s="236"/>
      <c r="AJ556" s="41"/>
      <c r="AK556" s="42" t="e">
        <f t="shared" si="1273"/>
        <v>#DIV/0!</v>
      </c>
      <c r="AL556" s="236"/>
      <c r="AM556" s="41"/>
      <c r="AN556" s="42" t="e">
        <f t="shared" si="1274"/>
        <v>#DIV/0!</v>
      </c>
      <c r="AO556" s="236"/>
      <c r="AP556" s="41"/>
      <c r="AQ556" s="42" t="e">
        <f t="shared" si="1275"/>
        <v>#DIV/0!</v>
      </c>
      <c r="AR556" s="12"/>
      <c r="AS556" s="37"/>
      <c r="AT556" s="37"/>
    </row>
    <row r="557" spans="1:46" customFormat="1" ht="39" hidden="1" customHeight="1">
      <c r="A557" s="273"/>
      <c r="B557" s="276"/>
      <c r="C557" s="279"/>
      <c r="D557" s="115" t="s">
        <v>37</v>
      </c>
      <c r="E557" s="177">
        <f t="shared" si="1276"/>
        <v>0</v>
      </c>
      <c r="F557" s="41">
        <f t="shared" si="1276"/>
        <v>0</v>
      </c>
      <c r="G557" s="42" t="e">
        <f t="shared" si="1263"/>
        <v>#DIV/0!</v>
      </c>
      <c r="H557" s="236"/>
      <c r="I557" s="41"/>
      <c r="J557" s="42" t="e">
        <f t="shared" si="1264"/>
        <v>#DIV/0!</v>
      </c>
      <c r="K557" s="236"/>
      <c r="L557" s="47"/>
      <c r="M557" s="42" t="e">
        <f t="shared" si="1265"/>
        <v>#DIV/0!</v>
      </c>
      <c r="N557" s="236"/>
      <c r="O557" s="48"/>
      <c r="P557" s="42" t="e">
        <f t="shared" si="1266"/>
        <v>#DIV/0!</v>
      </c>
      <c r="Q557" s="236"/>
      <c r="R557" s="41"/>
      <c r="S557" s="42" t="e">
        <f t="shared" si="1267"/>
        <v>#DIV/0!</v>
      </c>
      <c r="T557" s="236"/>
      <c r="U557" s="41"/>
      <c r="V557" s="42" t="e">
        <f t="shared" si="1268"/>
        <v>#DIV/0!</v>
      </c>
      <c r="W557" s="236"/>
      <c r="X557" s="41"/>
      <c r="Y557" s="42" t="e">
        <f t="shared" si="1269"/>
        <v>#DIV/0!</v>
      </c>
      <c r="Z557" s="236"/>
      <c r="AA557" s="41"/>
      <c r="AB557" s="42" t="e">
        <f t="shared" si="1270"/>
        <v>#DIV/0!</v>
      </c>
      <c r="AC557" s="236"/>
      <c r="AD557" s="41"/>
      <c r="AE557" s="42" t="e">
        <f t="shared" si="1271"/>
        <v>#DIV/0!</v>
      </c>
      <c r="AF557" s="236"/>
      <c r="AG557" s="41"/>
      <c r="AH557" s="42" t="e">
        <f t="shared" si="1272"/>
        <v>#DIV/0!</v>
      </c>
      <c r="AI557" s="236"/>
      <c r="AJ557" s="41"/>
      <c r="AK557" s="42" t="e">
        <f t="shared" si="1273"/>
        <v>#DIV/0!</v>
      </c>
      <c r="AL557" s="236"/>
      <c r="AM557" s="41"/>
      <c r="AN557" s="42" t="e">
        <f t="shared" si="1274"/>
        <v>#DIV/0!</v>
      </c>
      <c r="AO557" s="236"/>
      <c r="AP557" s="41"/>
      <c r="AQ557" s="42" t="e">
        <f t="shared" si="1275"/>
        <v>#DIV/0!</v>
      </c>
      <c r="AR557" s="12"/>
      <c r="AS557" s="37"/>
      <c r="AT557" s="37"/>
    </row>
    <row r="558" spans="1:46" customFormat="1" ht="45" hidden="1">
      <c r="A558" s="274"/>
      <c r="B558" s="277"/>
      <c r="C558" s="280"/>
      <c r="D558" s="115" t="s">
        <v>32</v>
      </c>
      <c r="E558" s="177">
        <f t="shared" si="1276"/>
        <v>0</v>
      </c>
      <c r="F558" s="41">
        <f t="shared" si="1276"/>
        <v>0</v>
      </c>
      <c r="G558" s="42" t="e">
        <f t="shared" si="1263"/>
        <v>#DIV/0!</v>
      </c>
      <c r="H558" s="236"/>
      <c r="I558" s="41"/>
      <c r="J558" s="42" t="e">
        <f t="shared" si="1264"/>
        <v>#DIV/0!</v>
      </c>
      <c r="K558" s="236"/>
      <c r="L558" s="47"/>
      <c r="M558" s="42" t="e">
        <f t="shared" si="1265"/>
        <v>#DIV/0!</v>
      </c>
      <c r="N558" s="236"/>
      <c r="O558" s="48"/>
      <c r="P558" s="42" t="e">
        <f t="shared" si="1266"/>
        <v>#DIV/0!</v>
      </c>
      <c r="Q558" s="236"/>
      <c r="R558" s="41"/>
      <c r="S558" s="42" t="e">
        <f t="shared" si="1267"/>
        <v>#DIV/0!</v>
      </c>
      <c r="T558" s="236"/>
      <c r="U558" s="41"/>
      <c r="V558" s="42" t="e">
        <f t="shared" si="1268"/>
        <v>#DIV/0!</v>
      </c>
      <c r="W558" s="236"/>
      <c r="X558" s="41"/>
      <c r="Y558" s="42" t="e">
        <f t="shared" si="1269"/>
        <v>#DIV/0!</v>
      </c>
      <c r="Z558" s="236"/>
      <c r="AA558" s="41"/>
      <c r="AB558" s="42" t="e">
        <f t="shared" si="1270"/>
        <v>#DIV/0!</v>
      </c>
      <c r="AC558" s="236"/>
      <c r="AD558" s="41"/>
      <c r="AE558" s="42" t="e">
        <f t="shared" si="1271"/>
        <v>#DIV/0!</v>
      </c>
      <c r="AF558" s="236"/>
      <c r="AG558" s="41"/>
      <c r="AH558" s="42" t="e">
        <f t="shared" si="1272"/>
        <v>#DIV/0!</v>
      </c>
      <c r="AI558" s="236"/>
      <c r="AJ558" s="41"/>
      <c r="AK558" s="42" t="e">
        <f t="shared" si="1273"/>
        <v>#DIV/0!</v>
      </c>
      <c r="AL558" s="236"/>
      <c r="AM558" s="41"/>
      <c r="AN558" s="42" t="e">
        <f t="shared" si="1274"/>
        <v>#DIV/0!</v>
      </c>
      <c r="AO558" s="236"/>
      <c r="AP558" s="41"/>
      <c r="AQ558" s="42" t="e">
        <f t="shared" si="1275"/>
        <v>#DIV/0!</v>
      </c>
      <c r="AR558" s="12"/>
      <c r="AS558" s="37"/>
      <c r="AT558" s="37"/>
    </row>
    <row r="559" spans="1:46" s="208" customFormat="1" ht="18" hidden="1" customHeight="1">
      <c r="A559" s="272" t="s">
        <v>269</v>
      </c>
      <c r="B559" s="275" t="s">
        <v>349</v>
      </c>
      <c r="C559" s="278" t="s">
        <v>415</v>
      </c>
      <c r="D559" s="217" t="s">
        <v>34</v>
      </c>
      <c r="E559" s="211">
        <f>E560+E561+E562+E564+E565</f>
        <v>200</v>
      </c>
      <c r="F559" s="212">
        <f>F560+F561+F562+F564+F565</f>
        <v>200</v>
      </c>
      <c r="G559" s="212">
        <f>(F559/E559)*100</f>
        <v>100</v>
      </c>
      <c r="H559" s="235">
        <f>H560+H561+H562+H564+H565</f>
        <v>0</v>
      </c>
      <c r="I559" s="212">
        <f>I560+I561+I562+I564+I565</f>
        <v>0</v>
      </c>
      <c r="J559" s="219" t="e">
        <f>(I559/H559)*100</f>
        <v>#DIV/0!</v>
      </c>
      <c r="K559" s="235">
        <f>K560+K561+K562+K564+K565</f>
        <v>0</v>
      </c>
      <c r="L559" s="212">
        <f>L560+L561+L562+L564+L565</f>
        <v>0</v>
      </c>
      <c r="M559" s="219" t="e">
        <f>(L559/K559)*100</f>
        <v>#DIV/0!</v>
      </c>
      <c r="N559" s="235">
        <f>N560+N561+N562+N564+N565</f>
        <v>200</v>
      </c>
      <c r="O559" s="212">
        <f>O560+O561+O562+O564+O565</f>
        <v>200</v>
      </c>
      <c r="P559" s="219">
        <f>(O559/N559)*100</f>
        <v>100</v>
      </c>
      <c r="Q559" s="235">
        <f>Q560+Q561+Q562+Q564+Q565</f>
        <v>0</v>
      </c>
      <c r="R559" s="212">
        <f>R560+R561+R562+R564+R565</f>
        <v>0</v>
      </c>
      <c r="S559" s="219" t="e">
        <f>(R559/Q559)*100</f>
        <v>#DIV/0!</v>
      </c>
      <c r="T559" s="235">
        <f>T560+T561+T562+T564+T565</f>
        <v>0</v>
      </c>
      <c r="U559" s="212">
        <f>U560+U561+U562+U564+U565</f>
        <v>0</v>
      </c>
      <c r="V559" s="219" t="e">
        <f>(U559/T559)*100</f>
        <v>#DIV/0!</v>
      </c>
      <c r="W559" s="235">
        <f>W560+W561+W562+W564+W565</f>
        <v>0</v>
      </c>
      <c r="X559" s="212">
        <f>X560+X561+X562+X564+X565</f>
        <v>0</v>
      </c>
      <c r="Y559" s="219" t="e">
        <f>(X559/W559)*100</f>
        <v>#DIV/0!</v>
      </c>
      <c r="Z559" s="235">
        <f>Z560+Z561+Z562+Z564+Z565</f>
        <v>0</v>
      </c>
      <c r="AA559" s="212">
        <f>AA560+AA561+AA562+AA564+AA565</f>
        <v>0</v>
      </c>
      <c r="AB559" s="219" t="e">
        <f>(AA559/Z559)*100</f>
        <v>#DIV/0!</v>
      </c>
      <c r="AC559" s="235">
        <f>AC560+AC561+AC562+AC564+AC565</f>
        <v>0</v>
      </c>
      <c r="AD559" s="212">
        <f>AD560+AD561+AD562+AD564+AD565</f>
        <v>0</v>
      </c>
      <c r="AE559" s="219" t="e">
        <f>(AD559/AC559)*100</f>
        <v>#DIV/0!</v>
      </c>
      <c r="AF559" s="235">
        <f>AF560+AF561+AF562+AF564+AF565</f>
        <v>0</v>
      </c>
      <c r="AG559" s="212">
        <f>AG560+AG561+AG562+AG564+AG565</f>
        <v>0</v>
      </c>
      <c r="AH559" s="219" t="e">
        <f>(AG559/AF559)*100</f>
        <v>#DIV/0!</v>
      </c>
      <c r="AI559" s="235">
        <f>AI560+AI561+AI562+AI564+AI565</f>
        <v>0</v>
      </c>
      <c r="AJ559" s="212">
        <f>AJ560+AJ561+AJ562+AJ564+AJ565</f>
        <v>0</v>
      </c>
      <c r="AK559" s="219" t="e">
        <f>(AJ559/AI559)*100</f>
        <v>#DIV/0!</v>
      </c>
      <c r="AL559" s="235">
        <f>AL560+AL561+AL562+AL564+AL565</f>
        <v>0</v>
      </c>
      <c r="AM559" s="212">
        <f>AM560+AM561+AM562+AM564+AM565</f>
        <v>0</v>
      </c>
      <c r="AN559" s="219" t="e">
        <f>(AM559/AL559)*100</f>
        <v>#DIV/0!</v>
      </c>
      <c r="AO559" s="235">
        <f>AO560+AO561+AO562+AO564+AO565</f>
        <v>0</v>
      </c>
      <c r="AP559" s="212">
        <f>AP560+AP561+AP562+AP564+AP565</f>
        <v>0</v>
      </c>
      <c r="AQ559" s="219" t="e">
        <f>(AP559/AO559)*100</f>
        <v>#DIV/0!</v>
      </c>
      <c r="AR559" s="216"/>
    </row>
    <row r="560" spans="1:46" customFormat="1" ht="30" hidden="1">
      <c r="A560" s="273"/>
      <c r="B560" s="276"/>
      <c r="C560" s="279"/>
      <c r="D560" s="115" t="s">
        <v>17</v>
      </c>
      <c r="E560" s="176">
        <f>H560+K560+N560+Q560+T560+W560+Z560+AC560+AF560+AI560+AL560+AO560</f>
        <v>0</v>
      </c>
      <c r="F560" s="47">
        <f>I560+L560+O560+R560+U560+X560+AA560+AD560+AG560+AJ560+AM560+AP560</f>
        <v>0</v>
      </c>
      <c r="G560" s="48" t="e">
        <f t="shared" ref="G560:G565" si="1277">(F560/E560)*100</f>
        <v>#DIV/0!</v>
      </c>
      <c r="H560" s="236"/>
      <c r="I560" s="41"/>
      <c r="J560" s="42" t="e">
        <f t="shared" ref="J560:J565" si="1278">(I560/H560)*100</f>
        <v>#DIV/0!</v>
      </c>
      <c r="K560" s="236"/>
      <c r="L560" s="47"/>
      <c r="M560" s="42" t="e">
        <f t="shared" ref="M560:M565" si="1279">(L560/K560)*100</f>
        <v>#DIV/0!</v>
      </c>
      <c r="N560" s="236"/>
      <c r="O560" s="48"/>
      <c r="P560" s="42" t="e">
        <f t="shared" ref="P560:P565" si="1280">(O560/N560)*100</f>
        <v>#DIV/0!</v>
      </c>
      <c r="Q560" s="236"/>
      <c r="R560" s="41"/>
      <c r="S560" s="42" t="e">
        <f t="shared" ref="S560:S565" si="1281">(R560/Q560)*100</f>
        <v>#DIV/0!</v>
      </c>
      <c r="T560" s="236"/>
      <c r="U560" s="41"/>
      <c r="V560" s="42" t="e">
        <f t="shared" ref="V560:V565" si="1282">(U560/T560)*100</f>
        <v>#DIV/0!</v>
      </c>
      <c r="W560" s="236"/>
      <c r="X560" s="41"/>
      <c r="Y560" s="42" t="e">
        <f t="shared" ref="Y560:Y565" si="1283">(X560/W560)*100</f>
        <v>#DIV/0!</v>
      </c>
      <c r="Z560" s="236"/>
      <c r="AA560" s="41"/>
      <c r="AB560" s="42" t="e">
        <f t="shared" ref="AB560:AB565" si="1284">(AA560/Z560)*100</f>
        <v>#DIV/0!</v>
      </c>
      <c r="AC560" s="236"/>
      <c r="AD560" s="41"/>
      <c r="AE560" s="42" t="e">
        <f t="shared" ref="AE560:AE565" si="1285">(AD560/AC560)*100</f>
        <v>#DIV/0!</v>
      </c>
      <c r="AF560" s="236"/>
      <c r="AG560" s="41"/>
      <c r="AH560" s="42" t="e">
        <f t="shared" ref="AH560:AH565" si="1286">(AG560/AF560)*100</f>
        <v>#DIV/0!</v>
      </c>
      <c r="AI560" s="236"/>
      <c r="AJ560" s="41"/>
      <c r="AK560" s="42" t="e">
        <f t="shared" ref="AK560:AK565" si="1287">(AJ560/AI560)*100</f>
        <v>#DIV/0!</v>
      </c>
      <c r="AL560" s="236"/>
      <c r="AM560" s="41"/>
      <c r="AN560" s="42" t="e">
        <f t="shared" ref="AN560:AN565" si="1288">(AM560/AL560)*100</f>
        <v>#DIV/0!</v>
      </c>
      <c r="AO560" s="236"/>
      <c r="AP560" s="41"/>
      <c r="AQ560" s="42" t="e">
        <f t="shared" ref="AQ560:AQ565" si="1289">(AP560/AO560)*100</f>
        <v>#DIV/0!</v>
      </c>
      <c r="AR560" s="12"/>
      <c r="AS560" s="37"/>
      <c r="AT560" s="37"/>
    </row>
    <row r="561" spans="1:46" customFormat="1" ht="45" hidden="1">
      <c r="A561" s="273"/>
      <c r="B561" s="276"/>
      <c r="C561" s="279"/>
      <c r="D561" s="115" t="s">
        <v>18</v>
      </c>
      <c r="E561" s="176">
        <f t="shared" ref="E561:F565" si="1290">H561+K561+N561+Q561+T561+W561+Z561+AC561+AF561+AI561+AL561+AO561</f>
        <v>200</v>
      </c>
      <c r="F561" s="47">
        <f t="shared" si="1290"/>
        <v>200</v>
      </c>
      <c r="G561" s="48">
        <f t="shared" si="1277"/>
        <v>100</v>
      </c>
      <c r="H561" s="236"/>
      <c r="I561" s="41"/>
      <c r="J561" s="42" t="e">
        <f t="shared" si="1278"/>
        <v>#DIV/0!</v>
      </c>
      <c r="K561" s="236"/>
      <c r="L561" s="47"/>
      <c r="M561" s="42" t="e">
        <f t="shared" si="1279"/>
        <v>#DIV/0!</v>
      </c>
      <c r="N561" s="236">
        <v>200</v>
      </c>
      <c r="O561" s="48">
        <v>200</v>
      </c>
      <c r="P561" s="42">
        <f t="shared" si="1280"/>
        <v>100</v>
      </c>
      <c r="Q561" s="236"/>
      <c r="R561" s="41"/>
      <c r="S561" s="42" t="e">
        <f t="shared" si="1281"/>
        <v>#DIV/0!</v>
      </c>
      <c r="T561" s="236"/>
      <c r="U561" s="41"/>
      <c r="V561" s="42" t="e">
        <f t="shared" si="1282"/>
        <v>#DIV/0!</v>
      </c>
      <c r="W561" s="236"/>
      <c r="X561" s="41"/>
      <c r="Y561" s="42" t="e">
        <f t="shared" si="1283"/>
        <v>#DIV/0!</v>
      </c>
      <c r="Z561" s="236"/>
      <c r="AA561" s="41"/>
      <c r="AB561" s="42" t="e">
        <f t="shared" si="1284"/>
        <v>#DIV/0!</v>
      </c>
      <c r="AC561" s="236"/>
      <c r="AD561" s="41"/>
      <c r="AE561" s="42" t="e">
        <f t="shared" si="1285"/>
        <v>#DIV/0!</v>
      </c>
      <c r="AF561" s="236"/>
      <c r="AG561" s="41"/>
      <c r="AH561" s="42" t="e">
        <f t="shared" si="1286"/>
        <v>#DIV/0!</v>
      </c>
      <c r="AI561" s="236"/>
      <c r="AJ561" s="41"/>
      <c r="AK561" s="42" t="e">
        <f t="shared" si="1287"/>
        <v>#DIV/0!</v>
      </c>
      <c r="AL561" s="236"/>
      <c r="AM561" s="41"/>
      <c r="AN561" s="42" t="e">
        <f t="shared" si="1288"/>
        <v>#DIV/0!</v>
      </c>
      <c r="AO561" s="236"/>
      <c r="AP561" s="41"/>
      <c r="AQ561" s="42" t="e">
        <f t="shared" si="1289"/>
        <v>#DIV/0!</v>
      </c>
      <c r="AR561" s="12"/>
      <c r="AS561" s="37"/>
      <c r="AT561" s="37"/>
    </row>
    <row r="562" spans="1:46" customFormat="1" ht="28.5" hidden="1" customHeight="1">
      <c r="A562" s="273"/>
      <c r="B562" s="276"/>
      <c r="C562" s="279"/>
      <c r="D562" s="115" t="s">
        <v>26</v>
      </c>
      <c r="E562" s="176">
        <f t="shared" si="1290"/>
        <v>0</v>
      </c>
      <c r="F562" s="47">
        <f t="shared" si="1290"/>
        <v>0</v>
      </c>
      <c r="G562" s="48" t="e">
        <f t="shared" si="1277"/>
        <v>#DIV/0!</v>
      </c>
      <c r="H562" s="236"/>
      <c r="I562" s="41"/>
      <c r="J562" s="42" t="e">
        <f t="shared" si="1278"/>
        <v>#DIV/0!</v>
      </c>
      <c r="K562" s="236"/>
      <c r="L562" s="47"/>
      <c r="M562" s="42" t="e">
        <f t="shared" si="1279"/>
        <v>#DIV/0!</v>
      </c>
      <c r="N562" s="236"/>
      <c r="O562" s="48"/>
      <c r="P562" s="42" t="e">
        <f t="shared" si="1280"/>
        <v>#DIV/0!</v>
      </c>
      <c r="Q562" s="236"/>
      <c r="R562" s="41"/>
      <c r="S562" s="42" t="e">
        <f t="shared" si="1281"/>
        <v>#DIV/0!</v>
      </c>
      <c r="T562" s="236"/>
      <c r="U562" s="41"/>
      <c r="V562" s="42" t="e">
        <f t="shared" si="1282"/>
        <v>#DIV/0!</v>
      </c>
      <c r="W562" s="236"/>
      <c r="X562" s="41"/>
      <c r="Y562" s="42" t="e">
        <f t="shared" si="1283"/>
        <v>#DIV/0!</v>
      </c>
      <c r="Z562" s="236"/>
      <c r="AA562" s="41"/>
      <c r="AB562" s="42" t="e">
        <f t="shared" si="1284"/>
        <v>#DIV/0!</v>
      </c>
      <c r="AC562" s="236"/>
      <c r="AD562" s="41"/>
      <c r="AE562" s="42" t="e">
        <f t="shared" si="1285"/>
        <v>#DIV/0!</v>
      </c>
      <c r="AF562" s="236"/>
      <c r="AG562" s="41"/>
      <c r="AH562" s="42" t="e">
        <f t="shared" si="1286"/>
        <v>#DIV/0!</v>
      </c>
      <c r="AI562" s="236"/>
      <c r="AJ562" s="41"/>
      <c r="AK562" s="42" t="e">
        <f t="shared" si="1287"/>
        <v>#DIV/0!</v>
      </c>
      <c r="AL562" s="236"/>
      <c r="AM562" s="41"/>
      <c r="AN562" s="42" t="e">
        <f t="shared" si="1288"/>
        <v>#DIV/0!</v>
      </c>
      <c r="AO562" s="236"/>
      <c r="AP562" s="41"/>
      <c r="AQ562" s="42" t="e">
        <f t="shared" si="1289"/>
        <v>#DIV/0!</v>
      </c>
      <c r="AR562" s="12"/>
      <c r="AS562" s="37"/>
      <c r="AT562" s="37"/>
    </row>
    <row r="563" spans="1:46" customFormat="1" ht="83.25" hidden="1" customHeight="1">
      <c r="A563" s="273"/>
      <c r="B563" s="276"/>
      <c r="C563" s="279"/>
      <c r="D563" s="115" t="s">
        <v>154</v>
      </c>
      <c r="E563" s="176">
        <f t="shared" si="1290"/>
        <v>0</v>
      </c>
      <c r="F563" s="47">
        <f t="shared" si="1290"/>
        <v>0</v>
      </c>
      <c r="G563" s="48" t="e">
        <f t="shared" si="1277"/>
        <v>#DIV/0!</v>
      </c>
      <c r="H563" s="236"/>
      <c r="I563" s="41"/>
      <c r="J563" s="42" t="e">
        <f t="shared" si="1278"/>
        <v>#DIV/0!</v>
      </c>
      <c r="K563" s="236"/>
      <c r="L563" s="47"/>
      <c r="M563" s="42" t="e">
        <f t="shared" si="1279"/>
        <v>#DIV/0!</v>
      </c>
      <c r="N563" s="236"/>
      <c r="O563" s="48"/>
      <c r="P563" s="42" t="e">
        <f t="shared" si="1280"/>
        <v>#DIV/0!</v>
      </c>
      <c r="Q563" s="236"/>
      <c r="R563" s="41"/>
      <c r="S563" s="42" t="e">
        <f t="shared" si="1281"/>
        <v>#DIV/0!</v>
      </c>
      <c r="T563" s="236"/>
      <c r="U563" s="41"/>
      <c r="V563" s="42" t="e">
        <f t="shared" si="1282"/>
        <v>#DIV/0!</v>
      </c>
      <c r="W563" s="236"/>
      <c r="X563" s="41"/>
      <c r="Y563" s="42" t="e">
        <f t="shared" si="1283"/>
        <v>#DIV/0!</v>
      </c>
      <c r="Z563" s="236"/>
      <c r="AA563" s="41"/>
      <c r="AB563" s="42" t="e">
        <f t="shared" si="1284"/>
        <v>#DIV/0!</v>
      </c>
      <c r="AC563" s="236"/>
      <c r="AD563" s="41"/>
      <c r="AE563" s="42" t="e">
        <f t="shared" si="1285"/>
        <v>#DIV/0!</v>
      </c>
      <c r="AF563" s="236"/>
      <c r="AG563" s="41"/>
      <c r="AH563" s="42" t="e">
        <f t="shared" si="1286"/>
        <v>#DIV/0!</v>
      </c>
      <c r="AI563" s="236"/>
      <c r="AJ563" s="41"/>
      <c r="AK563" s="42" t="e">
        <f t="shared" si="1287"/>
        <v>#DIV/0!</v>
      </c>
      <c r="AL563" s="236"/>
      <c r="AM563" s="41"/>
      <c r="AN563" s="42" t="e">
        <f t="shared" si="1288"/>
        <v>#DIV/0!</v>
      </c>
      <c r="AO563" s="236"/>
      <c r="AP563" s="41"/>
      <c r="AQ563" s="42" t="e">
        <f t="shared" si="1289"/>
        <v>#DIV/0!</v>
      </c>
      <c r="AR563" s="12"/>
      <c r="AS563" s="37"/>
      <c r="AT563" s="37"/>
    </row>
    <row r="564" spans="1:46" customFormat="1" ht="33" hidden="1" customHeight="1">
      <c r="A564" s="273"/>
      <c r="B564" s="276"/>
      <c r="C564" s="279"/>
      <c r="D564" s="115" t="s">
        <v>37</v>
      </c>
      <c r="E564" s="176">
        <f t="shared" si="1290"/>
        <v>0</v>
      </c>
      <c r="F564" s="47">
        <f t="shared" si="1290"/>
        <v>0</v>
      </c>
      <c r="G564" s="48" t="e">
        <f t="shared" si="1277"/>
        <v>#DIV/0!</v>
      </c>
      <c r="H564" s="236"/>
      <c r="I564" s="41"/>
      <c r="J564" s="42" t="e">
        <f t="shared" si="1278"/>
        <v>#DIV/0!</v>
      </c>
      <c r="K564" s="236"/>
      <c r="L564" s="47"/>
      <c r="M564" s="42" t="e">
        <f t="shared" si="1279"/>
        <v>#DIV/0!</v>
      </c>
      <c r="N564" s="236"/>
      <c r="O564" s="48"/>
      <c r="P564" s="42" t="e">
        <f t="shared" si="1280"/>
        <v>#DIV/0!</v>
      </c>
      <c r="Q564" s="236"/>
      <c r="R564" s="41"/>
      <c r="S564" s="42" t="e">
        <f t="shared" si="1281"/>
        <v>#DIV/0!</v>
      </c>
      <c r="T564" s="236"/>
      <c r="U564" s="41"/>
      <c r="V564" s="42" t="e">
        <f t="shared" si="1282"/>
        <v>#DIV/0!</v>
      </c>
      <c r="W564" s="236"/>
      <c r="X564" s="41"/>
      <c r="Y564" s="42" t="e">
        <f t="shared" si="1283"/>
        <v>#DIV/0!</v>
      </c>
      <c r="Z564" s="236"/>
      <c r="AA564" s="41"/>
      <c r="AB564" s="42" t="e">
        <f t="shared" si="1284"/>
        <v>#DIV/0!</v>
      </c>
      <c r="AC564" s="236"/>
      <c r="AD564" s="41"/>
      <c r="AE564" s="42" t="e">
        <f t="shared" si="1285"/>
        <v>#DIV/0!</v>
      </c>
      <c r="AF564" s="236"/>
      <c r="AG564" s="41"/>
      <c r="AH564" s="42" t="e">
        <f t="shared" si="1286"/>
        <v>#DIV/0!</v>
      </c>
      <c r="AI564" s="236"/>
      <c r="AJ564" s="41"/>
      <c r="AK564" s="42" t="e">
        <f t="shared" si="1287"/>
        <v>#DIV/0!</v>
      </c>
      <c r="AL564" s="236"/>
      <c r="AM564" s="41"/>
      <c r="AN564" s="42" t="e">
        <f t="shared" si="1288"/>
        <v>#DIV/0!</v>
      </c>
      <c r="AO564" s="236"/>
      <c r="AP564" s="41"/>
      <c r="AQ564" s="42" t="e">
        <f t="shared" si="1289"/>
        <v>#DIV/0!</v>
      </c>
      <c r="AR564" s="12"/>
      <c r="AS564" s="37"/>
      <c r="AT564" s="37"/>
    </row>
    <row r="565" spans="1:46" customFormat="1" ht="63.75" hidden="1" customHeight="1">
      <c r="A565" s="274"/>
      <c r="B565" s="277"/>
      <c r="C565" s="280"/>
      <c r="D565" s="115" t="s">
        <v>32</v>
      </c>
      <c r="E565" s="176">
        <f t="shared" si="1290"/>
        <v>0</v>
      </c>
      <c r="F565" s="47">
        <f t="shared" si="1290"/>
        <v>0</v>
      </c>
      <c r="G565" s="48" t="e">
        <f t="shared" si="1277"/>
        <v>#DIV/0!</v>
      </c>
      <c r="H565" s="236"/>
      <c r="I565" s="41"/>
      <c r="J565" s="42" t="e">
        <f t="shared" si="1278"/>
        <v>#DIV/0!</v>
      </c>
      <c r="K565" s="236"/>
      <c r="L565" s="47"/>
      <c r="M565" s="42" t="e">
        <f t="shared" si="1279"/>
        <v>#DIV/0!</v>
      </c>
      <c r="N565" s="236"/>
      <c r="O565" s="48"/>
      <c r="P565" s="42" t="e">
        <f t="shared" si="1280"/>
        <v>#DIV/0!</v>
      </c>
      <c r="Q565" s="236"/>
      <c r="R565" s="41"/>
      <c r="S565" s="42" t="e">
        <f t="shared" si="1281"/>
        <v>#DIV/0!</v>
      </c>
      <c r="T565" s="236"/>
      <c r="U565" s="41"/>
      <c r="V565" s="42" t="e">
        <f t="shared" si="1282"/>
        <v>#DIV/0!</v>
      </c>
      <c r="W565" s="236"/>
      <c r="X565" s="41"/>
      <c r="Y565" s="42" t="e">
        <f t="shared" si="1283"/>
        <v>#DIV/0!</v>
      </c>
      <c r="Z565" s="236"/>
      <c r="AA565" s="41"/>
      <c r="AB565" s="42" t="e">
        <f t="shared" si="1284"/>
        <v>#DIV/0!</v>
      </c>
      <c r="AC565" s="236"/>
      <c r="AD565" s="41"/>
      <c r="AE565" s="42" t="e">
        <f t="shared" si="1285"/>
        <v>#DIV/0!</v>
      </c>
      <c r="AF565" s="236"/>
      <c r="AG565" s="41"/>
      <c r="AH565" s="42" t="e">
        <f t="shared" si="1286"/>
        <v>#DIV/0!</v>
      </c>
      <c r="AI565" s="236"/>
      <c r="AJ565" s="41"/>
      <c r="AK565" s="42" t="e">
        <f t="shared" si="1287"/>
        <v>#DIV/0!</v>
      </c>
      <c r="AL565" s="236"/>
      <c r="AM565" s="41"/>
      <c r="AN565" s="42" t="e">
        <f t="shared" si="1288"/>
        <v>#DIV/0!</v>
      </c>
      <c r="AO565" s="236"/>
      <c r="AP565" s="41"/>
      <c r="AQ565" s="42" t="e">
        <f t="shared" si="1289"/>
        <v>#DIV/0!</v>
      </c>
      <c r="AR565" s="12"/>
      <c r="AS565" s="37"/>
      <c r="AT565" s="37"/>
    </row>
    <row r="566" spans="1:46" s="208" customFormat="1" ht="23.25" hidden="1" customHeight="1">
      <c r="A566" s="272" t="s">
        <v>270</v>
      </c>
      <c r="B566" s="275" t="s">
        <v>199</v>
      </c>
      <c r="C566" s="278" t="s">
        <v>416</v>
      </c>
      <c r="D566" s="217" t="s">
        <v>34</v>
      </c>
      <c r="E566" s="211">
        <f>E567+E568+E569+E571+E572</f>
        <v>60</v>
      </c>
      <c r="F566" s="212">
        <f>F567+F568+F569+F571+F572</f>
        <v>60</v>
      </c>
      <c r="G566" s="212">
        <f>(F566/E566)*100</f>
        <v>100</v>
      </c>
      <c r="H566" s="235">
        <f>H567+H568+H569+H571+H572</f>
        <v>0</v>
      </c>
      <c r="I566" s="212">
        <f>I567+I568+I569+I571+I572</f>
        <v>0</v>
      </c>
      <c r="J566" s="219" t="e">
        <f>(I566/H566)*100</f>
        <v>#DIV/0!</v>
      </c>
      <c r="K566" s="235">
        <f>K567+K568+K569+K571+K572</f>
        <v>0</v>
      </c>
      <c r="L566" s="212">
        <f>L567+L568+L569+L571+L572</f>
        <v>0</v>
      </c>
      <c r="M566" s="219" t="e">
        <f>(L566/K566)*100</f>
        <v>#DIV/0!</v>
      </c>
      <c r="N566" s="235">
        <f>N567+N568+N569+N571+N572</f>
        <v>60</v>
      </c>
      <c r="O566" s="212">
        <f>O567+O568+O569+O571+O572</f>
        <v>60</v>
      </c>
      <c r="P566" s="219">
        <f>(O566/N566)*100</f>
        <v>100</v>
      </c>
      <c r="Q566" s="235">
        <f>Q567+Q568+Q569+Q571+Q572</f>
        <v>0</v>
      </c>
      <c r="R566" s="212">
        <f>R567+R568+R569+R571+R572</f>
        <v>0</v>
      </c>
      <c r="S566" s="219" t="e">
        <f>(R566/Q566)*100</f>
        <v>#DIV/0!</v>
      </c>
      <c r="T566" s="235">
        <f>T567+T568+T569+T571+T572</f>
        <v>0</v>
      </c>
      <c r="U566" s="212">
        <f>U567+U568+U569+U571+U572</f>
        <v>0</v>
      </c>
      <c r="V566" s="219" t="e">
        <f>(U566/T566)*100</f>
        <v>#DIV/0!</v>
      </c>
      <c r="W566" s="235">
        <f>W567+W568+W569+W571+W572</f>
        <v>0</v>
      </c>
      <c r="X566" s="212">
        <f>X567+X568+X569+X571+X572</f>
        <v>0</v>
      </c>
      <c r="Y566" s="219" t="e">
        <f>(X566/W566)*100</f>
        <v>#DIV/0!</v>
      </c>
      <c r="Z566" s="235">
        <f>Z567+Z568+Z569+Z571+Z572</f>
        <v>0</v>
      </c>
      <c r="AA566" s="212">
        <f>AA567+AA568+AA569+AA571+AA572</f>
        <v>0</v>
      </c>
      <c r="AB566" s="219" t="e">
        <f>(AA566/Z566)*100</f>
        <v>#DIV/0!</v>
      </c>
      <c r="AC566" s="235">
        <f>AC567+AC568+AC569+AC571+AC572</f>
        <v>0</v>
      </c>
      <c r="AD566" s="212">
        <f>AD567+AD568+AD569+AD571+AD572</f>
        <v>0</v>
      </c>
      <c r="AE566" s="219" t="e">
        <f>(AD566/AC566)*100</f>
        <v>#DIV/0!</v>
      </c>
      <c r="AF566" s="235">
        <f>AF567+AF568+AF569+AF571+AF572</f>
        <v>0</v>
      </c>
      <c r="AG566" s="212">
        <f>AG567+AG568+AG569+AG571+AG572</f>
        <v>0</v>
      </c>
      <c r="AH566" s="219" t="e">
        <f>(AG566/AF566)*100</f>
        <v>#DIV/0!</v>
      </c>
      <c r="AI566" s="235">
        <f>AI567+AI568+AI569+AI571+AI572</f>
        <v>0</v>
      </c>
      <c r="AJ566" s="212">
        <f>AJ567+AJ568+AJ569+AJ571+AJ572</f>
        <v>0</v>
      </c>
      <c r="AK566" s="219" t="e">
        <f>(AJ566/AI566)*100</f>
        <v>#DIV/0!</v>
      </c>
      <c r="AL566" s="235">
        <f>AL567+AL568+AL569+AL571+AL572</f>
        <v>0</v>
      </c>
      <c r="AM566" s="212">
        <f>AM567+AM568+AM569+AM571+AM572</f>
        <v>0</v>
      </c>
      <c r="AN566" s="219" t="e">
        <f>(AM566/AL566)*100</f>
        <v>#DIV/0!</v>
      </c>
      <c r="AO566" s="235">
        <f>AO567+AO568+AO569+AO571+AO572</f>
        <v>0</v>
      </c>
      <c r="AP566" s="212">
        <f>AP567+AP568+AP569+AP571+AP572</f>
        <v>0</v>
      </c>
      <c r="AQ566" s="219" t="e">
        <f>(AP566/AO566)*100</f>
        <v>#DIV/0!</v>
      </c>
      <c r="AR566" s="216"/>
    </row>
    <row r="567" spans="1:46" customFormat="1" ht="30" hidden="1">
      <c r="A567" s="273"/>
      <c r="B567" s="276"/>
      <c r="C567" s="279"/>
      <c r="D567" s="115" t="s">
        <v>17</v>
      </c>
      <c r="E567" s="176">
        <f>H567+K567+N567+Q567+T567+W567+Z567+AC567+AF567+AI567+AL567+AO567</f>
        <v>0</v>
      </c>
      <c r="F567" s="47">
        <f>I567+L567+O567+R567+U567+X567+AA567+AD567+AG567+AJ567+AM567+AP567</f>
        <v>0</v>
      </c>
      <c r="G567" s="48" t="e">
        <f t="shared" ref="G567:G572" si="1291">(F567/E567)*100</f>
        <v>#DIV/0!</v>
      </c>
      <c r="H567" s="236"/>
      <c r="I567" s="41"/>
      <c r="J567" s="42" t="e">
        <f t="shared" ref="J567:J572" si="1292">(I567/H567)*100</f>
        <v>#DIV/0!</v>
      </c>
      <c r="K567" s="236"/>
      <c r="L567" s="47"/>
      <c r="M567" s="42" t="e">
        <f t="shared" ref="M567:M572" si="1293">(L567/K567)*100</f>
        <v>#DIV/0!</v>
      </c>
      <c r="N567" s="236"/>
      <c r="O567" s="48"/>
      <c r="P567" s="42" t="e">
        <f t="shared" ref="P567:P572" si="1294">(O567/N567)*100</f>
        <v>#DIV/0!</v>
      </c>
      <c r="Q567" s="236"/>
      <c r="R567" s="41"/>
      <c r="S567" s="42" t="e">
        <f t="shared" ref="S567:S572" si="1295">(R567/Q567)*100</f>
        <v>#DIV/0!</v>
      </c>
      <c r="T567" s="236"/>
      <c r="U567" s="41"/>
      <c r="V567" s="42" t="e">
        <f t="shared" ref="V567:V572" si="1296">(U567/T567)*100</f>
        <v>#DIV/0!</v>
      </c>
      <c r="W567" s="236"/>
      <c r="X567" s="41"/>
      <c r="Y567" s="42" t="e">
        <f t="shared" ref="Y567:Y572" si="1297">(X567/W567)*100</f>
        <v>#DIV/0!</v>
      </c>
      <c r="Z567" s="236"/>
      <c r="AA567" s="41"/>
      <c r="AB567" s="42" t="e">
        <f t="shared" ref="AB567:AB572" si="1298">(AA567/Z567)*100</f>
        <v>#DIV/0!</v>
      </c>
      <c r="AC567" s="236"/>
      <c r="AD567" s="41"/>
      <c r="AE567" s="42" t="e">
        <f t="shared" ref="AE567:AE572" si="1299">(AD567/AC567)*100</f>
        <v>#DIV/0!</v>
      </c>
      <c r="AF567" s="236"/>
      <c r="AG567" s="41"/>
      <c r="AH567" s="42" t="e">
        <f t="shared" ref="AH567:AH572" si="1300">(AG567/AF567)*100</f>
        <v>#DIV/0!</v>
      </c>
      <c r="AI567" s="236"/>
      <c r="AJ567" s="41"/>
      <c r="AK567" s="42" t="e">
        <f t="shared" ref="AK567:AK572" si="1301">(AJ567/AI567)*100</f>
        <v>#DIV/0!</v>
      </c>
      <c r="AL567" s="236"/>
      <c r="AM567" s="41"/>
      <c r="AN567" s="42" t="e">
        <f t="shared" ref="AN567:AN572" si="1302">(AM567/AL567)*100</f>
        <v>#DIV/0!</v>
      </c>
      <c r="AO567" s="236"/>
      <c r="AP567" s="41"/>
      <c r="AQ567" s="42" t="e">
        <f t="shared" ref="AQ567:AQ572" si="1303">(AP567/AO567)*100</f>
        <v>#DIV/0!</v>
      </c>
      <c r="AR567" s="12"/>
      <c r="AS567" s="37"/>
      <c r="AT567" s="37"/>
    </row>
    <row r="568" spans="1:46" customFormat="1" ht="45" hidden="1">
      <c r="A568" s="273"/>
      <c r="B568" s="276"/>
      <c r="C568" s="279"/>
      <c r="D568" s="115" t="s">
        <v>18</v>
      </c>
      <c r="E568" s="176">
        <f t="shared" ref="E568:F572" si="1304">H568+K568+N568+Q568+T568+W568+Z568+AC568+AF568+AI568+AL568+AO568</f>
        <v>60</v>
      </c>
      <c r="F568" s="47">
        <f t="shared" si="1304"/>
        <v>60</v>
      </c>
      <c r="G568" s="48">
        <f t="shared" si="1291"/>
        <v>100</v>
      </c>
      <c r="H568" s="236"/>
      <c r="I568" s="41"/>
      <c r="J568" s="42" t="e">
        <f t="shared" si="1292"/>
        <v>#DIV/0!</v>
      </c>
      <c r="K568" s="236"/>
      <c r="L568" s="47"/>
      <c r="M568" s="42" t="e">
        <f t="shared" si="1293"/>
        <v>#DIV/0!</v>
      </c>
      <c r="N568" s="236">
        <v>60</v>
      </c>
      <c r="O568" s="48">
        <v>60</v>
      </c>
      <c r="P568" s="42">
        <f t="shared" si="1294"/>
        <v>100</v>
      </c>
      <c r="Q568" s="236"/>
      <c r="R568" s="41"/>
      <c r="S568" s="42" t="e">
        <f t="shared" si="1295"/>
        <v>#DIV/0!</v>
      </c>
      <c r="T568" s="236"/>
      <c r="U568" s="41"/>
      <c r="V568" s="42" t="e">
        <f t="shared" si="1296"/>
        <v>#DIV/0!</v>
      </c>
      <c r="W568" s="236"/>
      <c r="X568" s="41"/>
      <c r="Y568" s="42" t="e">
        <f t="shared" si="1297"/>
        <v>#DIV/0!</v>
      </c>
      <c r="Z568" s="236"/>
      <c r="AA568" s="41"/>
      <c r="AB568" s="42" t="e">
        <f t="shared" si="1298"/>
        <v>#DIV/0!</v>
      </c>
      <c r="AC568" s="236"/>
      <c r="AD568" s="41"/>
      <c r="AE568" s="42" t="e">
        <f t="shared" si="1299"/>
        <v>#DIV/0!</v>
      </c>
      <c r="AF568" s="236"/>
      <c r="AG568" s="41"/>
      <c r="AH568" s="42" t="e">
        <f t="shared" si="1300"/>
        <v>#DIV/0!</v>
      </c>
      <c r="AI568" s="236"/>
      <c r="AJ568" s="41"/>
      <c r="AK568" s="42" t="e">
        <f t="shared" si="1301"/>
        <v>#DIV/0!</v>
      </c>
      <c r="AL568" s="236"/>
      <c r="AM568" s="41"/>
      <c r="AN568" s="42" t="e">
        <f t="shared" si="1302"/>
        <v>#DIV/0!</v>
      </c>
      <c r="AO568" s="236"/>
      <c r="AP568" s="41"/>
      <c r="AQ568" s="42" t="e">
        <f t="shared" si="1303"/>
        <v>#DIV/0!</v>
      </c>
      <c r="AR568" s="12"/>
      <c r="AS568" s="37"/>
      <c r="AT568" s="37"/>
    </row>
    <row r="569" spans="1:46" customFormat="1" ht="28.5" hidden="1" customHeight="1">
      <c r="A569" s="273"/>
      <c r="B569" s="276"/>
      <c r="C569" s="279"/>
      <c r="D569" s="115" t="s">
        <v>26</v>
      </c>
      <c r="E569" s="176">
        <f t="shared" si="1304"/>
        <v>0</v>
      </c>
      <c r="F569" s="47">
        <f t="shared" si="1304"/>
        <v>0</v>
      </c>
      <c r="G569" s="48" t="e">
        <f t="shared" si="1291"/>
        <v>#DIV/0!</v>
      </c>
      <c r="H569" s="236"/>
      <c r="I569" s="41"/>
      <c r="J569" s="42" t="e">
        <f t="shared" si="1292"/>
        <v>#DIV/0!</v>
      </c>
      <c r="K569" s="236"/>
      <c r="L569" s="47"/>
      <c r="M569" s="42" t="e">
        <f t="shared" si="1293"/>
        <v>#DIV/0!</v>
      </c>
      <c r="N569" s="236"/>
      <c r="O569" s="48"/>
      <c r="P569" s="42" t="e">
        <f t="shared" si="1294"/>
        <v>#DIV/0!</v>
      </c>
      <c r="Q569" s="236"/>
      <c r="R569" s="41"/>
      <c r="S569" s="42" t="e">
        <f t="shared" si="1295"/>
        <v>#DIV/0!</v>
      </c>
      <c r="T569" s="236"/>
      <c r="U569" s="41"/>
      <c r="V569" s="42" t="e">
        <f t="shared" si="1296"/>
        <v>#DIV/0!</v>
      </c>
      <c r="W569" s="236"/>
      <c r="X569" s="41"/>
      <c r="Y569" s="42" t="e">
        <f t="shared" si="1297"/>
        <v>#DIV/0!</v>
      </c>
      <c r="Z569" s="236"/>
      <c r="AA569" s="41"/>
      <c r="AB569" s="42" t="e">
        <f t="shared" si="1298"/>
        <v>#DIV/0!</v>
      </c>
      <c r="AC569" s="236"/>
      <c r="AD569" s="41"/>
      <c r="AE569" s="42" t="e">
        <f t="shared" si="1299"/>
        <v>#DIV/0!</v>
      </c>
      <c r="AF569" s="236"/>
      <c r="AG569" s="41"/>
      <c r="AH569" s="42" t="e">
        <f t="shared" si="1300"/>
        <v>#DIV/0!</v>
      </c>
      <c r="AI569" s="236"/>
      <c r="AJ569" s="41"/>
      <c r="AK569" s="42" t="e">
        <f t="shared" si="1301"/>
        <v>#DIV/0!</v>
      </c>
      <c r="AL569" s="236"/>
      <c r="AM569" s="41"/>
      <c r="AN569" s="42" t="e">
        <f t="shared" si="1302"/>
        <v>#DIV/0!</v>
      </c>
      <c r="AO569" s="236"/>
      <c r="AP569" s="41"/>
      <c r="AQ569" s="42" t="e">
        <f t="shared" si="1303"/>
        <v>#DIV/0!</v>
      </c>
      <c r="AR569" s="12"/>
      <c r="AS569" s="37"/>
      <c r="AT569" s="37"/>
    </row>
    <row r="570" spans="1:46" customFormat="1" ht="81" hidden="1" customHeight="1">
      <c r="A570" s="273"/>
      <c r="B570" s="276"/>
      <c r="C570" s="279"/>
      <c r="D570" s="115" t="s">
        <v>154</v>
      </c>
      <c r="E570" s="176">
        <f t="shared" si="1304"/>
        <v>0</v>
      </c>
      <c r="F570" s="47">
        <f t="shared" si="1304"/>
        <v>0</v>
      </c>
      <c r="G570" s="48" t="e">
        <f t="shared" si="1291"/>
        <v>#DIV/0!</v>
      </c>
      <c r="H570" s="236"/>
      <c r="I570" s="41"/>
      <c r="J570" s="42" t="e">
        <f t="shared" si="1292"/>
        <v>#DIV/0!</v>
      </c>
      <c r="K570" s="236"/>
      <c r="L570" s="47"/>
      <c r="M570" s="42" t="e">
        <f t="shared" si="1293"/>
        <v>#DIV/0!</v>
      </c>
      <c r="N570" s="236"/>
      <c r="O570" s="48"/>
      <c r="P570" s="42" t="e">
        <f t="shared" si="1294"/>
        <v>#DIV/0!</v>
      </c>
      <c r="Q570" s="236"/>
      <c r="R570" s="41"/>
      <c r="S570" s="42" t="e">
        <f t="shared" si="1295"/>
        <v>#DIV/0!</v>
      </c>
      <c r="T570" s="236"/>
      <c r="U570" s="41"/>
      <c r="V570" s="42" t="e">
        <f t="shared" si="1296"/>
        <v>#DIV/0!</v>
      </c>
      <c r="W570" s="236"/>
      <c r="X570" s="41"/>
      <c r="Y570" s="42" t="e">
        <f t="shared" si="1297"/>
        <v>#DIV/0!</v>
      </c>
      <c r="Z570" s="236"/>
      <c r="AA570" s="41"/>
      <c r="AB570" s="42" t="e">
        <f t="shared" si="1298"/>
        <v>#DIV/0!</v>
      </c>
      <c r="AC570" s="236"/>
      <c r="AD570" s="41"/>
      <c r="AE570" s="42" t="e">
        <f t="shared" si="1299"/>
        <v>#DIV/0!</v>
      </c>
      <c r="AF570" s="236"/>
      <c r="AG570" s="41"/>
      <c r="AH570" s="42" t="e">
        <f t="shared" si="1300"/>
        <v>#DIV/0!</v>
      </c>
      <c r="AI570" s="236"/>
      <c r="AJ570" s="41"/>
      <c r="AK570" s="42" t="e">
        <f t="shared" si="1301"/>
        <v>#DIV/0!</v>
      </c>
      <c r="AL570" s="236"/>
      <c r="AM570" s="41"/>
      <c r="AN570" s="42" t="e">
        <f t="shared" si="1302"/>
        <v>#DIV/0!</v>
      </c>
      <c r="AO570" s="236"/>
      <c r="AP570" s="41"/>
      <c r="AQ570" s="42" t="e">
        <f t="shared" si="1303"/>
        <v>#DIV/0!</v>
      </c>
      <c r="AR570" s="12"/>
      <c r="AS570" s="37"/>
      <c r="AT570" s="37"/>
    </row>
    <row r="571" spans="1:46" customFormat="1" ht="32.25" hidden="1" customHeight="1">
      <c r="A571" s="273"/>
      <c r="B571" s="276"/>
      <c r="C571" s="279"/>
      <c r="D571" s="115" t="s">
        <v>37</v>
      </c>
      <c r="E571" s="176">
        <f t="shared" si="1304"/>
        <v>0</v>
      </c>
      <c r="F571" s="47">
        <f t="shared" si="1304"/>
        <v>0</v>
      </c>
      <c r="G571" s="48" t="e">
        <f t="shared" si="1291"/>
        <v>#DIV/0!</v>
      </c>
      <c r="H571" s="236"/>
      <c r="I571" s="41"/>
      <c r="J571" s="42" t="e">
        <f t="shared" si="1292"/>
        <v>#DIV/0!</v>
      </c>
      <c r="K571" s="236"/>
      <c r="L571" s="47"/>
      <c r="M571" s="42" t="e">
        <f t="shared" si="1293"/>
        <v>#DIV/0!</v>
      </c>
      <c r="N571" s="236"/>
      <c r="O571" s="48"/>
      <c r="P571" s="42" t="e">
        <f t="shared" si="1294"/>
        <v>#DIV/0!</v>
      </c>
      <c r="Q571" s="236"/>
      <c r="R571" s="41"/>
      <c r="S571" s="42" t="e">
        <f t="shared" si="1295"/>
        <v>#DIV/0!</v>
      </c>
      <c r="T571" s="236"/>
      <c r="U571" s="41"/>
      <c r="V571" s="42" t="e">
        <f t="shared" si="1296"/>
        <v>#DIV/0!</v>
      </c>
      <c r="W571" s="236"/>
      <c r="X571" s="41"/>
      <c r="Y571" s="42" t="e">
        <f t="shared" si="1297"/>
        <v>#DIV/0!</v>
      </c>
      <c r="Z571" s="236"/>
      <c r="AA571" s="41"/>
      <c r="AB571" s="42" t="e">
        <f t="shared" si="1298"/>
        <v>#DIV/0!</v>
      </c>
      <c r="AC571" s="236"/>
      <c r="AD571" s="41"/>
      <c r="AE571" s="42" t="e">
        <f t="shared" si="1299"/>
        <v>#DIV/0!</v>
      </c>
      <c r="AF571" s="236"/>
      <c r="AG571" s="41"/>
      <c r="AH571" s="42" t="e">
        <f t="shared" si="1300"/>
        <v>#DIV/0!</v>
      </c>
      <c r="AI571" s="236"/>
      <c r="AJ571" s="41"/>
      <c r="AK571" s="42" t="e">
        <f t="shared" si="1301"/>
        <v>#DIV/0!</v>
      </c>
      <c r="AL571" s="236"/>
      <c r="AM571" s="41"/>
      <c r="AN571" s="42" t="e">
        <f t="shared" si="1302"/>
        <v>#DIV/0!</v>
      </c>
      <c r="AO571" s="236"/>
      <c r="AP571" s="41"/>
      <c r="AQ571" s="42" t="e">
        <f t="shared" si="1303"/>
        <v>#DIV/0!</v>
      </c>
      <c r="AR571" s="12"/>
      <c r="AS571" s="37"/>
      <c r="AT571" s="37"/>
    </row>
    <row r="572" spans="1:46" customFormat="1" ht="48" hidden="1" customHeight="1">
      <c r="A572" s="274"/>
      <c r="B572" s="277"/>
      <c r="C572" s="280"/>
      <c r="D572" s="115" t="s">
        <v>32</v>
      </c>
      <c r="E572" s="176">
        <f t="shared" si="1304"/>
        <v>0</v>
      </c>
      <c r="F572" s="47">
        <f t="shared" si="1304"/>
        <v>0</v>
      </c>
      <c r="G572" s="48" t="e">
        <f t="shared" si="1291"/>
        <v>#DIV/0!</v>
      </c>
      <c r="H572" s="236"/>
      <c r="I572" s="41"/>
      <c r="J572" s="42" t="e">
        <f t="shared" si="1292"/>
        <v>#DIV/0!</v>
      </c>
      <c r="K572" s="236"/>
      <c r="L572" s="47"/>
      <c r="M572" s="42" t="e">
        <f t="shared" si="1293"/>
        <v>#DIV/0!</v>
      </c>
      <c r="N572" s="236"/>
      <c r="O572" s="48"/>
      <c r="P572" s="42" t="e">
        <f t="shared" si="1294"/>
        <v>#DIV/0!</v>
      </c>
      <c r="Q572" s="236"/>
      <c r="R572" s="41"/>
      <c r="S572" s="42" t="e">
        <f t="shared" si="1295"/>
        <v>#DIV/0!</v>
      </c>
      <c r="T572" s="236"/>
      <c r="U572" s="41"/>
      <c r="V572" s="42" t="e">
        <f t="shared" si="1296"/>
        <v>#DIV/0!</v>
      </c>
      <c r="W572" s="236"/>
      <c r="X572" s="41"/>
      <c r="Y572" s="42" t="e">
        <f t="shared" si="1297"/>
        <v>#DIV/0!</v>
      </c>
      <c r="Z572" s="236"/>
      <c r="AA572" s="41"/>
      <c r="AB572" s="42" t="e">
        <f t="shared" si="1298"/>
        <v>#DIV/0!</v>
      </c>
      <c r="AC572" s="236"/>
      <c r="AD572" s="41"/>
      <c r="AE572" s="42" t="e">
        <f t="shared" si="1299"/>
        <v>#DIV/0!</v>
      </c>
      <c r="AF572" s="236"/>
      <c r="AG572" s="41"/>
      <c r="AH572" s="42" t="e">
        <f t="shared" si="1300"/>
        <v>#DIV/0!</v>
      </c>
      <c r="AI572" s="236"/>
      <c r="AJ572" s="41"/>
      <c r="AK572" s="42" t="e">
        <f t="shared" si="1301"/>
        <v>#DIV/0!</v>
      </c>
      <c r="AL572" s="236"/>
      <c r="AM572" s="41"/>
      <c r="AN572" s="42" t="e">
        <f t="shared" si="1302"/>
        <v>#DIV/0!</v>
      </c>
      <c r="AO572" s="236"/>
      <c r="AP572" s="41"/>
      <c r="AQ572" s="42" t="e">
        <f t="shared" si="1303"/>
        <v>#DIV/0!</v>
      </c>
      <c r="AR572" s="12"/>
      <c r="AS572" s="37"/>
      <c r="AT572" s="37"/>
    </row>
    <row r="573" spans="1:46" s="214" customFormat="1" ht="18" hidden="1" customHeight="1">
      <c r="A573" s="303" t="s">
        <v>417</v>
      </c>
      <c r="B573" s="275" t="s">
        <v>357</v>
      </c>
      <c r="C573" s="278" t="s">
        <v>431</v>
      </c>
      <c r="D573" s="217" t="s">
        <v>34</v>
      </c>
      <c r="E573" s="211">
        <f>E574+E575+E576+E578+E579</f>
        <v>590.03</v>
      </c>
      <c r="F573" s="212">
        <f>F574+F575+F576+F578+F579</f>
        <v>0</v>
      </c>
      <c r="G573" s="212">
        <f>(F573/E573)*100</f>
        <v>0</v>
      </c>
      <c r="H573" s="235">
        <f>H574+H575+H576+H578+H579</f>
        <v>0</v>
      </c>
      <c r="I573" s="212">
        <f>I574+I575+I576+I578+I579</f>
        <v>0</v>
      </c>
      <c r="J573" s="212" t="e">
        <f>(I573/H573)*100</f>
        <v>#DIV/0!</v>
      </c>
      <c r="K573" s="235">
        <f>K574+K575+K576+K578+K579</f>
        <v>0</v>
      </c>
      <c r="L573" s="212">
        <f>L574+L575+L576+L578+L579</f>
        <v>0</v>
      </c>
      <c r="M573" s="212" t="e">
        <f>(L573/K573)*100</f>
        <v>#DIV/0!</v>
      </c>
      <c r="N573" s="235">
        <f>N574+N575+N576+N578+N579</f>
        <v>0</v>
      </c>
      <c r="O573" s="212">
        <f>O574+O575+O576+O578+O579</f>
        <v>0</v>
      </c>
      <c r="P573" s="212" t="e">
        <f>(O573/N573)*100</f>
        <v>#DIV/0!</v>
      </c>
      <c r="Q573" s="235">
        <f>Q574+Q575+Q576+Q578+Q579</f>
        <v>0</v>
      </c>
      <c r="R573" s="212">
        <f>R574+R575+R576+R578+R579</f>
        <v>0</v>
      </c>
      <c r="S573" s="212" t="e">
        <f>(R573/Q573)*100</f>
        <v>#DIV/0!</v>
      </c>
      <c r="T573" s="235">
        <f>T574+T575+T576+T578+T579</f>
        <v>0</v>
      </c>
      <c r="U573" s="212">
        <f>U574+U575+U576+U578+U579</f>
        <v>0</v>
      </c>
      <c r="V573" s="212" t="e">
        <f>(U573/T573)*100</f>
        <v>#DIV/0!</v>
      </c>
      <c r="W573" s="235">
        <f>W574+W575+W576+W578+W579</f>
        <v>0</v>
      </c>
      <c r="X573" s="212">
        <f>X574+X575+X576+X578+X579</f>
        <v>0</v>
      </c>
      <c r="Y573" s="212" t="e">
        <f>(X573/W573)*100</f>
        <v>#DIV/0!</v>
      </c>
      <c r="Z573" s="235">
        <f>Z574+Z575+Z576+Z578+Z579</f>
        <v>0</v>
      </c>
      <c r="AA573" s="212">
        <f>AA574+AA575+AA576+AA578+AA579</f>
        <v>0</v>
      </c>
      <c r="AB573" s="212" t="e">
        <f>(AA573/Z573)*100</f>
        <v>#DIV/0!</v>
      </c>
      <c r="AC573" s="235">
        <f>AC574+AC575+AC576+AC578+AC579</f>
        <v>590.03</v>
      </c>
      <c r="AD573" s="212">
        <f>AD574+AD575+AD576+AD578+AD579</f>
        <v>0</v>
      </c>
      <c r="AE573" s="212">
        <f>(AD573/AC573)*100</f>
        <v>0</v>
      </c>
      <c r="AF573" s="235">
        <f>AF574+AF575+AF576+AF578+AF579</f>
        <v>0</v>
      </c>
      <c r="AG573" s="212">
        <f>AG574+AG575+AG576+AG578+AG579</f>
        <v>0</v>
      </c>
      <c r="AH573" s="212" t="e">
        <f>(AG573/AF573)*100</f>
        <v>#DIV/0!</v>
      </c>
      <c r="AI573" s="235">
        <f>AI574+AI575+AI576+AI578+AI579</f>
        <v>0</v>
      </c>
      <c r="AJ573" s="212">
        <f>AJ574+AJ575+AJ576+AJ578+AJ579</f>
        <v>0</v>
      </c>
      <c r="AK573" s="212" t="e">
        <f>(AJ573/AI573)*100</f>
        <v>#DIV/0!</v>
      </c>
      <c r="AL573" s="235">
        <f>AL574+AL575+AL576+AL578+AL579</f>
        <v>0</v>
      </c>
      <c r="AM573" s="212">
        <f>AM574+AM575+AM576+AM578+AM579</f>
        <v>0</v>
      </c>
      <c r="AN573" s="212" t="e">
        <f>(AM573/AL573)*100</f>
        <v>#DIV/0!</v>
      </c>
      <c r="AO573" s="235">
        <f>AO574+AO575+AO576+AO578+AO579</f>
        <v>0</v>
      </c>
      <c r="AP573" s="212">
        <f>AP574+AP575+AP576+AP578+AP579</f>
        <v>0</v>
      </c>
      <c r="AQ573" s="212" t="e">
        <f>(AP573/AO573)*100</f>
        <v>#DIV/0!</v>
      </c>
      <c r="AR573" s="218"/>
    </row>
    <row r="574" spans="1:46" s="91" customFormat="1" ht="30" hidden="1">
      <c r="A574" s="304"/>
      <c r="B574" s="276"/>
      <c r="C574" s="279"/>
      <c r="D574" s="115" t="s">
        <v>17</v>
      </c>
      <c r="E574" s="176">
        <f>H574+K574+N574+Q574+T574+W574+Z574+AC574+AF574+AI574+AL574+AO574</f>
        <v>0</v>
      </c>
      <c r="F574" s="47">
        <f>I574+L574+O574+R574+U574+X574+AA574+AD574+AG574+AJ574+AM574+AP574</f>
        <v>0</v>
      </c>
      <c r="G574" s="48" t="e">
        <f t="shared" ref="G574:G579" si="1305">(F574/E574)*100</f>
        <v>#DIV/0!</v>
      </c>
      <c r="H574" s="235"/>
      <c r="I574" s="47"/>
      <c r="J574" s="48" t="e">
        <f t="shared" ref="J574:J579" si="1306">(I574/H574)*100</f>
        <v>#DIV/0!</v>
      </c>
      <c r="K574" s="235"/>
      <c r="L574" s="47"/>
      <c r="M574" s="48" t="e">
        <f t="shared" ref="M574:M579" si="1307">(L574/K574)*100</f>
        <v>#DIV/0!</v>
      </c>
      <c r="N574" s="235"/>
      <c r="O574" s="48"/>
      <c r="P574" s="48" t="e">
        <f t="shared" ref="P574:P579" si="1308">(O574/N574)*100</f>
        <v>#DIV/0!</v>
      </c>
      <c r="Q574" s="235"/>
      <c r="R574" s="47"/>
      <c r="S574" s="48" t="e">
        <f t="shared" ref="S574:S579" si="1309">(R574/Q574)*100</f>
        <v>#DIV/0!</v>
      </c>
      <c r="T574" s="235"/>
      <c r="U574" s="47"/>
      <c r="V574" s="48" t="e">
        <f t="shared" ref="V574:V579" si="1310">(U574/T574)*100</f>
        <v>#DIV/0!</v>
      </c>
      <c r="W574" s="235"/>
      <c r="X574" s="47"/>
      <c r="Y574" s="48" t="e">
        <f t="shared" ref="Y574:Y579" si="1311">(X574/W574)*100</f>
        <v>#DIV/0!</v>
      </c>
      <c r="Z574" s="235"/>
      <c r="AA574" s="47"/>
      <c r="AB574" s="48" t="e">
        <f t="shared" ref="AB574:AB579" si="1312">(AA574/Z574)*100</f>
        <v>#DIV/0!</v>
      </c>
      <c r="AC574" s="235"/>
      <c r="AD574" s="47"/>
      <c r="AE574" s="48" t="e">
        <f t="shared" ref="AE574:AE579" si="1313">(AD574/AC574)*100</f>
        <v>#DIV/0!</v>
      </c>
      <c r="AF574" s="235"/>
      <c r="AG574" s="47"/>
      <c r="AH574" s="48" t="e">
        <f t="shared" ref="AH574:AH579" si="1314">(AG574/AF574)*100</f>
        <v>#DIV/0!</v>
      </c>
      <c r="AI574" s="235"/>
      <c r="AJ574" s="47"/>
      <c r="AK574" s="48" t="e">
        <f t="shared" ref="AK574:AK579" si="1315">(AJ574/AI574)*100</f>
        <v>#DIV/0!</v>
      </c>
      <c r="AL574" s="235"/>
      <c r="AM574" s="47"/>
      <c r="AN574" s="48" t="e">
        <f t="shared" ref="AN574:AN579" si="1316">(AM574/AL574)*100</f>
        <v>#DIV/0!</v>
      </c>
      <c r="AO574" s="235"/>
      <c r="AP574" s="47"/>
      <c r="AQ574" s="48" t="e">
        <f t="shared" ref="AQ574:AQ579" si="1317">(AP574/AO574)*100</f>
        <v>#DIV/0!</v>
      </c>
      <c r="AR574" s="92"/>
      <c r="AS574" s="90"/>
      <c r="AT574" s="90"/>
    </row>
    <row r="575" spans="1:46" s="91" customFormat="1" ht="45" hidden="1">
      <c r="A575" s="304"/>
      <c r="B575" s="276"/>
      <c r="C575" s="279"/>
      <c r="D575" s="115" t="s">
        <v>18</v>
      </c>
      <c r="E575" s="176">
        <f t="shared" ref="E575:F579" si="1318">H575+K575+N575+Q575+T575+W575+Z575+AC575+AF575+AI575+AL575+AO575</f>
        <v>0</v>
      </c>
      <c r="F575" s="47">
        <f t="shared" si="1318"/>
        <v>0</v>
      </c>
      <c r="G575" s="48" t="e">
        <f t="shared" si="1305"/>
        <v>#DIV/0!</v>
      </c>
      <c r="H575" s="235"/>
      <c r="I575" s="47"/>
      <c r="J575" s="48" t="e">
        <f t="shared" si="1306"/>
        <v>#DIV/0!</v>
      </c>
      <c r="K575" s="235"/>
      <c r="L575" s="47"/>
      <c r="M575" s="48" t="e">
        <f t="shared" si="1307"/>
        <v>#DIV/0!</v>
      </c>
      <c r="N575" s="235"/>
      <c r="O575" s="48"/>
      <c r="P575" s="48" t="e">
        <f t="shared" si="1308"/>
        <v>#DIV/0!</v>
      </c>
      <c r="Q575" s="235"/>
      <c r="R575" s="47"/>
      <c r="S575" s="48" t="e">
        <f t="shared" si="1309"/>
        <v>#DIV/0!</v>
      </c>
      <c r="T575" s="235"/>
      <c r="U575" s="47"/>
      <c r="V575" s="48" t="e">
        <f t="shared" si="1310"/>
        <v>#DIV/0!</v>
      </c>
      <c r="W575" s="235"/>
      <c r="X575" s="47"/>
      <c r="Y575" s="48" t="e">
        <f t="shared" si="1311"/>
        <v>#DIV/0!</v>
      </c>
      <c r="Z575" s="235"/>
      <c r="AA575" s="47"/>
      <c r="AB575" s="48" t="e">
        <f t="shared" si="1312"/>
        <v>#DIV/0!</v>
      </c>
      <c r="AC575" s="235"/>
      <c r="AD575" s="47"/>
      <c r="AE575" s="48" t="e">
        <f t="shared" si="1313"/>
        <v>#DIV/0!</v>
      </c>
      <c r="AF575" s="235"/>
      <c r="AG575" s="47"/>
      <c r="AH575" s="48" t="e">
        <f t="shared" si="1314"/>
        <v>#DIV/0!</v>
      </c>
      <c r="AI575" s="235"/>
      <c r="AJ575" s="47"/>
      <c r="AK575" s="48" t="e">
        <f t="shared" si="1315"/>
        <v>#DIV/0!</v>
      </c>
      <c r="AL575" s="235"/>
      <c r="AM575" s="47"/>
      <c r="AN575" s="48" t="e">
        <f t="shared" si="1316"/>
        <v>#DIV/0!</v>
      </c>
      <c r="AO575" s="235"/>
      <c r="AP575" s="47"/>
      <c r="AQ575" s="48" t="e">
        <f t="shared" si="1317"/>
        <v>#DIV/0!</v>
      </c>
      <c r="AR575" s="92"/>
      <c r="AS575" s="90"/>
      <c r="AT575" s="90"/>
    </row>
    <row r="576" spans="1:46" s="91" customFormat="1" ht="28.5" hidden="1" customHeight="1">
      <c r="A576" s="304"/>
      <c r="B576" s="276"/>
      <c r="C576" s="279"/>
      <c r="D576" s="115" t="s">
        <v>26</v>
      </c>
      <c r="E576" s="176">
        <f t="shared" si="1318"/>
        <v>590.03</v>
      </c>
      <c r="F576" s="47">
        <f t="shared" si="1318"/>
        <v>0</v>
      </c>
      <c r="G576" s="48">
        <f t="shared" si="1305"/>
        <v>0</v>
      </c>
      <c r="H576" s="235"/>
      <c r="I576" s="47"/>
      <c r="J576" s="48" t="e">
        <f t="shared" si="1306"/>
        <v>#DIV/0!</v>
      </c>
      <c r="K576" s="235"/>
      <c r="L576" s="47"/>
      <c r="M576" s="48" t="e">
        <f t="shared" si="1307"/>
        <v>#DIV/0!</v>
      </c>
      <c r="N576" s="235"/>
      <c r="O576" s="48"/>
      <c r="P576" s="48" t="e">
        <f t="shared" si="1308"/>
        <v>#DIV/0!</v>
      </c>
      <c r="Q576" s="235"/>
      <c r="R576" s="47"/>
      <c r="S576" s="48" t="e">
        <f t="shared" si="1309"/>
        <v>#DIV/0!</v>
      </c>
      <c r="T576" s="235"/>
      <c r="U576" s="47"/>
      <c r="V576" s="48" t="e">
        <f t="shared" si="1310"/>
        <v>#DIV/0!</v>
      </c>
      <c r="W576" s="235">
        <v>0</v>
      </c>
      <c r="X576" s="47"/>
      <c r="Y576" s="48" t="e">
        <f t="shared" si="1311"/>
        <v>#DIV/0!</v>
      </c>
      <c r="Z576" s="235"/>
      <c r="AA576" s="47"/>
      <c r="AB576" s="48" t="e">
        <f t="shared" si="1312"/>
        <v>#DIV/0!</v>
      </c>
      <c r="AC576" s="235">
        <v>590.03</v>
      </c>
      <c r="AD576" s="47"/>
      <c r="AE576" s="48">
        <f t="shared" si="1313"/>
        <v>0</v>
      </c>
      <c r="AF576" s="235"/>
      <c r="AG576" s="47"/>
      <c r="AH576" s="48" t="e">
        <f t="shared" si="1314"/>
        <v>#DIV/0!</v>
      </c>
      <c r="AI576" s="235"/>
      <c r="AJ576" s="47"/>
      <c r="AK576" s="48" t="e">
        <f t="shared" si="1315"/>
        <v>#DIV/0!</v>
      </c>
      <c r="AL576" s="235"/>
      <c r="AM576" s="47"/>
      <c r="AN576" s="48" t="e">
        <f t="shared" si="1316"/>
        <v>#DIV/0!</v>
      </c>
      <c r="AO576" s="235"/>
      <c r="AP576" s="47"/>
      <c r="AQ576" s="48" t="e">
        <f t="shared" si="1317"/>
        <v>#DIV/0!</v>
      </c>
      <c r="AR576" s="92"/>
      <c r="AS576" s="90"/>
      <c r="AT576" s="90"/>
    </row>
    <row r="577" spans="1:46" s="91" customFormat="1" ht="83.25" hidden="1" customHeight="1">
      <c r="A577" s="304"/>
      <c r="B577" s="276"/>
      <c r="C577" s="279"/>
      <c r="D577" s="115" t="s">
        <v>154</v>
      </c>
      <c r="E577" s="176">
        <f t="shared" si="1318"/>
        <v>0</v>
      </c>
      <c r="F577" s="47">
        <f t="shared" si="1318"/>
        <v>0</v>
      </c>
      <c r="G577" s="48" t="e">
        <f t="shared" si="1305"/>
        <v>#DIV/0!</v>
      </c>
      <c r="H577" s="235"/>
      <c r="I577" s="47"/>
      <c r="J577" s="48" t="e">
        <f t="shared" si="1306"/>
        <v>#DIV/0!</v>
      </c>
      <c r="K577" s="235"/>
      <c r="L577" s="47"/>
      <c r="M577" s="48" t="e">
        <f t="shared" si="1307"/>
        <v>#DIV/0!</v>
      </c>
      <c r="N577" s="235"/>
      <c r="O577" s="48"/>
      <c r="P577" s="48" t="e">
        <f t="shared" si="1308"/>
        <v>#DIV/0!</v>
      </c>
      <c r="Q577" s="235"/>
      <c r="R577" s="47"/>
      <c r="S577" s="48" t="e">
        <f t="shared" si="1309"/>
        <v>#DIV/0!</v>
      </c>
      <c r="T577" s="235"/>
      <c r="U577" s="47"/>
      <c r="V577" s="48" t="e">
        <f t="shared" si="1310"/>
        <v>#DIV/0!</v>
      </c>
      <c r="W577" s="235"/>
      <c r="X577" s="47"/>
      <c r="Y577" s="48" t="e">
        <f t="shared" si="1311"/>
        <v>#DIV/0!</v>
      </c>
      <c r="Z577" s="235"/>
      <c r="AA577" s="47"/>
      <c r="AB577" s="48" t="e">
        <f t="shared" si="1312"/>
        <v>#DIV/0!</v>
      </c>
      <c r="AC577" s="235"/>
      <c r="AD577" s="47"/>
      <c r="AE577" s="48" t="e">
        <f t="shared" si="1313"/>
        <v>#DIV/0!</v>
      </c>
      <c r="AF577" s="235"/>
      <c r="AG577" s="47"/>
      <c r="AH577" s="48" t="e">
        <f t="shared" si="1314"/>
        <v>#DIV/0!</v>
      </c>
      <c r="AI577" s="235"/>
      <c r="AJ577" s="47"/>
      <c r="AK577" s="48" t="e">
        <f t="shared" si="1315"/>
        <v>#DIV/0!</v>
      </c>
      <c r="AL577" s="235"/>
      <c r="AM577" s="47"/>
      <c r="AN577" s="48" t="e">
        <f t="shared" si="1316"/>
        <v>#DIV/0!</v>
      </c>
      <c r="AO577" s="235"/>
      <c r="AP577" s="47"/>
      <c r="AQ577" s="48" t="e">
        <f t="shared" si="1317"/>
        <v>#DIV/0!</v>
      </c>
      <c r="AR577" s="92"/>
      <c r="AS577" s="90"/>
      <c r="AT577" s="90"/>
    </row>
    <row r="578" spans="1:46" s="91" customFormat="1" ht="33" hidden="1" customHeight="1">
      <c r="A578" s="304"/>
      <c r="B578" s="276"/>
      <c r="C578" s="279"/>
      <c r="D578" s="115" t="s">
        <v>37</v>
      </c>
      <c r="E578" s="176">
        <f t="shared" si="1318"/>
        <v>0</v>
      </c>
      <c r="F578" s="47">
        <f t="shared" si="1318"/>
        <v>0</v>
      </c>
      <c r="G578" s="48" t="e">
        <f t="shared" si="1305"/>
        <v>#DIV/0!</v>
      </c>
      <c r="H578" s="235"/>
      <c r="I578" s="47"/>
      <c r="J578" s="48" t="e">
        <f t="shared" si="1306"/>
        <v>#DIV/0!</v>
      </c>
      <c r="K578" s="235"/>
      <c r="L578" s="47"/>
      <c r="M578" s="48" t="e">
        <f t="shared" si="1307"/>
        <v>#DIV/0!</v>
      </c>
      <c r="N578" s="235"/>
      <c r="O578" s="48"/>
      <c r="P578" s="48" t="e">
        <f t="shared" si="1308"/>
        <v>#DIV/0!</v>
      </c>
      <c r="Q578" s="235"/>
      <c r="R578" s="47"/>
      <c r="S578" s="48" t="e">
        <f t="shared" si="1309"/>
        <v>#DIV/0!</v>
      </c>
      <c r="T578" s="235"/>
      <c r="U578" s="47"/>
      <c r="V578" s="48" t="e">
        <f t="shared" si="1310"/>
        <v>#DIV/0!</v>
      </c>
      <c r="W578" s="235"/>
      <c r="X578" s="47"/>
      <c r="Y578" s="48" t="e">
        <f t="shared" si="1311"/>
        <v>#DIV/0!</v>
      </c>
      <c r="Z578" s="235"/>
      <c r="AA578" s="47"/>
      <c r="AB578" s="48" t="e">
        <f t="shared" si="1312"/>
        <v>#DIV/0!</v>
      </c>
      <c r="AC578" s="235"/>
      <c r="AD578" s="47"/>
      <c r="AE578" s="48" t="e">
        <f t="shared" si="1313"/>
        <v>#DIV/0!</v>
      </c>
      <c r="AF578" s="235"/>
      <c r="AG578" s="47"/>
      <c r="AH578" s="48" t="e">
        <f t="shared" si="1314"/>
        <v>#DIV/0!</v>
      </c>
      <c r="AI578" s="235"/>
      <c r="AJ578" s="47"/>
      <c r="AK578" s="48" t="e">
        <f t="shared" si="1315"/>
        <v>#DIV/0!</v>
      </c>
      <c r="AL578" s="235"/>
      <c r="AM578" s="47"/>
      <c r="AN578" s="48" t="e">
        <f t="shared" si="1316"/>
        <v>#DIV/0!</v>
      </c>
      <c r="AO578" s="235"/>
      <c r="AP578" s="47"/>
      <c r="AQ578" s="48" t="e">
        <f t="shared" si="1317"/>
        <v>#DIV/0!</v>
      </c>
      <c r="AR578" s="92"/>
      <c r="AS578" s="90"/>
      <c r="AT578" s="90"/>
    </row>
    <row r="579" spans="1:46" s="91" customFormat="1" ht="63.75" hidden="1" customHeight="1">
      <c r="A579" s="305"/>
      <c r="B579" s="277"/>
      <c r="C579" s="280"/>
      <c r="D579" s="115" t="s">
        <v>32</v>
      </c>
      <c r="E579" s="176">
        <f t="shared" si="1318"/>
        <v>0</v>
      </c>
      <c r="F579" s="47">
        <f t="shared" si="1318"/>
        <v>0</v>
      </c>
      <c r="G579" s="48" t="e">
        <f t="shared" si="1305"/>
        <v>#DIV/0!</v>
      </c>
      <c r="H579" s="235"/>
      <c r="I579" s="47"/>
      <c r="J579" s="48" t="e">
        <f t="shared" si="1306"/>
        <v>#DIV/0!</v>
      </c>
      <c r="K579" s="235"/>
      <c r="L579" s="47"/>
      <c r="M579" s="48" t="e">
        <f t="shared" si="1307"/>
        <v>#DIV/0!</v>
      </c>
      <c r="N579" s="235"/>
      <c r="O579" s="48"/>
      <c r="P579" s="48" t="e">
        <f t="shared" si="1308"/>
        <v>#DIV/0!</v>
      </c>
      <c r="Q579" s="235"/>
      <c r="R579" s="47"/>
      <c r="S579" s="48" t="e">
        <f t="shared" si="1309"/>
        <v>#DIV/0!</v>
      </c>
      <c r="T579" s="235"/>
      <c r="U579" s="47"/>
      <c r="V579" s="48" t="e">
        <f t="shared" si="1310"/>
        <v>#DIV/0!</v>
      </c>
      <c r="W579" s="235"/>
      <c r="X579" s="47"/>
      <c r="Y579" s="48" t="e">
        <f t="shared" si="1311"/>
        <v>#DIV/0!</v>
      </c>
      <c r="Z579" s="235"/>
      <c r="AA579" s="47"/>
      <c r="AB579" s="48" t="e">
        <f t="shared" si="1312"/>
        <v>#DIV/0!</v>
      </c>
      <c r="AC579" s="235"/>
      <c r="AD579" s="47"/>
      <c r="AE579" s="48" t="e">
        <f t="shared" si="1313"/>
        <v>#DIV/0!</v>
      </c>
      <c r="AF579" s="235"/>
      <c r="AG579" s="47"/>
      <c r="AH579" s="48" t="e">
        <f t="shared" si="1314"/>
        <v>#DIV/0!</v>
      </c>
      <c r="AI579" s="235"/>
      <c r="AJ579" s="47"/>
      <c r="AK579" s="48" t="e">
        <f t="shared" si="1315"/>
        <v>#DIV/0!</v>
      </c>
      <c r="AL579" s="235"/>
      <c r="AM579" s="47"/>
      <c r="AN579" s="48" t="e">
        <f t="shared" si="1316"/>
        <v>#DIV/0!</v>
      </c>
      <c r="AO579" s="235"/>
      <c r="AP579" s="47"/>
      <c r="AQ579" s="48" t="e">
        <f t="shared" si="1317"/>
        <v>#DIV/0!</v>
      </c>
      <c r="AR579" s="92"/>
      <c r="AS579" s="90"/>
      <c r="AT579" s="90"/>
    </row>
    <row r="580" spans="1:46" s="214" customFormat="1" ht="23.25" hidden="1" customHeight="1">
      <c r="A580" s="272" t="s">
        <v>430</v>
      </c>
      <c r="B580" s="275" t="s">
        <v>432</v>
      </c>
      <c r="C580" s="278" t="s">
        <v>433</v>
      </c>
      <c r="D580" s="217" t="s">
        <v>34</v>
      </c>
      <c r="E580" s="211">
        <f>E581+E582+E583+E585+E586</f>
        <v>200</v>
      </c>
      <c r="F580" s="212">
        <f>F581+F582+F583+F585+F586</f>
        <v>180.04</v>
      </c>
      <c r="G580" s="212">
        <f>(F580/E580)*100</f>
        <v>90.02</v>
      </c>
      <c r="H580" s="235">
        <f>H581+H582+H583+H585+H586</f>
        <v>0</v>
      </c>
      <c r="I580" s="212">
        <f>I581+I582+I583+I585+I586</f>
        <v>0</v>
      </c>
      <c r="J580" s="212" t="e">
        <f>(I580/H580)*100</f>
        <v>#DIV/0!</v>
      </c>
      <c r="K580" s="235">
        <f>K581+K582+K583+K585+K586</f>
        <v>0</v>
      </c>
      <c r="L580" s="212">
        <f>L581+L582+L583+L585+L586</f>
        <v>0</v>
      </c>
      <c r="M580" s="212" t="e">
        <f>(L580/K580)*100</f>
        <v>#DIV/0!</v>
      </c>
      <c r="N580" s="235">
        <f>N581+N582+N583+N585+N586</f>
        <v>0</v>
      </c>
      <c r="O580" s="212">
        <f>O581+O582+O583+O585+O586</f>
        <v>0</v>
      </c>
      <c r="P580" s="212" t="e">
        <f>(O580/N580)*100</f>
        <v>#DIV/0!</v>
      </c>
      <c r="Q580" s="235">
        <f>Q581+Q582+Q583+Q585+Q586</f>
        <v>0</v>
      </c>
      <c r="R580" s="212">
        <f>R581+R582+R583+R585+R586</f>
        <v>0</v>
      </c>
      <c r="S580" s="212" t="e">
        <f>(R580/Q580)*100</f>
        <v>#DIV/0!</v>
      </c>
      <c r="T580" s="235">
        <f>T581+T582+T583+T585+T586</f>
        <v>0</v>
      </c>
      <c r="U580" s="212">
        <f>U581+U582+U583+U585+U586</f>
        <v>0</v>
      </c>
      <c r="V580" s="212" t="e">
        <f>(U580/T580)*100</f>
        <v>#DIV/0!</v>
      </c>
      <c r="W580" s="235">
        <f>W581+W582+W583+W585+W586</f>
        <v>180.04</v>
      </c>
      <c r="X580" s="212">
        <f>X581+X582+X583+X585+X586</f>
        <v>180.04</v>
      </c>
      <c r="Y580" s="212">
        <f>(X580/W580)*100</f>
        <v>100</v>
      </c>
      <c r="Z580" s="235">
        <f>Z581+Z582+Z583+Z585+Z586</f>
        <v>19.96</v>
      </c>
      <c r="AA580" s="212">
        <f>AA581+AA582+AA583+AA585+AA586</f>
        <v>0</v>
      </c>
      <c r="AB580" s="212">
        <f>(AA580/Z580)*100</f>
        <v>0</v>
      </c>
      <c r="AC580" s="235">
        <f>AC581+AC582+AC583+AC585+AC586</f>
        <v>0</v>
      </c>
      <c r="AD580" s="212">
        <f>AD581+AD582+AD583+AD585+AD586</f>
        <v>0</v>
      </c>
      <c r="AE580" s="212" t="e">
        <f>(AD580/AC580)*100</f>
        <v>#DIV/0!</v>
      </c>
      <c r="AF580" s="235">
        <f>AF581+AF582+AF583+AF585+AF586</f>
        <v>0</v>
      </c>
      <c r="AG580" s="212">
        <f>AG581+AG582+AG583+AG585+AG586</f>
        <v>0</v>
      </c>
      <c r="AH580" s="212" t="e">
        <f>(AG580/AF580)*100</f>
        <v>#DIV/0!</v>
      </c>
      <c r="AI580" s="235">
        <f>AI581+AI582+AI583+AI585+AI586</f>
        <v>0</v>
      </c>
      <c r="AJ580" s="212">
        <f>AJ581+AJ582+AJ583+AJ585+AJ586</f>
        <v>0</v>
      </c>
      <c r="AK580" s="212" t="e">
        <f>(AJ580/AI580)*100</f>
        <v>#DIV/0!</v>
      </c>
      <c r="AL580" s="235">
        <f>AL581+AL582+AL583+AL585+AL586</f>
        <v>0</v>
      </c>
      <c r="AM580" s="212">
        <f>AM581+AM582+AM583+AM585+AM586</f>
        <v>0</v>
      </c>
      <c r="AN580" s="212" t="e">
        <f>(AM580/AL580)*100</f>
        <v>#DIV/0!</v>
      </c>
      <c r="AO580" s="235">
        <f>AO581+AO582+AO583+AO585+AO586</f>
        <v>0</v>
      </c>
      <c r="AP580" s="212">
        <f>AP581+AP582+AP583+AP585+AP586</f>
        <v>0</v>
      </c>
      <c r="AQ580" s="212" t="e">
        <f>(AP580/AO580)*100</f>
        <v>#DIV/0!</v>
      </c>
      <c r="AR580" s="218"/>
    </row>
    <row r="581" spans="1:46" s="91" customFormat="1" ht="30" hidden="1">
      <c r="A581" s="273"/>
      <c r="B581" s="276"/>
      <c r="C581" s="279"/>
      <c r="D581" s="115" t="s">
        <v>17</v>
      </c>
      <c r="E581" s="176">
        <f>H581+K581+N581+Q581+T581+W581+Z581+AC581+AF581+AI581+AL581+AO581</f>
        <v>0</v>
      </c>
      <c r="F581" s="47">
        <f>I581+L581+O581+R581+U581+X581+AA581+AD581+AG581+AJ581+AM581+AP581</f>
        <v>0</v>
      </c>
      <c r="G581" s="48" t="e">
        <f t="shared" ref="G581:G586" si="1319">(F581/E581)*100</f>
        <v>#DIV/0!</v>
      </c>
      <c r="H581" s="235"/>
      <c r="I581" s="47"/>
      <c r="J581" s="48" t="e">
        <f t="shared" ref="J581:J586" si="1320">(I581/H581)*100</f>
        <v>#DIV/0!</v>
      </c>
      <c r="K581" s="235"/>
      <c r="L581" s="47"/>
      <c r="M581" s="48" t="e">
        <f t="shared" ref="M581:M586" si="1321">(L581/K581)*100</f>
        <v>#DIV/0!</v>
      </c>
      <c r="N581" s="235"/>
      <c r="O581" s="48"/>
      <c r="P581" s="48" t="e">
        <f t="shared" ref="P581:P586" si="1322">(O581/N581)*100</f>
        <v>#DIV/0!</v>
      </c>
      <c r="Q581" s="235"/>
      <c r="R581" s="47"/>
      <c r="S581" s="48" t="e">
        <f t="shared" ref="S581:S586" si="1323">(R581/Q581)*100</f>
        <v>#DIV/0!</v>
      </c>
      <c r="T581" s="235"/>
      <c r="U581" s="47"/>
      <c r="V581" s="48" t="e">
        <f t="shared" ref="V581:V586" si="1324">(U581/T581)*100</f>
        <v>#DIV/0!</v>
      </c>
      <c r="W581" s="235"/>
      <c r="X581" s="47"/>
      <c r="Y581" s="48" t="e">
        <f t="shared" ref="Y581:Y586" si="1325">(X581/W581)*100</f>
        <v>#DIV/0!</v>
      </c>
      <c r="Z581" s="235"/>
      <c r="AA581" s="47"/>
      <c r="AB581" s="48" t="e">
        <f t="shared" ref="AB581:AB586" si="1326">(AA581/Z581)*100</f>
        <v>#DIV/0!</v>
      </c>
      <c r="AC581" s="235"/>
      <c r="AD581" s="47"/>
      <c r="AE581" s="48" t="e">
        <f t="shared" ref="AE581:AE586" si="1327">(AD581/AC581)*100</f>
        <v>#DIV/0!</v>
      </c>
      <c r="AF581" s="235"/>
      <c r="AG581" s="47"/>
      <c r="AH581" s="48" t="e">
        <f t="shared" ref="AH581:AH586" si="1328">(AG581/AF581)*100</f>
        <v>#DIV/0!</v>
      </c>
      <c r="AI581" s="235"/>
      <c r="AJ581" s="47"/>
      <c r="AK581" s="48" t="e">
        <f t="shared" ref="AK581:AK586" si="1329">(AJ581/AI581)*100</f>
        <v>#DIV/0!</v>
      </c>
      <c r="AL581" s="235"/>
      <c r="AM581" s="47"/>
      <c r="AN581" s="48" t="e">
        <f t="shared" ref="AN581:AN586" si="1330">(AM581/AL581)*100</f>
        <v>#DIV/0!</v>
      </c>
      <c r="AO581" s="235"/>
      <c r="AP581" s="47"/>
      <c r="AQ581" s="48" t="e">
        <f t="shared" ref="AQ581:AQ586" si="1331">(AP581/AO581)*100</f>
        <v>#DIV/0!</v>
      </c>
      <c r="AR581" s="92"/>
      <c r="AS581" s="90"/>
      <c r="AT581" s="90"/>
    </row>
    <row r="582" spans="1:46" s="91" customFormat="1" ht="45" hidden="1">
      <c r="A582" s="273"/>
      <c r="B582" s="276"/>
      <c r="C582" s="279"/>
      <c r="D582" s="115" t="s">
        <v>18</v>
      </c>
      <c r="E582" s="176">
        <f t="shared" ref="E582:F586" si="1332">H582+K582+N582+Q582+T582+W582+Z582+AC582+AF582+AI582+AL582+AO582</f>
        <v>0</v>
      </c>
      <c r="F582" s="47">
        <f t="shared" si="1332"/>
        <v>0</v>
      </c>
      <c r="G582" s="48" t="e">
        <f t="shared" si="1319"/>
        <v>#DIV/0!</v>
      </c>
      <c r="H582" s="235"/>
      <c r="I582" s="47"/>
      <c r="J582" s="48" t="e">
        <f t="shared" si="1320"/>
        <v>#DIV/0!</v>
      </c>
      <c r="K582" s="235"/>
      <c r="L582" s="47"/>
      <c r="M582" s="48" t="e">
        <f t="shared" si="1321"/>
        <v>#DIV/0!</v>
      </c>
      <c r="N582" s="235"/>
      <c r="O582" s="48"/>
      <c r="P582" s="48"/>
      <c r="Q582" s="235"/>
      <c r="R582" s="47"/>
      <c r="S582" s="48" t="e">
        <f t="shared" si="1323"/>
        <v>#DIV/0!</v>
      </c>
      <c r="T582" s="235"/>
      <c r="U582" s="47"/>
      <c r="V582" s="48" t="e">
        <f t="shared" si="1324"/>
        <v>#DIV/0!</v>
      </c>
      <c r="W582" s="235"/>
      <c r="X582" s="47"/>
      <c r="Y582" s="48" t="e">
        <f t="shared" si="1325"/>
        <v>#DIV/0!</v>
      </c>
      <c r="Z582" s="235"/>
      <c r="AA582" s="47"/>
      <c r="AB582" s="48" t="e">
        <f t="shared" si="1326"/>
        <v>#DIV/0!</v>
      </c>
      <c r="AC582" s="235"/>
      <c r="AD582" s="47"/>
      <c r="AE582" s="48" t="e">
        <f t="shared" si="1327"/>
        <v>#DIV/0!</v>
      </c>
      <c r="AF582" s="235"/>
      <c r="AG582" s="47"/>
      <c r="AH582" s="48" t="e">
        <f t="shared" si="1328"/>
        <v>#DIV/0!</v>
      </c>
      <c r="AI582" s="235"/>
      <c r="AJ582" s="47"/>
      <c r="AK582" s="48" t="e">
        <f t="shared" si="1329"/>
        <v>#DIV/0!</v>
      </c>
      <c r="AL582" s="235"/>
      <c r="AM582" s="47"/>
      <c r="AN582" s="48" t="e">
        <f t="shared" si="1330"/>
        <v>#DIV/0!</v>
      </c>
      <c r="AO582" s="235"/>
      <c r="AP582" s="47"/>
      <c r="AQ582" s="48" t="e">
        <f t="shared" si="1331"/>
        <v>#DIV/0!</v>
      </c>
      <c r="AR582" s="92"/>
      <c r="AS582" s="90"/>
      <c r="AT582" s="90"/>
    </row>
    <row r="583" spans="1:46" s="91" customFormat="1" ht="28.5" hidden="1" customHeight="1">
      <c r="A583" s="273"/>
      <c r="B583" s="276"/>
      <c r="C583" s="279"/>
      <c r="D583" s="115" t="s">
        <v>26</v>
      </c>
      <c r="E583" s="176">
        <f t="shared" si="1332"/>
        <v>200</v>
      </c>
      <c r="F583" s="47">
        <f t="shared" si="1332"/>
        <v>180.04</v>
      </c>
      <c r="G583" s="48">
        <f t="shared" si="1319"/>
        <v>90.02</v>
      </c>
      <c r="H583" s="235"/>
      <c r="I583" s="47"/>
      <c r="J583" s="48" t="e">
        <f t="shared" si="1320"/>
        <v>#DIV/0!</v>
      </c>
      <c r="K583" s="235"/>
      <c r="L583" s="47"/>
      <c r="M583" s="48" t="e">
        <f t="shared" si="1321"/>
        <v>#DIV/0!</v>
      </c>
      <c r="N583" s="235"/>
      <c r="O583" s="48"/>
      <c r="P583" s="48" t="e">
        <f t="shared" si="1322"/>
        <v>#DIV/0!</v>
      </c>
      <c r="Q583" s="235"/>
      <c r="R583" s="47"/>
      <c r="S583" s="48" t="e">
        <f t="shared" si="1323"/>
        <v>#DIV/0!</v>
      </c>
      <c r="T583" s="235"/>
      <c r="U583" s="47"/>
      <c r="V583" s="48" t="e">
        <f t="shared" si="1324"/>
        <v>#DIV/0!</v>
      </c>
      <c r="W583" s="235">
        <v>180.04</v>
      </c>
      <c r="X583" s="47">
        <v>180.04</v>
      </c>
      <c r="Y583" s="48">
        <f t="shared" si="1325"/>
        <v>100</v>
      </c>
      <c r="Z583" s="235">
        <v>19.96</v>
      </c>
      <c r="AA583" s="47"/>
      <c r="AB583" s="48">
        <f t="shared" si="1326"/>
        <v>0</v>
      </c>
      <c r="AC583" s="235"/>
      <c r="AD583" s="47"/>
      <c r="AE583" s="48" t="e">
        <f t="shared" si="1327"/>
        <v>#DIV/0!</v>
      </c>
      <c r="AF583" s="235"/>
      <c r="AG583" s="47"/>
      <c r="AH583" s="48" t="e">
        <f t="shared" si="1328"/>
        <v>#DIV/0!</v>
      </c>
      <c r="AI583" s="235"/>
      <c r="AJ583" s="47"/>
      <c r="AK583" s="48" t="e">
        <f t="shared" si="1329"/>
        <v>#DIV/0!</v>
      </c>
      <c r="AL583" s="235"/>
      <c r="AM583" s="47"/>
      <c r="AN583" s="48" t="e">
        <f t="shared" si="1330"/>
        <v>#DIV/0!</v>
      </c>
      <c r="AO583" s="235"/>
      <c r="AP583" s="47"/>
      <c r="AQ583" s="48" t="e">
        <f t="shared" si="1331"/>
        <v>#DIV/0!</v>
      </c>
      <c r="AR583" s="92"/>
      <c r="AS583" s="90"/>
      <c r="AT583" s="90"/>
    </row>
    <row r="584" spans="1:46" s="91" customFormat="1" ht="81" hidden="1" customHeight="1">
      <c r="A584" s="273"/>
      <c r="B584" s="276"/>
      <c r="C584" s="279"/>
      <c r="D584" s="115" t="s">
        <v>154</v>
      </c>
      <c r="E584" s="176">
        <f t="shared" si="1332"/>
        <v>0</v>
      </c>
      <c r="F584" s="47">
        <f t="shared" si="1332"/>
        <v>0</v>
      </c>
      <c r="G584" s="48" t="e">
        <f t="shared" si="1319"/>
        <v>#DIV/0!</v>
      </c>
      <c r="H584" s="235"/>
      <c r="I584" s="47"/>
      <c r="J584" s="48" t="e">
        <f t="shared" si="1320"/>
        <v>#DIV/0!</v>
      </c>
      <c r="K584" s="235"/>
      <c r="L584" s="47"/>
      <c r="M584" s="48" t="e">
        <f t="shared" si="1321"/>
        <v>#DIV/0!</v>
      </c>
      <c r="N584" s="235"/>
      <c r="O584" s="48"/>
      <c r="P584" s="48" t="e">
        <f t="shared" si="1322"/>
        <v>#DIV/0!</v>
      </c>
      <c r="Q584" s="235"/>
      <c r="R584" s="47"/>
      <c r="S584" s="48" t="e">
        <f t="shared" si="1323"/>
        <v>#DIV/0!</v>
      </c>
      <c r="T584" s="235"/>
      <c r="U584" s="47"/>
      <c r="V584" s="48" t="e">
        <f t="shared" si="1324"/>
        <v>#DIV/0!</v>
      </c>
      <c r="W584" s="235"/>
      <c r="X584" s="47"/>
      <c r="Y584" s="48" t="e">
        <f t="shared" si="1325"/>
        <v>#DIV/0!</v>
      </c>
      <c r="Z584" s="235"/>
      <c r="AA584" s="47"/>
      <c r="AB584" s="48" t="e">
        <f t="shared" si="1326"/>
        <v>#DIV/0!</v>
      </c>
      <c r="AC584" s="235"/>
      <c r="AD584" s="47"/>
      <c r="AE584" s="48" t="e">
        <f t="shared" si="1327"/>
        <v>#DIV/0!</v>
      </c>
      <c r="AF584" s="235"/>
      <c r="AG584" s="47"/>
      <c r="AH584" s="48" t="e">
        <f t="shared" si="1328"/>
        <v>#DIV/0!</v>
      </c>
      <c r="AI584" s="235"/>
      <c r="AJ584" s="47"/>
      <c r="AK584" s="48" t="e">
        <f t="shared" si="1329"/>
        <v>#DIV/0!</v>
      </c>
      <c r="AL584" s="235"/>
      <c r="AM584" s="47"/>
      <c r="AN584" s="48" t="e">
        <f t="shared" si="1330"/>
        <v>#DIV/0!</v>
      </c>
      <c r="AO584" s="235"/>
      <c r="AP584" s="47"/>
      <c r="AQ584" s="48" t="e">
        <f t="shared" si="1331"/>
        <v>#DIV/0!</v>
      </c>
      <c r="AR584" s="92"/>
      <c r="AS584" s="90"/>
      <c r="AT584" s="90"/>
    </row>
    <row r="585" spans="1:46" s="91" customFormat="1" ht="32.25" hidden="1" customHeight="1">
      <c r="A585" s="273"/>
      <c r="B585" s="276"/>
      <c r="C585" s="279"/>
      <c r="D585" s="115" t="s">
        <v>37</v>
      </c>
      <c r="E585" s="176">
        <f t="shared" si="1332"/>
        <v>0</v>
      </c>
      <c r="F585" s="47">
        <f t="shared" si="1332"/>
        <v>0</v>
      </c>
      <c r="G585" s="48" t="e">
        <f t="shared" si="1319"/>
        <v>#DIV/0!</v>
      </c>
      <c r="H585" s="235"/>
      <c r="I585" s="47"/>
      <c r="J585" s="48" t="e">
        <f t="shared" si="1320"/>
        <v>#DIV/0!</v>
      </c>
      <c r="K585" s="235"/>
      <c r="L585" s="47"/>
      <c r="M585" s="48" t="e">
        <f t="shared" si="1321"/>
        <v>#DIV/0!</v>
      </c>
      <c r="N585" s="235"/>
      <c r="O585" s="48"/>
      <c r="P585" s="48" t="e">
        <f t="shared" si="1322"/>
        <v>#DIV/0!</v>
      </c>
      <c r="Q585" s="235"/>
      <c r="R585" s="47"/>
      <c r="S585" s="48" t="e">
        <f t="shared" si="1323"/>
        <v>#DIV/0!</v>
      </c>
      <c r="T585" s="235"/>
      <c r="U585" s="47"/>
      <c r="V585" s="48" t="e">
        <f t="shared" si="1324"/>
        <v>#DIV/0!</v>
      </c>
      <c r="W585" s="235"/>
      <c r="X585" s="47"/>
      <c r="Y585" s="48" t="e">
        <f t="shared" si="1325"/>
        <v>#DIV/0!</v>
      </c>
      <c r="Z585" s="235"/>
      <c r="AA585" s="47"/>
      <c r="AB585" s="48" t="e">
        <f t="shared" si="1326"/>
        <v>#DIV/0!</v>
      </c>
      <c r="AC585" s="235"/>
      <c r="AD585" s="47"/>
      <c r="AE585" s="48" t="e">
        <f t="shared" si="1327"/>
        <v>#DIV/0!</v>
      </c>
      <c r="AF585" s="235"/>
      <c r="AG585" s="47"/>
      <c r="AH585" s="48" t="e">
        <f t="shared" si="1328"/>
        <v>#DIV/0!</v>
      </c>
      <c r="AI585" s="235"/>
      <c r="AJ585" s="47"/>
      <c r="AK585" s="48" t="e">
        <f t="shared" si="1329"/>
        <v>#DIV/0!</v>
      </c>
      <c r="AL585" s="235"/>
      <c r="AM585" s="47"/>
      <c r="AN585" s="48" t="e">
        <f t="shared" si="1330"/>
        <v>#DIV/0!</v>
      </c>
      <c r="AO585" s="235"/>
      <c r="AP585" s="47"/>
      <c r="AQ585" s="48" t="e">
        <f t="shared" si="1331"/>
        <v>#DIV/0!</v>
      </c>
      <c r="AR585" s="92"/>
      <c r="AS585" s="90"/>
      <c r="AT585" s="90"/>
    </row>
    <row r="586" spans="1:46" s="91" customFormat="1" ht="48" hidden="1" customHeight="1">
      <c r="A586" s="274"/>
      <c r="B586" s="277"/>
      <c r="C586" s="280"/>
      <c r="D586" s="115" t="s">
        <v>32</v>
      </c>
      <c r="E586" s="176">
        <f t="shared" si="1332"/>
        <v>0</v>
      </c>
      <c r="F586" s="47">
        <f t="shared" si="1332"/>
        <v>0</v>
      </c>
      <c r="G586" s="48" t="e">
        <f t="shared" si="1319"/>
        <v>#DIV/0!</v>
      </c>
      <c r="H586" s="235"/>
      <c r="I586" s="47"/>
      <c r="J586" s="48" t="e">
        <f t="shared" si="1320"/>
        <v>#DIV/0!</v>
      </c>
      <c r="K586" s="235"/>
      <c r="L586" s="47"/>
      <c r="M586" s="48" t="e">
        <f t="shared" si="1321"/>
        <v>#DIV/0!</v>
      </c>
      <c r="N586" s="235"/>
      <c r="O586" s="48"/>
      <c r="P586" s="48" t="e">
        <f t="shared" si="1322"/>
        <v>#DIV/0!</v>
      </c>
      <c r="Q586" s="235"/>
      <c r="R586" s="47"/>
      <c r="S586" s="48" t="e">
        <f t="shared" si="1323"/>
        <v>#DIV/0!</v>
      </c>
      <c r="T586" s="235"/>
      <c r="U586" s="47"/>
      <c r="V586" s="48" t="e">
        <f t="shared" si="1324"/>
        <v>#DIV/0!</v>
      </c>
      <c r="W586" s="235"/>
      <c r="X586" s="47"/>
      <c r="Y586" s="48" t="e">
        <f t="shared" si="1325"/>
        <v>#DIV/0!</v>
      </c>
      <c r="Z586" s="235"/>
      <c r="AA586" s="47"/>
      <c r="AB586" s="48" t="e">
        <f t="shared" si="1326"/>
        <v>#DIV/0!</v>
      </c>
      <c r="AC586" s="235"/>
      <c r="AD586" s="47"/>
      <c r="AE586" s="48" t="e">
        <f t="shared" si="1327"/>
        <v>#DIV/0!</v>
      </c>
      <c r="AF586" s="235"/>
      <c r="AG586" s="47"/>
      <c r="AH586" s="48" t="e">
        <f t="shared" si="1328"/>
        <v>#DIV/0!</v>
      </c>
      <c r="AI586" s="235"/>
      <c r="AJ586" s="47"/>
      <c r="AK586" s="48" t="e">
        <f t="shared" si="1329"/>
        <v>#DIV/0!</v>
      </c>
      <c r="AL586" s="235"/>
      <c r="AM586" s="47"/>
      <c r="AN586" s="48" t="e">
        <f t="shared" si="1330"/>
        <v>#DIV/0!</v>
      </c>
      <c r="AO586" s="235"/>
      <c r="AP586" s="47"/>
      <c r="AQ586" s="48" t="e">
        <f t="shared" si="1331"/>
        <v>#DIV/0!</v>
      </c>
      <c r="AR586" s="92"/>
      <c r="AS586" s="90"/>
      <c r="AT586" s="90"/>
    </row>
    <row r="587" spans="1:46" s="214" customFormat="1" ht="23.25" hidden="1" customHeight="1">
      <c r="A587" s="272" t="s">
        <v>429</v>
      </c>
      <c r="B587" s="275" t="s">
        <v>419</v>
      </c>
      <c r="C587" s="278" t="s">
        <v>418</v>
      </c>
      <c r="D587" s="217" t="s">
        <v>34</v>
      </c>
      <c r="E587" s="211">
        <f>E588+E589+E590+E592+E593</f>
        <v>250</v>
      </c>
      <c r="F587" s="212">
        <f>F588+F589+F590+F592+F593</f>
        <v>0</v>
      </c>
      <c r="G587" s="212">
        <f>(F587/E587)*100</f>
        <v>0</v>
      </c>
      <c r="H587" s="235">
        <f>H588+H589+H590+H592+H593</f>
        <v>0</v>
      </c>
      <c r="I587" s="212">
        <f>I588+I589+I590+I592+I593</f>
        <v>0</v>
      </c>
      <c r="J587" s="212" t="e">
        <f>(I587/H587)*100</f>
        <v>#DIV/0!</v>
      </c>
      <c r="K587" s="235">
        <f>K588+K589+K590+K592+K593</f>
        <v>0</v>
      </c>
      <c r="L587" s="212">
        <f>L588+L589+L590+L592+L593</f>
        <v>0</v>
      </c>
      <c r="M587" s="212" t="e">
        <f>(L587/K587)*100</f>
        <v>#DIV/0!</v>
      </c>
      <c r="N587" s="235">
        <f>N588+N589+N590+N592+N593</f>
        <v>250</v>
      </c>
      <c r="O587" s="212">
        <f>O588+O589+O590+O592+O593</f>
        <v>0</v>
      </c>
      <c r="P587" s="212">
        <f>(O587/N587)*100</f>
        <v>0</v>
      </c>
      <c r="Q587" s="235">
        <f>Q588+Q589+Q590+Q592+Q593</f>
        <v>0</v>
      </c>
      <c r="R587" s="212">
        <f>R588+R589+R590+R592+R593</f>
        <v>0</v>
      </c>
      <c r="S587" s="212" t="e">
        <f>(R587/Q587)*100</f>
        <v>#DIV/0!</v>
      </c>
      <c r="T587" s="235">
        <f>T588+T589+T590+T592+T593</f>
        <v>0</v>
      </c>
      <c r="U587" s="212">
        <f>U588+U589+U590+U592+U593</f>
        <v>0</v>
      </c>
      <c r="V587" s="212" t="e">
        <f>(U587/T587)*100</f>
        <v>#DIV/0!</v>
      </c>
      <c r="W587" s="235">
        <f>W588+W589+W590+W592+W593</f>
        <v>0</v>
      </c>
      <c r="X587" s="212">
        <f>X588+X589+X590+X592+X593</f>
        <v>0</v>
      </c>
      <c r="Y587" s="212" t="e">
        <f>(X587/W587)*100</f>
        <v>#DIV/0!</v>
      </c>
      <c r="Z587" s="235">
        <f>Z588+Z589+Z590+Z592+Z593</f>
        <v>0</v>
      </c>
      <c r="AA587" s="212">
        <f>AA588+AA589+AA590+AA592+AA593</f>
        <v>0</v>
      </c>
      <c r="AB587" s="212" t="e">
        <f>(AA587/Z587)*100</f>
        <v>#DIV/0!</v>
      </c>
      <c r="AC587" s="235">
        <f>AC588+AC589+AC590+AC592+AC593</f>
        <v>0</v>
      </c>
      <c r="AD587" s="212">
        <f>AD588+AD589+AD590+AD592+AD593</f>
        <v>0</v>
      </c>
      <c r="AE587" s="212" t="e">
        <f>(AD587/AC587)*100</f>
        <v>#DIV/0!</v>
      </c>
      <c r="AF587" s="235">
        <f>AF588+AF589+AF590+AF592+AF593</f>
        <v>0</v>
      </c>
      <c r="AG587" s="212">
        <f>AG588+AG589+AG590+AG592+AG593</f>
        <v>0</v>
      </c>
      <c r="AH587" s="212" t="e">
        <f>(AG587/AF587)*100</f>
        <v>#DIV/0!</v>
      </c>
      <c r="AI587" s="235">
        <f>AI588+AI589+AI590+AI592+AI593</f>
        <v>0</v>
      </c>
      <c r="AJ587" s="212">
        <f>AJ588+AJ589+AJ590+AJ592+AJ593</f>
        <v>0</v>
      </c>
      <c r="AK587" s="212" t="e">
        <f>(AJ587/AI587)*100</f>
        <v>#DIV/0!</v>
      </c>
      <c r="AL587" s="235">
        <f>AL588+AL589+AL590+AL592+AL593</f>
        <v>0</v>
      </c>
      <c r="AM587" s="212">
        <f>AM588+AM589+AM590+AM592+AM593</f>
        <v>0</v>
      </c>
      <c r="AN587" s="212" t="e">
        <f>(AM587/AL587)*100</f>
        <v>#DIV/0!</v>
      </c>
      <c r="AO587" s="235">
        <f>AO588+AO589+AO590+AO592+AO593</f>
        <v>0</v>
      </c>
      <c r="AP587" s="212">
        <f>AP588+AP589+AP590+AP592+AP593</f>
        <v>0</v>
      </c>
      <c r="AQ587" s="212" t="e">
        <f>(AP587/AO587)*100</f>
        <v>#DIV/0!</v>
      </c>
      <c r="AR587" s="218"/>
    </row>
    <row r="588" spans="1:46" s="91" customFormat="1" ht="30" hidden="1">
      <c r="A588" s="273"/>
      <c r="B588" s="276"/>
      <c r="C588" s="279"/>
      <c r="D588" s="115" t="s">
        <v>17</v>
      </c>
      <c r="E588" s="176">
        <f>H588+K588+N588+Q588+T588+W588+Z588+AC588+AF588+AI588+AL588+AO588</f>
        <v>0</v>
      </c>
      <c r="F588" s="47">
        <f>I588+L588+O588+R588+U588+X588+AA588+AD588+AG588+AJ588+AM588+AP588</f>
        <v>0</v>
      </c>
      <c r="G588" s="48" t="e">
        <f t="shared" ref="G588:G593" si="1333">(F588/E588)*100</f>
        <v>#DIV/0!</v>
      </c>
      <c r="H588" s="235"/>
      <c r="I588" s="47"/>
      <c r="J588" s="48" t="e">
        <f t="shared" ref="J588:J593" si="1334">(I588/H588)*100</f>
        <v>#DIV/0!</v>
      </c>
      <c r="K588" s="235"/>
      <c r="L588" s="47"/>
      <c r="M588" s="48" t="e">
        <f t="shared" ref="M588:M593" si="1335">(L588/K588)*100</f>
        <v>#DIV/0!</v>
      </c>
      <c r="N588" s="235"/>
      <c r="O588" s="48"/>
      <c r="P588" s="48" t="e">
        <f t="shared" ref="P588:P593" si="1336">(O588/N588)*100</f>
        <v>#DIV/0!</v>
      </c>
      <c r="Q588" s="235"/>
      <c r="R588" s="47"/>
      <c r="S588" s="48" t="e">
        <f t="shared" ref="S588:S593" si="1337">(R588/Q588)*100</f>
        <v>#DIV/0!</v>
      </c>
      <c r="T588" s="235"/>
      <c r="U588" s="47"/>
      <c r="V588" s="48" t="e">
        <f t="shared" ref="V588:V593" si="1338">(U588/T588)*100</f>
        <v>#DIV/0!</v>
      </c>
      <c r="W588" s="235"/>
      <c r="X588" s="47"/>
      <c r="Y588" s="48" t="e">
        <f t="shared" ref="Y588:Y593" si="1339">(X588/W588)*100</f>
        <v>#DIV/0!</v>
      </c>
      <c r="Z588" s="235"/>
      <c r="AA588" s="47"/>
      <c r="AB588" s="48" t="e">
        <f t="shared" ref="AB588:AB593" si="1340">(AA588/Z588)*100</f>
        <v>#DIV/0!</v>
      </c>
      <c r="AC588" s="235"/>
      <c r="AD588" s="47"/>
      <c r="AE588" s="48" t="e">
        <f t="shared" ref="AE588:AE593" si="1341">(AD588/AC588)*100</f>
        <v>#DIV/0!</v>
      </c>
      <c r="AF588" s="235"/>
      <c r="AG588" s="47"/>
      <c r="AH588" s="48" t="e">
        <f t="shared" ref="AH588:AH593" si="1342">(AG588/AF588)*100</f>
        <v>#DIV/0!</v>
      </c>
      <c r="AI588" s="235"/>
      <c r="AJ588" s="47"/>
      <c r="AK588" s="48" t="e">
        <f t="shared" ref="AK588:AK593" si="1343">(AJ588/AI588)*100</f>
        <v>#DIV/0!</v>
      </c>
      <c r="AL588" s="235"/>
      <c r="AM588" s="47"/>
      <c r="AN588" s="48" t="e">
        <f t="shared" ref="AN588:AN593" si="1344">(AM588/AL588)*100</f>
        <v>#DIV/0!</v>
      </c>
      <c r="AO588" s="235"/>
      <c r="AP588" s="47"/>
      <c r="AQ588" s="48" t="e">
        <f t="shared" ref="AQ588:AQ593" si="1345">(AP588/AO588)*100</f>
        <v>#DIV/0!</v>
      </c>
      <c r="AR588" s="92"/>
      <c r="AS588" s="90"/>
      <c r="AT588" s="90"/>
    </row>
    <row r="589" spans="1:46" s="91" customFormat="1" ht="45" hidden="1">
      <c r="A589" s="273"/>
      <c r="B589" s="276"/>
      <c r="C589" s="279"/>
      <c r="D589" s="115" t="s">
        <v>18</v>
      </c>
      <c r="E589" s="176">
        <f t="shared" ref="E589:F593" si="1346">H589+K589+N589+Q589+T589+W589+Z589+AC589+AF589+AI589+AL589+AO589</f>
        <v>250</v>
      </c>
      <c r="F589" s="47">
        <f t="shared" si="1346"/>
        <v>0</v>
      </c>
      <c r="G589" s="48">
        <f t="shared" si="1333"/>
        <v>0</v>
      </c>
      <c r="H589" s="235"/>
      <c r="I589" s="47"/>
      <c r="J589" s="48" t="e">
        <f t="shared" si="1334"/>
        <v>#DIV/0!</v>
      </c>
      <c r="K589" s="235"/>
      <c r="L589" s="47"/>
      <c r="M589" s="48" t="e">
        <f t="shared" si="1335"/>
        <v>#DIV/0!</v>
      </c>
      <c r="N589" s="235">
        <v>250</v>
      </c>
      <c r="O589" s="48"/>
      <c r="P589" s="48">
        <f t="shared" si="1336"/>
        <v>0</v>
      </c>
      <c r="Q589" s="235"/>
      <c r="R589" s="47"/>
      <c r="S589" s="48" t="e">
        <f t="shared" si="1337"/>
        <v>#DIV/0!</v>
      </c>
      <c r="T589" s="235"/>
      <c r="U589" s="47"/>
      <c r="V589" s="48" t="e">
        <f t="shared" si="1338"/>
        <v>#DIV/0!</v>
      </c>
      <c r="W589" s="235"/>
      <c r="X589" s="47"/>
      <c r="Y589" s="48" t="e">
        <f t="shared" si="1339"/>
        <v>#DIV/0!</v>
      </c>
      <c r="Z589" s="235"/>
      <c r="AA589" s="47"/>
      <c r="AB589" s="48" t="e">
        <f t="shared" si="1340"/>
        <v>#DIV/0!</v>
      </c>
      <c r="AC589" s="235"/>
      <c r="AD589" s="47"/>
      <c r="AE589" s="48" t="e">
        <f t="shared" si="1341"/>
        <v>#DIV/0!</v>
      </c>
      <c r="AF589" s="235"/>
      <c r="AG589" s="47"/>
      <c r="AH589" s="48" t="e">
        <f t="shared" si="1342"/>
        <v>#DIV/0!</v>
      </c>
      <c r="AI589" s="235"/>
      <c r="AJ589" s="47"/>
      <c r="AK589" s="48" t="e">
        <f t="shared" si="1343"/>
        <v>#DIV/0!</v>
      </c>
      <c r="AL589" s="235"/>
      <c r="AM589" s="47"/>
      <c r="AN589" s="48" t="e">
        <f t="shared" si="1344"/>
        <v>#DIV/0!</v>
      </c>
      <c r="AO589" s="235"/>
      <c r="AP589" s="47"/>
      <c r="AQ589" s="48" t="e">
        <f t="shared" si="1345"/>
        <v>#DIV/0!</v>
      </c>
      <c r="AR589" s="92"/>
      <c r="AS589" s="90"/>
      <c r="AT589" s="90"/>
    </row>
    <row r="590" spans="1:46" s="91" customFormat="1" ht="28.5" hidden="1" customHeight="1">
      <c r="A590" s="273"/>
      <c r="B590" s="276"/>
      <c r="C590" s="279"/>
      <c r="D590" s="115" t="s">
        <v>26</v>
      </c>
      <c r="E590" s="176">
        <f t="shared" si="1346"/>
        <v>0</v>
      </c>
      <c r="F590" s="47">
        <f t="shared" si="1346"/>
        <v>0</v>
      </c>
      <c r="G590" s="48" t="e">
        <f t="shared" si="1333"/>
        <v>#DIV/0!</v>
      </c>
      <c r="H590" s="235"/>
      <c r="I590" s="47"/>
      <c r="J590" s="48" t="e">
        <f t="shared" si="1334"/>
        <v>#DIV/0!</v>
      </c>
      <c r="K590" s="235"/>
      <c r="L590" s="47"/>
      <c r="M590" s="48" t="e">
        <f t="shared" si="1335"/>
        <v>#DIV/0!</v>
      </c>
      <c r="N590" s="235"/>
      <c r="O590" s="48"/>
      <c r="P590" s="48" t="e">
        <f t="shared" si="1336"/>
        <v>#DIV/0!</v>
      </c>
      <c r="Q590" s="235"/>
      <c r="R590" s="47"/>
      <c r="S590" s="48" t="e">
        <f t="shared" si="1337"/>
        <v>#DIV/0!</v>
      </c>
      <c r="T590" s="235"/>
      <c r="U590" s="47"/>
      <c r="V590" s="48" t="e">
        <f t="shared" si="1338"/>
        <v>#DIV/0!</v>
      </c>
      <c r="W590" s="235"/>
      <c r="X590" s="47"/>
      <c r="Y590" s="48" t="e">
        <f t="shared" si="1339"/>
        <v>#DIV/0!</v>
      </c>
      <c r="Z590" s="235"/>
      <c r="AA590" s="47"/>
      <c r="AB590" s="48" t="e">
        <f t="shared" si="1340"/>
        <v>#DIV/0!</v>
      </c>
      <c r="AC590" s="235"/>
      <c r="AD590" s="47"/>
      <c r="AE590" s="48" t="e">
        <f t="shared" si="1341"/>
        <v>#DIV/0!</v>
      </c>
      <c r="AF590" s="235"/>
      <c r="AG590" s="47"/>
      <c r="AH590" s="48" t="e">
        <f t="shared" si="1342"/>
        <v>#DIV/0!</v>
      </c>
      <c r="AI590" s="235"/>
      <c r="AJ590" s="47"/>
      <c r="AK590" s="48" t="e">
        <f t="shared" si="1343"/>
        <v>#DIV/0!</v>
      </c>
      <c r="AL590" s="235"/>
      <c r="AM590" s="47"/>
      <c r="AN590" s="48" t="e">
        <f t="shared" si="1344"/>
        <v>#DIV/0!</v>
      </c>
      <c r="AO590" s="235"/>
      <c r="AP590" s="47"/>
      <c r="AQ590" s="48" t="e">
        <f t="shared" si="1345"/>
        <v>#DIV/0!</v>
      </c>
      <c r="AR590" s="92"/>
      <c r="AS590" s="90"/>
      <c r="AT590" s="90"/>
    </row>
    <row r="591" spans="1:46" s="91" customFormat="1" ht="81" hidden="1" customHeight="1">
      <c r="A591" s="273"/>
      <c r="B591" s="276"/>
      <c r="C591" s="279"/>
      <c r="D591" s="115" t="s">
        <v>154</v>
      </c>
      <c r="E591" s="176">
        <f t="shared" si="1346"/>
        <v>0</v>
      </c>
      <c r="F591" s="47">
        <f t="shared" si="1346"/>
        <v>0</v>
      </c>
      <c r="G591" s="48" t="e">
        <f t="shared" si="1333"/>
        <v>#DIV/0!</v>
      </c>
      <c r="H591" s="235"/>
      <c r="I591" s="47"/>
      <c r="J591" s="48" t="e">
        <f t="shared" si="1334"/>
        <v>#DIV/0!</v>
      </c>
      <c r="K591" s="235"/>
      <c r="L591" s="47"/>
      <c r="M591" s="48" t="e">
        <f t="shared" si="1335"/>
        <v>#DIV/0!</v>
      </c>
      <c r="N591" s="235"/>
      <c r="O591" s="48"/>
      <c r="P591" s="48" t="e">
        <f t="shared" si="1336"/>
        <v>#DIV/0!</v>
      </c>
      <c r="Q591" s="235"/>
      <c r="R591" s="47"/>
      <c r="S591" s="48" t="e">
        <f t="shared" si="1337"/>
        <v>#DIV/0!</v>
      </c>
      <c r="T591" s="235"/>
      <c r="U591" s="47"/>
      <c r="V591" s="48" t="e">
        <f t="shared" si="1338"/>
        <v>#DIV/0!</v>
      </c>
      <c r="W591" s="235"/>
      <c r="X591" s="47"/>
      <c r="Y591" s="48" t="e">
        <f t="shared" si="1339"/>
        <v>#DIV/0!</v>
      </c>
      <c r="Z591" s="235"/>
      <c r="AA591" s="47"/>
      <c r="AB591" s="48" t="e">
        <f t="shared" si="1340"/>
        <v>#DIV/0!</v>
      </c>
      <c r="AC591" s="235"/>
      <c r="AD591" s="47"/>
      <c r="AE591" s="48" t="e">
        <f t="shared" si="1341"/>
        <v>#DIV/0!</v>
      </c>
      <c r="AF591" s="235"/>
      <c r="AG591" s="47"/>
      <c r="AH591" s="48" t="e">
        <f t="shared" si="1342"/>
        <v>#DIV/0!</v>
      </c>
      <c r="AI591" s="235"/>
      <c r="AJ591" s="47"/>
      <c r="AK591" s="48" t="e">
        <f t="shared" si="1343"/>
        <v>#DIV/0!</v>
      </c>
      <c r="AL591" s="235"/>
      <c r="AM591" s="47"/>
      <c r="AN591" s="48" t="e">
        <f t="shared" si="1344"/>
        <v>#DIV/0!</v>
      </c>
      <c r="AO591" s="235"/>
      <c r="AP591" s="47"/>
      <c r="AQ591" s="48" t="e">
        <f t="shared" si="1345"/>
        <v>#DIV/0!</v>
      </c>
      <c r="AR591" s="92"/>
      <c r="AS591" s="90"/>
      <c r="AT591" s="90"/>
    </row>
    <row r="592" spans="1:46" s="91" customFormat="1" ht="32.25" hidden="1" customHeight="1">
      <c r="A592" s="273"/>
      <c r="B592" s="276"/>
      <c r="C592" s="279"/>
      <c r="D592" s="115" t="s">
        <v>37</v>
      </c>
      <c r="E592" s="176">
        <f t="shared" si="1346"/>
        <v>0</v>
      </c>
      <c r="F592" s="47">
        <f t="shared" si="1346"/>
        <v>0</v>
      </c>
      <c r="G592" s="48" t="e">
        <f t="shared" si="1333"/>
        <v>#DIV/0!</v>
      </c>
      <c r="H592" s="235"/>
      <c r="I592" s="47"/>
      <c r="J592" s="48" t="e">
        <f t="shared" si="1334"/>
        <v>#DIV/0!</v>
      </c>
      <c r="K592" s="235"/>
      <c r="L592" s="47"/>
      <c r="M592" s="48" t="e">
        <f t="shared" si="1335"/>
        <v>#DIV/0!</v>
      </c>
      <c r="N592" s="235"/>
      <c r="O592" s="48"/>
      <c r="P592" s="48" t="e">
        <f t="shared" si="1336"/>
        <v>#DIV/0!</v>
      </c>
      <c r="Q592" s="235"/>
      <c r="R592" s="47"/>
      <c r="S592" s="48" t="e">
        <f t="shared" si="1337"/>
        <v>#DIV/0!</v>
      </c>
      <c r="T592" s="235"/>
      <c r="U592" s="47"/>
      <c r="V592" s="48" t="e">
        <f t="shared" si="1338"/>
        <v>#DIV/0!</v>
      </c>
      <c r="W592" s="235"/>
      <c r="X592" s="47"/>
      <c r="Y592" s="48" t="e">
        <f t="shared" si="1339"/>
        <v>#DIV/0!</v>
      </c>
      <c r="Z592" s="235"/>
      <c r="AA592" s="47"/>
      <c r="AB592" s="48" t="e">
        <f t="shared" si="1340"/>
        <v>#DIV/0!</v>
      </c>
      <c r="AC592" s="235"/>
      <c r="AD592" s="47"/>
      <c r="AE592" s="48" t="e">
        <f t="shared" si="1341"/>
        <v>#DIV/0!</v>
      </c>
      <c r="AF592" s="235"/>
      <c r="AG592" s="47"/>
      <c r="AH592" s="48" t="e">
        <f t="shared" si="1342"/>
        <v>#DIV/0!</v>
      </c>
      <c r="AI592" s="235"/>
      <c r="AJ592" s="47"/>
      <c r="AK592" s="48" t="e">
        <f t="shared" si="1343"/>
        <v>#DIV/0!</v>
      </c>
      <c r="AL592" s="235"/>
      <c r="AM592" s="47"/>
      <c r="AN592" s="48" t="e">
        <f t="shared" si="1344"/>
        <v>#DIV/0!</v>
      </c>
      <c r="AO592" s="235"/>
      <c r="AP592" s="47"/>
      <c r="AQ592" s="48" t="e">
        <f t="shared" si="1345"/>
        <v>#DIV/0!</v>
      </c>
      <c r="AR592" s="92"/>
      <c r="AS592" s="90"/>
      <c r="AT592" s="90"/>
    </row>
    <row r="593" spans="1:46" s="91" customFormat="1" ht="48" hidden="1" customHeight="1">
      <c r="A593" s="274"/>
      <c r="B593" s="277"/>
      <c r="C593" s="280"/>
      <c r="D593" s="115" t="s">
        <v>32</v>
      </c>
      <c r="E593" s="176">
        <f t="shared" si="1346"/>
        <v>0</v>
      </c>
      <c r="F593" s="47">
        <f t="shared" si="1346"/>
        <v>0</v>
      </c>
      <c r="G593" s="48" t="e">
        <f t="shared" si="1333"/>
        <v>#DIV/0!</v>
      </c>
      <c r="H593" s="235"/>
      <c r="I593" s="47"/>
      <c r="J593" s="48" t="e">
        <f t="shared" si="1334"/>
        <v>#DIV/0!</v>
      </c>
      <c r="K593" s="235"/>
      <c r="L593" s="47"/>
      <c r="M593" s="48" t="e">
        <f t="shared" si="1335"/>
        <v>#DIV/0!</v>
      </c>
      <c r="N593" s="235"/>
      <c r="O593" s="48"/>
      <c r="P593" s="48" t="e">
        <f t="shared" si="1336"/>
        <v>#DIV/0!</v>
      </c>
      <c r="Q593" s="235"/>
      <c r="R593" s="47"/>
      <c r="S593" s="48" t="e">
        <f t="shared" si="1337"/>
        <v>#DIV/0!</v>
      </c>
      <c r="T593" s="235"/>
      <c r="U593" s="47"/>
      <c r="V593" s="48" t="e">
        <f t="shared" si="1338"/>
        <v>#DIV/0!</v>
      </c>
      <c r="W593" s="235"/>
      <c r="X593" s="47"/>
      <c r="Y593" s="48" t="e">
        <f t="shared" si="1339"/>
        <v>#DIV/0!</v>
      </c>
      <c r="Z593" s="235"/>
      <c r="AA593" s="47"/>
      <c r="AB593" s="48" t="e">
        <f t="shared" si="1340"/>
        <v>#DIV/0!</v>
      </c>
      <c r="AC593" s="235"/>
      <c r="AD593" s="47"/>
      <c r="AE593" s="48" t="e">
        <f t="shared" si="1341"/>
        <v>#DIV/0!</v>
      </c>
      <c r="AF593" s="235"/>
      <c r="AG593" s="47"/>
      <c r="AH593" s="48" t="e">
        <f t="shared" si="1342"/>
        <v>#DIV/0!</v>
      </c>
      <c r="AI593" s="235"/>
      <c r="AJ593" s="47"/>
      <c r="AK593" s="48" t="e">
        <f t="shared" si="1343"/>
        <v>#DIV/0!</v>
      </c>
      <c r="AL593" s="235"/>
      <c r="AM593" s="47"/>
      <c r="AN593" s="48" t="e">
        <f t="shared" si="1344"/>
        <v>#DIV/0!</v>
      </c>
      <c r="AO593" s="235"/>
      <c r="AP593" s="47"/>
      <c r="AQ593" s="48" t="e">
        <f t="shared" si="1345"/>
        <v>#DIV/0!</v>
      </c>
      <c r="AR593" s="92"/>
      <c r="AS593" s="90"/>
      <c r="AT593" s="90"/>
    </row>
    <row r="594" spans="1:46" s="208" customFormat="1" ht="24" hidden="1" customHeight="1">
      <c r="A594" s="272" t="s">
        <v>140</v>
      </c>
      <c r="B594" s="272" t="s">
        <v>71</v>
      </c>
      <c r="C594" s="278" t="s">
        <v>68</v>
      </c>
      <c r="D594" s="217" t="s">
        <v>34</v>
      </c>
      <c r="E594" s="211">
        <f>E595+E596+E597+E599+E600</f>
        <v>0</v>
      </c>
      <c r="F594" s="212">
        <f>F595+F596+F597+F599+F600</f>
        <v>0</v>
      </c>
      <c r="G594" s="219" t="e">
        <f>(F594/E594)*100</f>
        <v>#DIV/0!</v>
      </c>
      <c r="H594" s="235">
        <f>H595+H596+H597+H599+H600</f>
        <v>0</v>
      </c>
      <c r="I594" s="212">
        <f>I595+I596+I597+I599+I600</f>
        <v>0</v>
      </c>
      <c r="J594" s="219" t="e">
        <f>(I594/H594)*100</f>
        <v>#DIV/0!</v>
      </c>
      <c r="K594" s="235">
        <f>K595+K596+K597+K599+K600</f>
        <v>0</v>
      </c>
      <c r="L594" s="212">
        <f>L595+L596+L597+L599+L600</f>
        <v>0</v>
      </c>
      <c r="M594" s="219" t="e">
        <f>(L594/K594)*100</f>
        <v>#DIV/0!</v>
      </c>
      <c r="N594" s="235">
        <f>N595+N596+N597+N599+N600</f>
        <v>0</v>
      </c>
      <c r="O594" s="212">
        <f>O595+O596+O597+O599+O600</f>
        <v>0</v>
      </c>
      <c r="P594" s="219" t="e">
        <f>(O594/N594)*100</f>
        <v>#DIV/0!</v>
      </c>
      <c r="Q594" s="235">
        <f>Q595+Q596+Q597+Q599+Q600</f>
        <v>0</v>
      </c>
      <c r="R594" s="212">
        <f>R595+R596+R597+R599+R600</f>
        <v>0</v>
      </c>
      <c r="S594" s="219" t="e">
        <f>(R594/Q594)*100</f>
        <v>#DIV/0!</v>
      </c>
      <c r="T594" s="235">
        <f>T595+T596+T597+T599+T600</f>
        <v>0</v>
      </c>
      <c r="U594" s="212">
        <f>U595+U596+U597+U599+U600</f>
        <v>0</v>
      </c>
      <c r="V594" s="219" t="e">
        <f>(U594/T594)*100</f>
        <v>#DIV/0!</v>
      </c>
      <c r="W594" s="235">
        <f>W595+W596+W597+W599+W600</f>
        <v>0</v>
      </c>
      <c r="X594" s="212">
        <f>X595+X596+X597+X599+X600</f>
        <v>0</v>
      </c>
      <c r="Y594" s="219" t="e">
        <f>(X594/W594)*100</f>
        <v>#DIV/0!</v>
      </c>
      <c r="Z594" s="235">
        <f>Z595+Z596+Z597+Z599+Z600</f>
        <v>0</v>
      </c>
      <c r="AA594" s="212">
        <f>AA595+AA596+AA597+AA599+AA600</f>
        <v>0</v>
      </c>
      <c r="AB594" s="219" t="e">
        <f>(AA594/Z594)*100</f>
        <v>#DIV/0!</v>
      </c>
      <c r="AC594" s="235">
        <f>AC595+AC596+AC597+AC599+AC600</f>
        <v>0</v>
      </c>
      <c r="AD594" s="212">
        <f>AD595+AD596+AD597+AD599+AD600</f>
        <v>0</v>
      </c>
      <c r="AE594" s="219" t="e">
        <f>(AD594/AC594)*100</f>
        <v>#DIV/0!</v>
      </c>
      <c r="AF594" s="235">
        <f>AF595+AF596+AF597+AF599+AF600</f>
        <v>0</v>
      </c>
      <c r="AG594" s="212">
        <f>AG595+AG596+AG597+AG599+AG600</f>
        <v>0</v>
      </c>
      <c r="AH594" s="219" t="e">
        <f>(AG594/AF594)*100</f>
        <v>#DIV/0!</v>
      </c>
      <c r="AI594" s="235">
        <f>AI595+AI596+AI597+AI599+AI600</f>
        <v>0</v>
      </c>
      <c r="AJ594" s="212">
        <f>AJ595+AJ596+AJ597+AJ599+AJ600</f>
        <v>0</v>
      </c>
      <c r="AK594" s="219" t="e">
        <f>(AJ594/AI594)*100</f>
        <v>#DIV/0!</v>
      </c>
      <c r="AL594" s="235">
        <f>AL595+AL596+AL597+AL599+AL600</f>
        <v>0</v>
      </c>
      <c r="AM594" s="212">
        <f>AM595+AM596+AM597+AM599+AM600</f>
        <v>0</v>
      </c>
      <c r="AN594" s="219" t="e">
        <f>(AM594/AL594)*100</f>
        <v>#DIV/0!</v>
      </c>
      <c r="AO594" s="235">
        <f>AO595+AO596+AO597+AO599+AO600</f>
        <v>0</v>
      </c>
      <c r="AP594" s="212">
        <f>AP595+AP596+AP597+AP599+AP600</f>
        <v>0</v>
      </c>
      <c r="AQ594" s="219" t="e">
        <f>(AP594/AO594)*100</f>
        <v>#DIV/0!</v>
      </c>
      <c r="AR594" s="216"/>
    </row>
    <row r="595" spans="1:46" customFormat="1" ht="30" hidden="1">
      <c r="A595" s="273"/>
      <c r="B595" s="273"/>
      <c r="C595" s="279"/>
      <c r="D595" s="115" t="s">
        <v>17</v>
      </c>
      <c r="E595" s="176">
        <f>H595+K595+N595+Q595+T595+W595+Z595+AC595+AF595+AI595+AL595+AO595</f>
        <v>0</v>
      </c>
      <c r="F595" s="47">
        <f>I595+L595+O595+R595+U595+X595+AA595+AD595+AG595+AJ595+AM595+AP595</f>
        <v>0</v>
      </c>
      <c r="G595" s="42" t="e">
        <f t="shared" ref="G595:G600" si="1347">(F595/E595)*100</f>
        <v>#DIV/0!</v>
      </c>
      <c r="H595" s="236"/>
      <c r="I595" s="42"/>
      <c r="J595" s="42" t="e">
        <f t="shared" ref="J595:J600" si="1348">(I595/H595)*100</f>
        <v>#DIV/0!</v>
      </c>
      <c r="K595" s="236"/>
      <c r="L595" s="48"/>
      <c r="M595" s="42" t="e">
        <f t="shared" ref="M595:M600" si="1349">(L595/K595)*100</f>
        <v>#DIV/0!</v>
      </c>
      <c r="N595" s="236"/>
      <c r="O595" s="48"/>
      <c r="P595" s="42" t="e">
        <f t="shared" ref="P595:P600" si="1350">(O595/N595)*100</f>
        <v>#DIV/0!</v>
      </c>
      <c r="Q595" s="236"/>
      <c r="R595" s="42"/>
      <c r="S595" s="42" t="e">
        <f t="shared" ref="S595:S600" si="1351">(R595/Q595)*100</f>
        <v>#DIV/0!</v>
      </c>
      <c r="T595" s="236"/>
      <c r="U595" s="42"/>
      <c r="V595" s="42" t="e">
        <f t="shared" ref="V595:V600" si="1352">(U595/T595)*100</f>
        <v>#DIV/0!</v>
      </c>
      <c r="W595" s="236"/>
      <c r="X595" s="42"/>
      <c r="Y595" s="42" t="e">
        <f t="shared" ref="Y595:Y600" si="1353">(X595/W595)*100</f>
        <v>#DIV/0!</v>
      </c>
      <c r="Z595" s="236"/>
      <c r="AA595" s="42"/>
      <c r="AB595" s="42" t="e">
        <f t="shared" ref="AB595:AB600" si="1354">(AA595/Z595)*100</f>
        <v>#DIV/0!</v>
      </c>
      <c r="AC595" s="236"/>
      <c r="AD595" s="42"/>
      <c r="AE595" s="42" t="e">
        <f t="shared" ref="AE595:AE600" si="1355">(AD595/AC595)*100</f>
        <v>#DIV/0!</v>
      </c>
      <c r="AF595" s="236"/>
      <c r="AG595" s="42"/>
      <c r="AH595" s="42" t="e">
        <f t="shared" ref="AH595:AH600" si="1356">(AG595/AF595)*100</f>
        <v>#DIV/0!</v>
      </c>
      <c r="AI595" s="236"/>
      <c r="AJ595" s="42"/>
      <c r="AK595" s="42" t="e">
        <f t="shared" ref="AK595:AK600" si="1357">(AJ595/AI595)*100</f>
        <v>#DIV/0!</v>
      </c>
      <c r="AL595" s="236"/>
      <c r="AM595" s="42"/>
      <c r="AN595" s="42" t="e">
        <f t="shared" ref="AN595:AN600" si="1358">(AM595/AL595)*100</f>
        <v>#DIV/0!</v>
      </c>
      <c r="AO595" s="236"/>
      <c r="AP595" s="42"/>
      <c r="AQ595" s="42" t="e">
        <f t="shared" ref="AQ595:AQ600" si="1359">(AP595/AO595)*100</f>
        <v>#DIV/0!</v>
      </c>
      <c r="AR595" s="12"/>
      <c r="AS595" s="37"/>
      <c r="AT595" s="37"/>
    </row>
    <row r="596" spans="1:46" customFormat="1" ht="45" hidden="1">
      <c r="A596" s="273"/>
      <c r="B596" s="273"/>
      <c r="C596" s="279"/>
      <c r="D596" s="97" t="s">
        <v>18</v>
      </c>
      <c r="E596" s="177">
        <f t="shared" ref="E596:F600" si="1360">H596+K596+N596+Q596+T596+W596+Z596+AC596+AF596+AI596+AL596+AO596</f>
        <v>0</v>
      </c>
      <c r="F596" s="41">
        <f t="shared" si="1360"/>
        <v>0</v>
      </c>
      <c r="G596" s="42" t="e">
        <f t="shared" si="1347"/>
        <v>#DIV/0!</v>
      </c>
      <c r="H596" s="236"/>
      <c r="I596" s="42"/>
      <c r="J596" s="42" t="e">
        <f t="shared" si="1348"/>
        <v>#DIV/0!</v>
      </c>
      <c r="K596" s="236"/>
      <c r="L596" s="48"/>
      <c r="M596" s="42" t="e">
        <f t="shared" si="1349"/>
        <v>#DIV/0!</v>
      </c>
      <c r="N596" s="236"/>
      <c r="O596" s="48"/>
      <c r="P596" s="42" t="e">
        <f t="shared" si="1350"/>
        <v>#DIV/0!</v>
      </c>
      <c r="Q596" s="236"/>
      <c r="R596" s="42"/>
      <c r="S596" s="42" t="e">
        <f t="shared" si="1351"/>
        <v>#DIV/0!</v>
      </c>
      <c r="T596" s="236"/>
      <c r="U596" s="42"/>
      <c r="V596" s="42" t="e">
        <f t="shared" si="1352"/>
        <v>#DIV/0!</v>
      </c>
      <c r="W596" s="236"/>
      <c r="X596" s="42"/>
      <c r="Y596" s="42" t="e">
        <f t="shared" si="1353"/>
        <v>#DIV/0!</v>
      </c>
      <c r="Z596" s="236"/>
      <c r="AA596" s="42"/>
      <c r="AB596" s="42" t="e">
        <f t="shared" si="1354"/>
        <v>#DIV/0!</v>
      </c>
      <c r="AC596" s="236"/>
      <c r="AD596" s="42"/>
      <c r="AE596" s="42" t="e">
        <f t="shared" si="1355"/>
        <v>#DIV/0!</v>
      </c>
      <c r="AF596" s="236"/>
      <c r="AG596" s="42"/>
      <c r="AH596" s="42" t="e">
        <f t="shared" si="1356"/>
        <v>#DIV/0!</v>
      </c>
      <c r="AI596" s="236"/>
      <c r="AJ596" s="42"/>
      <c r="AK596" s="42" t="e">
        <f t="shared" si="1357"/>
        <v>#DIV/0!</v>
      </c>
      <c r="AL596" s="236"/>
      <c r="AM596" s="42"/>
      <c r="AN596" s="42" t="e">
        <f t="shared" si="1358"/>
        <v>#DIV/0!</v>
      </c>
      <c r="AO596" s="236"/>
      <c r="AP596" s="42"/>
      <c r="AQ596" s="42" t="e">
        <f t="shared" si="1359"/>
        <v>#DIV/0!</v>
      </c>
      <c r="AR596" s="12"/>
      <c r="AS596" s="37"/>
      <c r="AT596" s="37"/>
    </row>
    <row r="597" spans="1:46" customFormat="1" ht="29.25" hidden="1" customHeight="1">
      <c r="A597" s="273"/>
      <c r="B597" s="273"/>
      <c r="C597" s="279"/>
      <c r="D597" s="97" t="s">
        <v>26</v>
      </c>
      <c r="E597" s="177">
        <f t="shared" si="1360"/>
        <v>0</v>
      </c>
      <c r="F597" s="41">
        <f t="shared" si="1360"/>
        <v>0</v>
      </c>
      <c r="G597" s="42" t="e">
        <f t="shared" si="1347"/>
        <v>#DIV/0!</v>
      </c>
      <c r="H597" s="236"/>
      <c r="I597" s="42"/>
      <c r="J597" s="42" t="e">
        <f t="shared" si="1348"/>
        <v>#DIV/0!</v>
      </c>
      <c r="K597" s="236"/>
      <c r="L597" s="48"/>
      <c r="M597" s="42" t="e">
        <f t="shared" si="1349"/>
        <v>#DIV/0!</v>
      </c>
      <c r="N597" s="236"/>
      <c r="O597" s="48"/>
      <c r="P597" s="42" t="e">
        <f t="shared" si="1350"/>
        <v>#DIV/0!</v>
      </c>
      <c r="Q597" s="236"/>
      <c r="R597" s="42"/>
      <c r="S597" s="42" t="e">
        <f t="shared" si="1351"/>
        <v>#DIV/0!</v>
      </c>
      <c r="T597" s="236"/>
      <c r="U597" s="42"/>
      <c r="V597" s="42" t="e">
        <f t="shared" si="1352"/>
        <v>#DIV/0!</v>
      </c>
      <c r="W597" s="236"/>
      <c r="X597" s="42"/>
      <c r="Y597" s="42" t="e">
        <f t="shared" si="1353"/>
        <v>#DIV/0!</v>
      </c>
      <c r="Z597" s="236"/>
      <c r="AA597" s="42"/>
      <c r="AB597" s="42" t="e">
        <f t="shared" si="1354"/>
        <v>#DIV/0!</v>
      </c>
      <c r="AC597" s="236"/>
      <c r="AD597" s="42"/>
      <c r="AE597" s="42" t="e">
        <f t="shared" si="1355"/>
        <v>#DIV/0!</v>
      </c>
      <c r="AF597" s="236"/>
      <c r="AG597" s="42"/>
      <c r="AH597" s="42" t="e">
        <f t="shared" si="1356"/>
        <v>#DIV/0!</v>
      </c>
      <c r="AI597" s="236"/>
      <c r="AJ597" s="42"/>
      <c r="AK597" s="42" t="e">
        <f t="shared" si="1357"/>
        <v>#DIV/0!</v>
      </c>
      <c r="AL597" s="236"/>
      <c r="AM597" s="42"/>
      <c r="AN597" s="42" t="e">
        <f t="shared" si="1358"/>
        <v>#DIV/0!</v>
      </c>
      <c r="AO597" s="236"/>
      <c r="AP597" s="42"/>
      <c r="AQ597" s="42" t="e">
        <f t="shared" si="1359"/>
        <v>#DIV/0!</v>
      </c>
      <c r="AR597" s="12"/>
      <c r="AS597" s="37"/>
      <c r="AT597" s="37"/>
    </row>
    <row r="598" spans="1:46" customFormat="1" ht="76.5" hidden="1" customHeight="1">
      <c r="A598" s="273"/>
      <c r="B598" s="273"/>
      <c r="C598" s="279"/>
      <c r="D598" s="97" t="s">
        <v>154</v>
      </c>
      <c r="E598" s="177">
        <f t="shared" si="1360"/>
        <v>0</v>
      </c>
      <c r="F598" s="41">
        <f t="shared" si="1360"/>
        <v>0</v>
      </c>
      <c r="G598" s="42" t="e">
        <f t="shared" si="1347"/>
        <v>#DIV/0!</v>
      </c>
      <c r="H598" s="236"/>
      <c r="I598" s="42"/>
      <c r="J598" s="42" t="e">
        <f t="shared" si="1348"/>
        <v>#DIV/0!</v>
      </c>
      <c r="K598" s="236"/>
      <c r="L598" s="48"/>
      <c r="M598" s="42" t="e">
        <f t="shared" si="1349"/>
        <v>#DIV/0!</v>
      </c>
      <c r="N598" s="236"/>
      <c r="O598" s="48"/>
      <c r="P598" s="42" t="e">
        <f t="shared" si="1350"/>
        <v>#DIV/0!</v>
      </c>
      <c r="Q598" s="236"/>
      <c r="R598" s="42"/>
      <c r="S598" s="42" t="e">
        <f t="shared" si="1351"/>
        <v>#DIV/0!</v>
      </c>
      <c r="T598" s="236"/>
      <c r="U598" s="42"/>
      <c r="V598" s="42" t="e">
        <f t="shared" si="1352"/>
        <v>#DIV/0!</v>
      </c>
      <c r="W598" s="236"/>
      <c r="X598" s="42"/>
      <c r="Y598" s="42" t="e">
        <f t="shared" si="1353"/>
        <v>#DIV/0!</v>
      </c>
      <c r="Z598" s="236"/>
      <c r="AA598" s="42"/>
      <c r="AB598" s="42" t="e">
        <f t="shared" si="1354"/>
        <v>#DIV/0!</v>
      </c>
      <c r="AC598" s="236"/>
      <c r="AD598" s="42"/>
      <c r="AE598" s="42" t="e">
        <f t="shared" si="1355"/>
        <v>#DIV/0!</v>
      </c>
      <c r="AF598" s="236"/>
      <c r="AG598" s="42"/>
      <c r="AH598" s="42" t="e">
        <f t="shared" si="1356"/>
        <v>#DIV/0!</v>
      </c>
      <c r="AI598" s="236"/>
      <c r="AJ598" s="42"/>
      <c r="AK598" s="42" t="e">
        <f t="shared" si="1357"/>
        <v>#DIV/0!</v>
      </c>
      <c r="AL598" s="236"/>
      <c r="AM598" s="42"/>
      <c r="AN598" s="42" t="e">
        <f t="shared" si="1358"/>
        <v>#DIV/0!</v>
      </c>
      <c r="AO598" s="236"/>
      <c r="AP598" s="42"/>
      <c r="AQ598" s="42" t="e">
        <f t="shared" si="1359"/>
        <v>#DIV/0!</v>
      </c>
      <c r="AR598" s="12"/>
      <c r="AS598" s="37"/>
      <c r="AT598" s="37"/>
    </row>
    <row r="599" spans="1:46" customFormat="1" ht="36" hidden="1" customHeight="1">
      <c r="A599" s="273"/>
      <c r="B599" s="273"/>
      <c r="C599" s="279"/>
      <c r="D599" s="97" t="s">
        <v>37</v>
      </c>
      <c r="E599" s="177">
        <f t="shared" si="1360"/>
        <v>0</v>
      </c>
      <c r="F599" s="41">
        <f t="shared" si="1360"/>
        <v>0</v>
      </c>
      <c r="G599" s="42" t="e">
        <f t="shared" si="1347"/>
        <v>#DIV/0!</v>
      </c>
      <c r="H599" s="236"/>
      <c r="I599" s="42"/>
      <c r="J599" s="42" t="e">
        <f t="shared" si="1348"/>
        <v>#DIV/0!</v>
      </c>
      <c r="K599" s="236"/>
      <c r="L599" s="48"/>
      <c r="M599" s="42" t="e">
        <f t="shared" si="1349"/>
        <v>#DIV/0!</v>
      </c>
      <c r="N599" s="236"/>
      <c r="O599" s="48"/>
      <c r="P599" s="42" t="e">
        <f t="shared" si="1350"/>
        <v>#DIV/0!</v>
      </c>
      <c r="Q599" s="236"/>
      <c r="R599" s="42"/>
      <c r="S599" s="42" t="e">
        <f t="shared" si="1351"/>
        <v>#DIV/0!</v>
      </c>
      <c r="T599" s="236"/>
      <c r="U599" s="42"/>
      <c r="V599" s="42" t="e">
        <f t="shared" si="1352"/>
        <v>#DIV/0!</v>
      </c>
      <c r="W599" s="236"/>
      <c r="X599" s="42"/>
      <c r="Y599" s="42" t="e">
        <f t="shared" si="1353"/>
        <v>#DIV/0!</v>
      </c>
      <c r="Z599" s="236"/>
      <c r="AA599" s="42"/>
      <c r="AB599" s="42" t="e">
        <f t="shared" si="1354"/>
        <v>#DIV/0!</v>
      </c>
      <c r="AC599" s="236"/>
      <c r="AD599" s="42"/>
      <c r="AE599" s="42" t="e">
        <f t="shared" si="1355"/>
        <v>#DIV/0!</v>
      </c>
      <c r="AF599" s="236"/>
      <c r="AG599" s="42"/>
      <c r="AH599" s="42" t="e">
        <f t="shared" si="1356"/>
        <v>#DIV/0!</v>
      </c>
      <c r="AI599" s="236"/>
      <c r="AJ599" s="42"/>
      <c r="AK599" s="42" t="e">
        <f t="shared" si="1357"/>
        <v>#DIV/0!</v>
      </c>
      <c r="AL599" s="236"/>
      <c r="AM599" s="42"/>
      <c r="AN599" s="42" t="e">
        <f t="shared" si="1358"/>
        <v>#DIV/0!</v>
      </c>
      <c r="AO599" s="236"/>
      <c r="AP599" s="42"/>
      <c r="AQ599" s="42" t="e">
        <f t="shared" si="1359"/>
        <v>#DIV/0!</v>
      </c>
      <c r="AR599" s="12"/>
      <c r="AS599" s="37"/>
      <c r="AT599" s="37"/>
    </row>
    <row r="600" spans="1:46" customFormat="1" ht="45" hidden="1">
      <c r="A600" s="274"/>
      <c r="B600" s="274"/>
      <c r="C600" s="280"/>
      <c r="D600" s="97" t="s">
        <v>32</v>
      </c>
      <c r="E600" s="177">
        <f t="shared" si="1360"/>
        <v>0</v>
      </c>
      <c r="F600" s="41">
        <f t="shared" si="1360"/>
        <v>0</v>
      </c>
      <c r="G600" s="42" t="e">
        <f t="shared" si="1347"/>
        <v>#DIV/0!</v>
      </c>
      <c r="H600" s="236"/>
      <c r="I600" s="42"/>
      <c r="J600" s="42" t="e">
        <f t="shared" si="1348"/>
        <v>#DIV/0!</v>
      </c>
      <c r="K600" s="236"/>
      <c r="L600" s="48"/>
      <c r="M600" s="42" t="e">
        <f t="shared" si="1349"/>
        <v>#DIV/0!</v>
      </c>
      <c r="N600" s="236"/>
      <c r="O600" s="48"/>
      <c r="P600" s="42" t="e">
        <f t="shared" si="1350"/>
        <v>#DIV/0!</v>
      </c>
      <c r="Q600" s="236"/>
      <c r="R600" s="42"/>
      <c r="S600" s="42" t="e">
        <f t="shared" si="1351"/>
        <v>#DIV/0!</v>
      </c>
      <c r="T600" s="236"/>
      <c r="U600" s="42"/>
      <c r="V600" s="42" t="e">
        <f t="shared" si="1352"/>
        <v>#DIV/0!</v>
      </c>
      <c r="W600" s="236"/>
      <c r="X600" s="42"/>
      <c r="Y600" s="42" t="e">
        <f t="shared" si="1353"/>
        <v>#DIV/0!</v>
      </c>
      <c r="Z600" s="236"/>
      <c r="AA600" s="42"/>
      <c r="AB600" s="42" t="e">
        <f t="shared" si="1354"/>
        <v>#DIV/0!</v>
      </c>
      <c r="AC600" s="236"/>
      <c r="AD600" s="42"/>
      <c r="AE600" s="42" t="e">
        <f t="shared" si="1355"/>
        <v>#DIV/0!</v>
      </c>
      <c r="AF600" s="236"/>
      <c r="AG600" s="42"/>
      <c r="AH600" s="42" t="e">
        <f t="shared" si="1356"/>
        <v>#DIV/0!</v>
      </c>
      <c r="AI600" s="236"/>
      <c r="AJ600" s="42"/>
      <c r="AK600" s="42" t="e">
        <f t="shared" si="1357"/>
        <v>#DIV/0!</v>
      </c>
      <c r="AL600" s="236"/>
      <c r="AM600" s="42"/>
      <c r="AN600" s="42" t="e">
        <f t="shared" si="1358"/>
        <v>#DIV/0!</v>
      </c>
      <c r="AO600" s="236"/>
      <c r="AP600" s="42"/>
      <c r="AQ600" s="42" t="e">
        <f t="shared" si="1359"/>
        <v>#DIV/0!</v>
      </c>
      <c r="AR600" s="12"/>
      <c r="AS600" s="37"/>
      <c r="AT600" s="37"/>
    </row>
    <row r="601" spans="1:46" s="208" customFormat="1" ht="27" hidden="1" customHeight="1">
      <c r="A601" s="272" t="s">
        <v>271</v>
      </c>
      <c r="B601" s="311" t="s">
        <v>72</v>
      </c>
      <c r="C601" s="278" t="s">
        <v>130</v>
      </c>
      <c r="D601" s="217" t="s">
        <v>34</v>
      </c>
      <c r="E601" s="211">
        <f>E602+E603+E604+E606+E607</f>
        <v>0</v>
      </c>
      <c r="F601" s="212">
        <f>F602+F603+F604+F606+F607</f>
        <v>0</v>
      </c>
      <c r="G601" s="219" t="e">
        <f>(F601/E601)*100</f>
        <v>#DIV/0!</v>
      </c>
      <c r="H601" s="235">
        <f>H602+H603+H604+H606+H607</f>
        <v>0</v>
      </c>
      <c r="I601" s="212">
        <f>I602+I603+I604+I606+I607</f>
        <v>0</v>
      </c>
      <c r="J601" s="219" t="e">
        <f>(I601/H601)*100</f>
        <v>#DIV/0!</v>
      </c>
      <c r="K601" s="235">
        <f>K602+K603+K604+K606+K607</f>
        <v>0</v>
      </c>
      <c r="L601" s="212">
        <f>L602+L603+L604+L606+L607</f>
        <v>0</v>
      </c>
      <c r="M601" s="219" t="e">
        <f>(L601/K601)*100</f>
        <v>#DIV/0!</v>
      </c>
      <c r="N601" s="235">
        <f>N602+N603+N604+N606+N607</f>
        <v>0</v>
      </c>
      <c r="O601" s="212">
        <f>O602+O603+O604+O606+O607</f>
        <v>0</v>
      </c>
      <c r="P601" s="219" t="e">
        <f>(O601/N601)*100</f>
        <v>#DIV/0!</v>
      </c>
      <c r="Q601" s="235">
        <f>Q602+Q603+Q604+Q606+Q607</f>
        <v>0</v>
      </c>
      <c r="R601" s="212">
        <f>R602+R603+R604+R606+R607</f>
        <v>0</v>
      </c>
      <c r="S601" s="219" t="e">
        <f>(R601/Q601)*100</f>
        <v>#DIV/0!</v>
      </c>
      <c r="T601" s="235">
        <f>T602+T603+T604+T606+T607</f>
        <v>0</v>
      </c>
      <c r="U601" s="212">
        <f>U602+U603+U604+U606+U607</f>
        <v>0</v>
      </c>
      <c r="V601" s="219" t="e">
        <f>(U601/T601)*100</f>
        <v>#DIV/0!</v>
      </c>
      <c r="W601" s="235">
        <f>W602+W603+W604+W606+W607</f>
        <v>0</v>
      </c>
      <c r="X601" s="212">
        <f>X602+X603+X604+X606+X607</f>
        <v>0</v>
      </c>
      <c r="Y601" s="219" t="e">
        <f>(X601/W601)*100</f>
        <v>#DIV/0!</v>
      </c>
      <c r="Z601" s="235">
        <f>Z602+Z603+Z604+Z606+Z607</f>
        <v>0</v>
      </c>
      <c r="AA601" s="212">
        <f>AA602+AA603+AA604+AA606+AA607</f>
        <v>0</v>
      </c>
      <c r="AB601" s="219" t="e">
        <f>(AA601/Z601)*100</f>
        <v>#DIV/0!</v>
      </c>
      <c r="AC601" s="235">
        <f>AC602+AC603+AC604+AC606+AC607</f>
        <v>0</v>
      </c>
      <c r="AD601" s="212">
        <f>AD602+AD603+AD604+AD606+AD607</f>
        <v>0</v>
      </c>
      <c r="AE601" s="219" t="e">
        <f>(AD601/AC601)*100</f>
        <v>#DIV/0!</v>
      </c>
      <c r="AF601" s="235">
        <f>AF602+AF603+AF604+AF606+AF607</f>
        <v>0</v>
      </c>
      <c r="AG601" s="212">
        <f>AG602+AG603+AG604+AG606+AG607</f>
        <v>0</v>
      </c>
      <c r="AH601" s="219" t="e">
        <f>(AG601/AF601)*100</f>
        <v>#DIV/0!</v>
      </c>
      <c r="AI601" s="235">
        <f>AI602+AI603+AI604+AI606+AI607</f>
        <v>0</v>
      </c>
      <c r="AJ601" s="212">
        <f>AJ602+AJ603+AJ604+AJ606+AJ607</f>
        <v>0</v>
      </c>
      <c r="AK601" s="219" t="e">
        <f>(AJ601/AI601)*100</f>
        <v>#DIV/0!</v>
      </c>
      <c r="AL601" s="235">
        <f>AL602+AL603+AL604+AL606+AL607</f>
        <v>0</v>
      </c>
      <c r="AM601" s="212">
        <f>AM602+AM603+AM604+AM606+AM607</f>
        <v>0</v>
      </c>
      <c r="AN601" s="219" t="e">
        <f>(AM601/AL601)*100</f>
        <v>#DIV/0!</v>
      </c>
      <c r="AO601" s="235">
        <f>AO602+AO603+AO604+AO606+AO607</f>
        <v>0</v>
      </c>
      <c r="AP601" s="212">
        <f>AP602+AP603+AP604+AP606+AP607</f>
        <v>0</v>
      </c>
      <c r="AQ601" s="219" t="e">
        <f>(AP601/AO601)*100</f>
        <v>#DIV/0!</v>
      </c>
      <c r="AR601" s="216"/>
    </row>
    <row r="602" spans="1:46" customFormat="1" ht="30" hidden="1">
      <c r="A602" s="273"/>
      <c r="B602" s="312"/>
      <c r="C602" s="279"/>
      <c r="D602" s="115" t="s">
        <v>17</v>
      </c>
      <c r="E602" s="176">
        <f>H602+K602+N602+Q602+T602+W602+Z602+AC602+AF602+AI602+AL602+AO602</f>
        <v>0</v>
      </c>
      <c r="F602" s="41">
        <f>I602+L602+O602+R602+U602+X602+AA602+AD602+AG602+AJ602+AM602+AP602</f>
        <v>0</v>
      </c>
      <c r="G602" s="42" t="e">
        <f t="shared" ref="G602:G607" si="1361">(F602/E602)*100</f>
        <v>#DIV/0!</v>
      </c>
      <c r="H602" s="236">
        <f>H609</f>
        <v>0</v>
      </c>
      <c r="I602" s="42">
        <f>I609</f>
        <v>0</v>
      </c>
      <c r="J602" s="42" t="e">
        <f t="shared" ref="J602:J607" si="1362">(I602/H602)*100</f>
        <v>#DIV/0!</v>
      </c>
      <c r="K602" s="236">
        <f>K609</f>
        <v>0</v>
      </c>
      <c r="L602" s="48">
        <f>L609</f>
        <v>0</v>
      </c>
      <c r="M602" s="42" t="e">
        <f t="shared" ref="M602:M607" si="1363">(L602/K602)*100</f>
        <v>#DIV/0!</v>
      </c>
      <c r="N602" s="236">
        <f>N609</f>
        <v>0</v>
      </c>
      <c r="O602" s="48">
        <f>O609</f>
        <v>0</v>
      </c>
      <c r="P602" s="42" t="e">
        <f t="shared" ref="P602:P607" si="1364">(O602/N602)*100</f>
        <v>#DIV/0!</v>
      </c>
      <c r="Q602" s="236">
        <f>Q609</f>
        <v>0</v>
      </c>
      <c r="R602" s="42">
        <f>R609</f>
        <v>0</v>
      </c>
      <c r="S602" s="42" t="e">
        <f t="shared" ref="S602:S607" si="1365">(R602/Q602)*100</f>
        <v>#DIV/0!</v>
      </c>
      <c r="T602" s="236">
        <f>T609</f>
        <v>0</v>
      </c>
      <c r="U602" s="42">
        <f>U609</f>
        <v>0</v>
      </c>
      <c r="V602" s="42" t="e">
        <f t="shared" ref="V602:V607" si="1366">(U602/T602)*100</f>
        <v>#DIV/0!</v>
      </c>
      <c r="W602" s="236">
        <f>W609</f>
        <v>0</v>
      </c>
      <c r="X602" s="42">
        <f>X609</f>
        <v>0</v>
      </c>
      <c r="Y602" s="42" t="e">
        <f t="shared" ref="Y602:Y607" si="1367">(X602/W602)*100</f>
        <v>#DIV/0!</v>
      </c>
      <c r="Z602" s="236">
        <f>Z609</f>
        <v>0</v>
      </c>
      <c r="AA602" s="42">
        <f>AA609</f>
        <v>0</v>
      </c>
      <c r="AB602" s="42" t="e">
        <f t="shared" ref="AB602:AB607" si="1368">(AA602/Z602)*100</f>
        <v>#DIV/0!</v>
      </c>
      <c r="AC602" s="236">
        <f>AC609</f>
        <v>0</v>
      </c>
      <c r="AD602" s="42">
        <f>AD609</f>
        <v>0</v>
      </c>
      <c r="AE602" s="42" t="e">
        <f t="shared" ref="AE602:AE607" si="1369">(AD602/AC602)*100</f>
        <v>#DIV/0!</v>
      </c>
      <c r="AF602" s="236">
        <f>AF609</f>
        <v>0</v>
      </c>
      <c r="AG602" s="42">
        <f>AG609</f>
        <v>0</v>
      </c>
      <c r="AH602" s="42" t="e">
        <f t="shared" ref="AH602:AH607" si="1370">(AG602/AF602)*100</f>
        <v>#DIV/0!</v>
      </c>
      <c r="AI602" s="236">
        <f>AI609</f>
        <v>0</v>
      </c>
      <c r="AJ602" s="42">
        <f>AJ609</f>
        <v>0</v>
      </c>
      <c r="AK602" s="42" t="e">
        <f t="shared" ref="AK602:AK607" si="1371">(AJ602/AI602)*100</f>
        <v>#DIV/0!</v>
      </c>
      <c r="AL602" s="236">
        <f>AL609</f>
        <v>0</v>
      </c>
      <c r="AM602" s="42">
        <f>AM609</f>
        <v>0</v>
      </c>
      <c r="AN602" s="42" t="e">
        <f t="shared" ref="AN602:AN607" si="1372">(AM602/AL602)*100</f>
        <v>#DIV/0!</v>
      </c>
      <c r="AO602" s="236">
        <f>AO609</f>
        <v>0</v>
      </c>
      <c r="AP602" s="42">
        <f>AP609</f>
        <v>0</v>
      </c>
      <c r="AQ602" s="42" t="e">
        <f t="shared" ref="AQ602:AQ607" si="1373">(AP602/AO602)*100</f>
        <v>#DIV/0!</v>
      </c>
      <c r="AR602" s="12"/>
      <c r="AS602" s="37"/>
      <c r="AT602" s="37"/>
    </row>
    <row r="603" spans="1:46" customFormat="1" ht="45" hidden="1">
      <c r="A603" s="273"/>
      <c r="B603" s="312"/>
      <c r="C603" s="279"/>
      <c r="D603" s="115" t="s">
        <v>18</v>
      </c>
      <c r="E603" s="176">
        <f t="shared" ref="E603:F607" si="1374">H603+K603+N603+Q603+T603+W603+Z603+AC603+AF603+AI603+AL603+AO603</f>
        <v>0</v>
      </c>
      <c r="F603" s="41">
        <f t="shared" si="1374"/>
        <v>0</v>
      </c>
      <c r="G603" s="42" t="e">
        <f t="shared" si="1361"/>
        <v>#DIV/0!</v>
      </c>
      <c r="H603" s="236">
        <f t="shared" ref="H603:I607" si="1375">H610</f>
        <v>0</v>
      </c>
      <c r="I603" s="42">
        <f t="shared" si="1375"/>
        <v>0</v>
      </c>
      <c r="J603" s="42" t="e">
        <f t="shared" si="1362"/>
        <v>#DIV/0!</v>
      </c>
      <c r="K603" s="236">
        <f t="shared" ref="K603:L607" si="1376">K610</f>
        <v>0</v>
      </c>
      <c r="L603" s="48">
        <f t="shared" si="1376"/>
        <v>0</v>
      </c>
      <c r="M603" s="42" t="e">
        <f t="shared" si="1363"/>
        <v>#DIV/0!</v>
      </c>
      <c r="N603" s="236">
        <f t="shared" ref="N603:O607" si="1377">N610</f>
        <v>0</v>
      </c>
      <c r="O603" s="48">
        <f t="shared" si="1377"/>
        <v>0</v>
      </c>
      <c r="P603" s="42" t="e">
        <f t="shared" si="1364"/>
        <v>#DIV/0!</v>
      </c>
      <c r="Q603" s="236">
        <f t="shared" ref="Q603:R607" si="1378">Q610</f>
        <v>0</v>
      </c>
      <c r="R603" s="42">
        <f t="shared" si="1378"/>
        <v>0</v>
      </c>
      <c r="S603" s="42" t="e">
        <f t="shared" si="1365"/>
        <v>#DIV/0!</v>
      </c>
      <c r="T603" s="236">
        <f t="shared" ref="T603:U607" si="1379">T610</f>
        <v>0</v>
      </c>
      <c r="U603" s="42">
        <f t="shared" si="1379"/>
        <v>0</v>
      </c>
      <c r="V603" s="42" t="e">
        <f t="shared" si="1366"/>
        <v>#DIV/0!</v>
      </c>
      <c r="W603" s="236">
        <f t="shared" ref="W603:X607" si="1380">W610</f>
        <v>0</v>
      </c>
      <c r="X603" s="42">
        <f t="shared" si="1380"/>
        <v>0</v>
      </c>
      <c r="Y603" s="42" t="e">
        <f t="shared" si="1367"/>
        <v>#DIV/0!</v>
      </c>
      <c r="Z603" s="236">
        <f t="shared" ref="Z603:AA607" si="1381">Z610</f>
        <v>0</v>
      </c>
      <c r="AA603" s="42">
        <f t="shared" si="1381"/>
        <v>0</v>
      </c>
      <c r="AB603" s="42" t="e">
        <f t="shared" si="1368"/>
        <v>#DIV/0!</v>
      </c>
      <c r="AC603" s="236">
        <f t="shared" ref="AC603:AD607" si="1382">AC610</f>
        <v>0</v>
      </c>
      <c r="AD603" s="42">
        <f t="shared" si="1382"/>
        <v>0</v>
      </c>
      <c r="AE603" s="42" t="e">
        <f t="shared" si="1369"/>
        <v>#DIV/0!</v>
      </c>
      <c r="AF603" s="236">
        <f t="shared" ref="AF603:AG607" si="1383">AF610</f>
        <v>0</v>
      </c>
      <c r="AG603" s="42">
        <f t="shared" si="1383"/>
        <v>0</v>
      </c>
      <c r="AH603" s="42" t="e">
        <f t="shared" si="1370"/>
        <v>#DIV/0!</v>
      </c>
      <c r="AI603" s="236">
        <f t="shared" ref="AI603:AJ607" si="1384">AI610</f>
        <v>0</v>
      </c>
      <c r="AJ603" s="42">
        <f t="shared" si="1384"/>
        <v>0</v>
      </c>
      <c r="AK603" s="42" t="e">
        <f t="shared" si="1371"/>
        <v>#DIV/0!</v>
      </c>
      <c r="AL603" s="236">
        <f t="shared" ref="AL603:AM607" si="1385">AL610</f>
        <v>0</v>
      </c>
      <c r="AM603" s="42">
        <f t="shared" si="1385"/>
        <v>0</v>
      </c>
      <c r="AN603" s="42" t="e">
        <f t="shared" si="1372"/>
        <v>#DIV/0!</v>
      </c>
      <c r="AO603" s="236">
        <f t="shared" ref="AO603:AP607" si="1386">AO610</f>
        <v>0</v>
      </c>
      <c r="AP603" s="42">
        <f t="shared" si="1386"/>
        <v>0</v>
      </c>
      <c r="AQ603" s="42" t="e">
        <f t="shared" si="1373"/>
        <v>#DIV/0!</v>
      </c>
      <c r="AR603" s="12"/>
      <c r="AS603" s="37"/>
      <c r="AT603" s="37"/>
    </row>
    <row r="604" spans="1:46" customFormat="1" ht="33" hidden="1" customHeight="1">
      <c r="A604" s="273"/>
      <c r="B604" s="312"/>
      <c r="C604" s="279"/>
      <c r="D604" s="115" t="s">
        <v>26</v>
      </c>
      <c r="E604" s="176">
        <f t="shared" si="1374"/>
        <v>0</v>
      </c>
      <c r="F604" s="41">
        <f t="shared" si="1374"/>
        <v>0</v>
      </c>
      <c r="G604" s="42" t="e">
        <f t="shared" si="1361"/>
        <v>#DIV/0!</v>
      </c>
      <c r="H604" s="236">
        <f t="shared" si="1375"/>
        <v>0</v>
      </c>
      <c r="I604" s="42">
        <f t="shared" si="1375"/>
        <v>0</v>
      </c>
      <c r="J604" s="42" t="e">
        <f t="shared" si="1362"/>
        <v>#DIV/0!</v>
      </c>
      <c r="K604" s="236">
        <f t="shared" si="1376"/>
        <v>0</v>
      </c>
      <c r="L604" s="48">
        <f t="shared" si="1376"/>
        <v>0</v>
      </c>
      <c r="M604" s="42" t="e">
        <f t="shared" si="1363"/>
        <v>#DIV/0!</v>
      </c>
      <c r="N604" s="236">
        <f t="shared" si="1377"/>
        <v>0</v>
      </c>
      <c r="O604" s="48">
        <f t="shared" si="1377"/>
        <v>0</v>
      </c>
      <c r="P604" s="42" t="e">
        <f t="shared" si="1364"/>
        <v>#DIV/0!</v>
      </c>
      <c r="Q604" s="236">
        <f t="shared" si="1378"/>
        <v>0</v>
      </c>
      <c r="R604" s="42">
        <f t="shared" si="1378"/>
        <v>0</v>
      </c>
      <c r="S604" s="42" t="e">
        <f t="shared" si="1365"/>
        <v>#DIV/0!</v>
      </c>
      <c r="T604" s="236">
        <f t="shared" si="1379"/>
        <v>0</v>
      </c>
      <c r="U604" s="42">
        <f t="shared" si="1379"/>
        <v>0</v>
      </c>
      <c r="V604" s="42" t="e">
        <f t="shared" si="1366"/>
        <v>#DIV/0!</v>
      </c>
      <c r="W604" s="236">
        <f t="shared" si="1380"/>
        <v>0</v>
      </c>
      <c r="X604" s="42">
        <f t="shared" si="1380"/>
        <v>0</v>
      </c>
      <c r="Y604" s="42" t="e">
        <f t="shared" si="1367"/>
        <v>#DIV/0!</v>
      </c>
      <c r="Z604" s="236">
        <f t="shared" si="1381"/>
        <v>0</v>
      </c>
      <c r="AA604" s="42">
        <f t="shared" si="1381"/>
        <v>0</v>
      </c>
      <c r="AB604" s="42" t="e">
        <f t="shared" si="1368"/>
        <v>#DIV/0!</v>
      </c>
      <c r="AC604" s="236">
        <f t="shared" si="1382"/>
        <v>0</v>
      </c>
      <c r="AD604" s="42">
        <f t="shared" si="1382"/>
        <v>0</v>
      </c>
      <c r="AE604" s="42" t="e">
        <f t="shared" si="1369"/>
        <v>#DIV/0!</v>
      </c>
      <c r="AF604" s="236">
        <f t="shared" si="1383"/>
        <v>0</v>
      </c>
      <c r="AG604" s="42">
        <f t="shared" si="1383"/>
        <v>0</v>
      </c>
      <c r="AH604" s="42" t="e">
        <f t="shared" si="1370"/>
        <v>#DIV/0!</v>
      </c>
      <c r="AI604" s="236">
        <f t="shared" si="1384"/>
        <v>0</v>
      </c>
      <c r="AJ604" s="42">
        <f t="shared" si="1384"/>
        <v>0</v>
      </c>
      <c r="AK604" s="42" t="e">
        <f t="shared" si="1371"/>
        <v>#DIV/0!</v>
      </c>
      <c r="AL604" s="236">
        <f t="shared" si="1385"/>
        <v>0</v>
      </c>
      <c r="AM604" s="42">
        <f t="shared" si="1385"/>
        <v>0</v>
      </c>
      <c r="AN604" s="42" t="e">
        <f t="shared" si="1372"/>
        <v>#DIV/0!</v>
      </c>
      <c r="AO604" s="236">
        <f t="shared" si="1386"/>
        <v>0</v>
      </c>
      <c r="AP604" s="42">
        <f t="shared" si="1386"/>
        <v>0</v>
      </c>
      <c r="AQ604" s="42" t="e">
        <f t="shared" si="1373"/>
        <v>#DIV/0!</v>
      </c>
      <c r="AR604" s="12"/>
      <c r="AS604" s="37"/>
      <c r="AT604" s="37"/>
    </row>
    <row r="605" spans="1:46" customFormat="1" ht="82.5" hidden="1" customHeight="1">
      <c r="A605" s="273"/>
      <c r="B605" s="312"/>
      <c r="C605" s="279"/>
      <c r="D605" s="115" t="s">
        <v>154</v>
      </c>
      <c r="E605" s="176">
        <f t="shared" si="1374"/>
        <v>0</v>
      </c>
      <c r="F605" s="41">
        <f t="shared" si="1374"/>
        <v>0</v>
      </c>
      <c r="G605" s="42" t="e">
        <f t="shared" si="1361"/>
        <v>#DIV/0!</v>
      </c>
      <c r="H605" s="236">
        <f t="shared" si="1375"/>
        <v>0</v>
      </c>
      <c r="I605" s="42">
        <f t="shared" si="1375"/>
        <v>0</v>
      </c>
      <c r="J605" s="42" t="e">
        <f t="shared" si="1362"/>
        <v>#DIV/0!</v>
      </c>
      <c r="K605" s="236">
        <f t="shared" si="1376"/>
        <v>0</v>
      </c>
      <c r="L605" s="48">
        <f t="shared" si="1376"/>
        <v>0</v>
      </c>
      <c r="M605" s="42" t="e">
        <f t="shared" si="1363"/>
        <v>#DIV/0!</v>
      </c>
      <c r="N605" s="236">
        <f t="shared" si="1377"/>
        <v>0</v>
      </c>
      <c r="O605" s="48">
        <f t="shared" si="1377"/>
        <v>0</v>
      </c>
      <c r="P605" s="42" t="e">
        <f t="shared" si="1364"/>
        <v>#DIV/0!</v>
      </c>
      <c r="Q605" s="236">
        <f t="shared" si="1378"/>
        <v>0</v>
      </c>
      <c r="R605" s="42">
        <f t="shared" si="1378"/>
        <v>0</v>
      </c>
      <c r="S605" s="42" t="e">
        <f t="shared" si="1365"/>
        <v>#DIV/0!</v>
      </c>
      <c r="T605" s="236">
        <f t="shared" si="1379"/>
        <v>0</v>
      </c>
      <c r="U605" s="42">
        <f t="shared" si="1379"/>
        <v>0</v>
      </c>
      <c r="V605" s="42" t="e">
        <f t="shared" si="1366"/>
        <v>#DIV/0!</v>
      </c>
      <c r="W605" s="236">
        <f t="shared" si="1380"/>
        <v>0</v>
      </c>
      <c r="X605" s="42">
        <f t="shared" si="1380"/>
        <v>0</v>
      </c>
      <c r="Y605" s="42" t="e">
        <f t="shared" si="1367"/>
        <v>#DIV/0!</v>
      </c>
      <c r="Z605" s="236">
        <f t="shared" si="1381"/>
        <v>0</v>
      </c>
      <c r="AA605" s="42">
        <f t="shared" si="1381"/>
        <v>0</v>
      </c>
      <c r="AB605" s="42" t="e">
        <f t="shared" si="1368"/>
        <v>#DIV/0!</v>
      </c>
      <c r="AC605" s="236">
        <f t="shared" si="1382"/>
        <v>0</v>
      </c>
      <c r="AD605" s="42">
        <f t="shared" si="1382"/>
        <v>0</v>
      </c>
      <c r="AE605" s="42" t="e">
        <f t="shared" si="1369"/>
        <v>#DIV/0!</v>
      </c>
      <c r="AF605" s="236">
        <f t="shared" si="1383"/>
        <v>0</v>
      </c>
      <c r="AG605" s="42">
        <f t="shared" si="1383"/>
        <v>0</v>
      </c>
      <c r="AH605" s="42" t="e">
        <f t="shared" si="1370"/>
        <v>#DIV/0!</v>
      </c>
      <c r="AI605" s="236">
        <f t="shared" si="1384"/>
        <v>0</v>
      </c>
      <c r="AJ605" s="42">
        <f t="shared" si="1384"/>
        <v>0</v>
      </c>
      <c r="AK605" s="42" t="e">
        <f t="shared" si="1371"/>
        <v>#DIV/0!</v>
      </c>
      <c r="AL605" s="236">
        <f t="shared" si="1385"/>
        <v>0</v>
      </c>
      <c r="AM605" s="42">
        <f t="shared" si="1385"/>
        <v>0</v>
      </c>
      <c r="AN605" s="42" t="e">
        <f t="shared" si="1372"/>
        <v>#DIV/0!</v>
      </c>
      <c r="AO605" s="236">
        <f t="shared" si="1386"/>
        <v>0</v>
      </c>
      <c r="AP605" s="42">
        <f t="shared" si="1386"/>
        <v>0</v>
      </c>
      <c r="AQ605" s="42" t="e">
        <f t="shared" si="1373"/>
        <v>#DIV/0!</v>
      </c>
      <c r="AR605" s="12"/>
      <c r="AS605" s="37"/>
      <c r="AT605" s="37"/>
    </row>
    <row r="606" spans="1:46" customFormat="1" ht="32.25" hidden="1" customHeight="1">
      <c r="A606" s="273"/>
      <c r="B606" s="312"/>
      <c r="C606" s="279"/>
      <c r="D606" s="115" t="s">
        <v>37</v>
      </c>
      <c r="E606" s="176">
        <f t="shared" si="1374"/>
        <v>0</v>
      </c>
      <c r="F606" s="41">
        <f t="shared" si="1374"/>
        <v>0</v>
      </c>
      <c r="G606" s="42" t="e">
        <f t="shared" si="1361"/>
        <v>#DIV/0!</v>
      </c>
      <c r="H606" s="236">
        <f t="shared" si="1375"/>
        <v>0</v>
      </c>
      <c r="I606" s="42">
        <f t="shared" si="1375"/>
        <v>0</v>
      </c>
      <c r="J606" s="42" t="e">
        <f t="shared" si="1362"/>
        <v>#DIV/0!</v>
      </c>
      <c r="K606" s="236">
        <f t="shared" si="1376"/>
        <v>0</v>
      </c>
      <c r="L606" s="48">
        <f t="shared" si="1376"/>
        <v>0</v>
      </c>
      <c r="M606" s="42" t="e">
        <f t="shared" si="1363"/>
        <v>#DIV/0!</v>
      </c>
      <c r="N606" s="236">
        <f t="shared" si="1377"/>
        <v>0</v>
      </c>
      <c r="O606" s="48">
        <f t="shared" si="1377"/>
        <v>0</v>
      </c>
      <c r="P606" s="42" t="e">
        <f t="shared" si="1364"/>
        <v>#DIV/0!</v>
      </c>
      <c r="Q606" s="236">
        <f t="shared" si="1378"/>
        <v>0</v>
      </c>
      <c r="R606" s="42">
        <f t="shared" si="1378"/>
        <v>0</v>
      </c>
      <c r="S606" s="42" t="e">
        <f t="shared" si="1365"/>
        <v>#DIV/0!</v>
      </c>
      <c r="T606" s="236">
        <f t="shared" si="1379"/>
        <v>0</v>
      </c>
      <c r="U606" s="42">
        <f t="shared" si="1379"/>
        <v>0</v>
      </c>
      <c r="V606" s="42" t="e">
        <f t="shared" si="1366"/>
        <v>#DIV/0!</v>
      </c>
      <c r="W606" s="236">
        <f t="shared" si="1380"/>
        <v>0</v>
      </c>
      <c r="X606" s="42">
        <f t="shared" si="1380"/>
        <v>0</v>
      </c>
      <c r="Y606" s="42" t="e">
        <f t="shared" si="1367"/>
        <v>#DIV/0!</v>
      </c>
      <c r="Z606" s="236">
        <f t="shared" si="1381"/>
        <v>0</v>
      </c>
      <c r="AA606" s="42">
        <f t="shared" si="1381"/>
        <v>0</v>
      </c>
      <c r="AB606" s="42" t="e">
        <f t="shared" si="1368"/>
        <v>#DIV/0!</v>
      </c>
      <c r="AC606" s="236">
        <f t="shared" si="1382"/>
        <v>0</v>
      </c>
      <c r="AD606" s="42">
        <f t="shared" si="1382"/>
        <v>0</v>
      </c>
      <c r="AE606" s="42" t="e">
        <f t="shared" si="1369"/>
        <v>#DIV/0!</v>
      </c>
      <c r="AF606" s="236">
        <f t="shared" si="1383"/>
        <v>0</v>
      </c>
      <c r="AG606" s="42">
        <f t="shared" si="1383"/>
        <v>0</v>
      </c>
      <c r="AH606" s="42" t="e">
        <f t="shared" si="1370"/>
        <v>#DIV/0!</v>
      </c>
      <c r="AI606" s="236">
        <f t="shared" si="1384"/>
        <v>0</v>
      </c>
      <c r="AJ606" s="42">
        <f t="shared" si="1384"/>
        <v>0</v>
      </c>
      <c r="AK606" s="42" t="e">
        <f t="shared" si="1371"/>
        <v>#DIV/0!</v>
      </c>
      <c r="AL606" s="236">
        <f t="shared" si="1385"/>
        <v>0</v>
      </c>
      <c r="AM606" s="42">
        <f t="shared" si="1385"/>
        <v>0</v>
      </c>
      <c r="AN606" s="42" t="e">
        <f t="shared" si="1372"/>
        <v>#DIV/0!</v>
      </c>
      <c r="AO606" s="236">
        <f t="shared" si="1386"/>
        <v>0</v>
      </c>
      <c r="AP606" s="42">
        <f t="shared" si="1386"/>
        <v>0</v>
      </c>
      <c r="AQ606" s="42" t="e">
        <f t="shared" si="1373"/>
        <v>#DIV/0!</v>
      </c>
      <c r="AR606" s="12"/>
      <c r="AS606" s="37"/>
      <c r="AT606" s="37"/>
    </row>
    <row r="607" spans="1:46" customFormat="1" ht="69" hidden="1" customHeight="1">
      <c r="A607" s="274"/>
      <c r="B607" s="313"/>
      <c r="C607" s="280"/>
      <c r="D607" s="115" t="s">
        <v>32</v>
      </c>
      <c r="E607" s="176">
        <f t="shared" si="1374"/>
        <v>0</v>
      </c>
      <c r="F607" s="41">
        <f t="shared" si="1374"/>
        <v>0</v>
      </c>
      <c r="G607" s="42" t="e">
        <f t="shared" si="1361"/>
        <v>#DIV/0!</v>
      </c>
      <c r="H607" s="236">
        <f t="shared" si="1375"/>
        <v>0</v>
      </c>
      <c r="I607" s="42">
        <f t="shared" si="1375"/>
        <v>0</v>
      </c>
      <c r="J607" s="42" t="e">
        <f t="shared" si="1362"/>
        <v>#DIV/0!</v>
      </c>
      <c r="K607" s="236">
        <f t="shared" si="1376"/>
        <v>0</v>
      </c>
      <c r="L607" s="48">
        <f t="shared" si="1376"/>
        <v>0</v>
      </c>
      <c r="M607" s="42" t="e">
        <f t="shared" si="1363"/>
        <v>#DIV/0!</v>
      </c>
      <c r="N607" s="236">
        <f t="shared" si="1377"/>
        <v>0</v>
      </c>
      <c r="O607" s="48">
        <f t="shared" si="1377"/>
        <v>0</v>
      </c>
      <c r="P607" s="42" t="e">
        <f t="shared" si="1364"/>
        <v>#DIV/0!</v>
      </c>
      <c r="Q607" s="236">
        <f t="shared" si="1378"/>
        <v>0</v>
      </c>
      <c r="R607" s="42">
        <f t="shared" si="1378"/>
        <v>0</v>
      </c>
      <c r="S607" s="42" t="e">
        <f t="shared" si="1365"/>
        <v>#DIV/0!</v>
      </c>
      <c r="T607" s="236">
        <f t="shared" si="1379"/>
        <v>0</v>
      </c>
      <c r="U607" s="42">
        <f t="shared" si="1379"/>
        <v>0</v>
      </c>
      <c r="V607" s="42" t="e">
        <f t="shared" si="1366"/>
        <v>#DIV/0!</v>
      </c>
      <c r="W607" s="236">
        <f t="shared" si="1380"/>
        <v>0</v>
      </c>
      <c r="X607" s="42">
        <f t="shared" si="1380"/>
        <v>0</v>
      </c>
      <c r="Y607" s="42" t="e">
        <f t="shared" si="1367"/>
        <v>#DIV/0!</v>
      </c>
      <c r="Z607" s="236">
        <f t="shared" si="1381"/>
        <v>0</v>
      </c>
      <c r="AA607" s="42">
        <f t="shared" si="1381"/>
        <v>0</v>
      </c>
      <c r="AB607" s="42" t="e">
        <f t="shared" si="1368"/>
        <v>#DIV/0!</v>
      </c>
      <c r="AC607" s="236">
        <f t="shared" si="1382"/>
        <v>0</v>
      </c>
      <c r="AD607" s="42">
        <f t="shared" si="1382"/>
        <v>0</v>
      </c>
      <c r="AE607" s="42" t="e">
        <f t="shared" si="1369"/>
        <v>#DIV/0!</v>
      </c>
      <c r="AF607" s="236">
        <f t="shared" si="1383"/>
        <v>0</v>
      </c>
      <c r="AG607" s="42">
        <f t="shared" si="1383"/>
        <v>0</v>
      </c>
      <c r="AH607" s="42" t="e">
        <f t="shared" si="1370"/>
        <v>#DIV/0!</v>
      </c>
      <c r="AI607" s="236">
        <f t="shared" si="1384"/>
        <v>0</v>
      </c>
      <c r="AJ607" s="42">
        <f t="shared" si="1384"/>
        <v>0</v>
      </c>
      <c r="AK607" s="42" t="e">
        <f t="shared" si="1371"/>
        <v>#DIV/0!</v>
      </c>
      <c r="AL607" s="236">
        <f t="shared" si="1385"/>
        <v>0</v>
      </c>
      <c r="AM607" s="42">
        <f t="shared" si="1385"/>
        <v>0</v>
      </c>
      <c r="AN607" s="42" t="e">
        <f t="shared" si="1372"/>
        <v>#DIV/0!</v>
      </c>
      <c r="AO607" s="236">
        <f t="shared" si="1386"/>
        <v>0</v>
      </c>
      <c r="AP607" s="42">
        <f t="shared" si="1386"/>
        <v>0</v>
      </c>
      <c r="AQ607" s="42" t="e">
        <f t="shared" si="1373"/>
        <v>#DIV/0!</v>
      </c>
      <c r="AR607" s="12"/>
      <c r="AS607" s="37"/>
      <c r="AT607" s="37"/>
    </row>
    <row r="608" spans="1:46" s="208" customFormat="1" ht="18" hidden="1" customHeight="1">
      <c r="A608" s="272" t="s">
        <v>272</v>
      </c>
      <c r="B608" s="311" t="s">
        <v>359</v>
      </c>
      <c r="C608" s="278" t="s">
        <v>129</v>
      </c>
      <c r="D608" s="217" t="s">
        <v>34</v>
      </c>
      <c r="E608" s="211">
        <f>E609+E610+E611+E613+E614</f>
        <v>0</v>
      </c>
      <c r="F608" s="212">
        <f>F609+F610+F611+F613+F614</f>
        <v>0</v>
      </c>
      <c r="G608" s="219" t="e">
        <f>(F608/E608)*100</f>
        <v>#DIV/0!</v>
      </c>
      <c r="H608" s="236">
        <f>H609+H610+H611+H613+H614</f>
        <v>0</v>
      </c>
      <c r="I608" s="219">
        <f>I609+I610+I611+I613+I614</f>
        <v>0</v>
      </c>
      <c r="J608" s="219" t="e">
        <f>(I608/H608)*100</f>
        <v>#DIV/0!</v>
      </c>
      <c r="K608" s="236">
        <f>K609+K610+K611+K613+K614</f>
        <v>0</v>
      </c>
      <c r="L608" s="212">
        <f>L609+L610+L611+L613+L614</f>
        <v>0</v>
      </c>
      <c r="M608" s="219" t="e">
        <f>(L608/K608)*100</f>
        <v>#DIV/0!</v>
      </c>
      <c r="N608" s="236">
        <f>N609+N610+N611+N613+N614</f>
        <v>0</v>
      </c>
      <c r="O608" s="212">
        <f>O609+O610+O611+O613+O614</f>
        <v>0</v>
      </c>
      <c r="P608" s="219" t="e">
        <f>(O608/N608)*100</f>
        <v>#DIV/0!</v>
      </c>
      <c r="Q608" s="236">
        <f>Q609+Q610+Q611+Q613+Q614</f>
        <v>0</v>
      </c>
      <c r="R608" s="219">
        <f>R609+R610+R611+R613+R614</f>
        <v>0</v>
      </c>
      <c r="S608" s="219" t="e">
        <f>(R608/Q608)*100</f>
        <v>#DIV/0!</v>
      </c>
      <c r="T608" s="236">
        <f>T609+T610+T611+T613+T614</f>
        <v>0</v>
      </c>
      <c r="U608" s="219">
        <f>U609+U610+U611+U613+U614</f>
        <v>0</v>
      </c>
      <c r="V608" s="219" t="e">
        <f>(U608/T608)*100</f>
        <v>#DIV/0!</v>
      </c>
      <c r="W608" s="236">
        <f>W609+W610+W611+W613+W614</f>
        <v>0</v>
      </c>
      <c r="X608" s="219">
        <f>X609+X610+X611+X613+X614</f>
        <v>0</v>
      </c>
      <c r="Y608" s="219" t="e">
        <f>(X608/W608)*100</f>
        <v>#DIV/0!</v>
      </c>
      <c r="Z608" s="236">
        <f>Z609+Z610+Z611+Z613+Z614</f>
        <v>0</v>
      </c>
      <c r="AA608" s="219">
        <f>AA609+AA610+AA611+AA613+AA614</f>
        <v>0</v>
      </c>
      <c r="AB608" s="219" t="e">
        <f>(AA608/Z608)*100</f>
        <v>#DIV/0!</v>
      </c>
      <c r="AC608" s="236">
        <f>AC609+AC610+AC611+AC613+AC614</f>
        <v>0</v>
      </c>
      <c r="AD608" s="219">
        <f>AD609+AD610+AD611+AD613+AD614</f>
        <v>0</v>
      </c>
      <c r="AE608" s="219" t="e">
        <f>(AD608/AC608)*100</f>
        <v>#DIV/0!</v>
      </c>
      <c r="AF608" s="236">
        <f>AF609+AF610+AF611+AF613+AF614</f>
        <v>0</v>
      </c>
      <c r="AG608" s="219">
        <f>AG609+AG610+AG611+AG613+AG614</f>
        <v>0</v>
      </c>
      <c r="AH608" s="219" t="e">
        <f>(AG608/AF608)*100</f>
        <v>#DIV/0!</v>
      </c>
      <c r="AI608" s="236">
        <f>AI609+AI610+AI611+AI613+AI614</f>
        <v>0</v>
      </c>
      <c r="AJ608" s="219">
        <f>AJ609+AJ610+AJ611+AJ613+AJ614</f>
        <v>0</v>
      </c>
      <c r="AK608" s="219" t="e">
        <f>(AJ608/AI608)*100</f>
        <v>#DIV/0!</v>
      </c>
      <c r="AL608" s="236">
        <f>AL609+AL610+AL611+AL613+AL614</f>
        <v>0</v>
      </c>
      <c r="AM608" s="219">
        <f>AM609+AM610+AM611+AM613+AM614</f>
        <v>0</v>
      </c>
      <c r="AN608" s="219" t="e">
        <f>(AM608/AL608)*100</f>
        <v>#DIV/0!</v>
      </c>
      <c r="AO608" s="236">
        <f>AO609+AO610+AO611+AO613+AO614</f>
        <v>0</v>
      </c>
      <c r="AP608" s="219">
        <f>AP609+AP610+AP611+AP613+AP614</f>
        <v>0</v>
      </c>
      <c r="AQ608" s="219" t="e">
        <f>(AP608/AO608)*100</f>
        <v>#DIV/0!</v>
      </c>
      <c r="AR608" s="216"/>
    </row>
    <row r="609" spans="1:46" customFormat="1" ht="36.75" hidden="1" customHeight="1">
      <c r="A609" s="273"/>
      <c r="B609" s="312"/>
      <c r="C609" s="279"/>
      <c r="D609" s="115" t="s">
        <v>17</v>
      </c>
      <c r="E609" s="176">
        <f>H609+K609+N609+Q609+T609+W609+Z609+AC609+AF609+AI609+AL609+AO609</f>
        <v>0</v>
      </c>
      <c r="F609" s="41">
        <f>I609+L609+O609+R609+U609+X609+AA609+AD609+AG609+AJ609+AM609+AP609</f>
        <v>0</v>
      </c>
      <c r="G609" s="42" t="e">
        <f t="shared" ref="G609:G614" si="1387">(F609/E609)*100</f>
        <v>#DIV/0!</v>
      </c>
      <c r="H609" s="236"/>
      <c r="I609" s="41"/>
      <c r="J609" s="42" t="e">
        <f t="shared" ref="J609:J614" si="1388">(I609/H609)*100</f>
        <v>#DIV/0!</v>
      </c>
      <c r="K609" s="236"/>
      <c r="L609" s="47"/>
      <c r="M609" s="42" t="e">
        <f t="shared" ref="M609:M614" si="1389">(L609/K609)*100</f>
        <v>#DIV/0!</v>
      </c>
      <c r="N609" s="236"/>
      <c r="O609" s="48"/>
      <c r="P609" s="42" t="e">
        <f t="shared" ref="P609:P614" si="1390">(O609/N609)*100</f>
        <v>#DIV/0!</v>
      </c>
      <c r="Q609" s="236"/>
      <c r="R609" s="41"/>
      <c r="S609" s="42" t="e">
        <f t="shared" ref="S609:S614" si="1391">(R609/Q609)*100</f>
        <v>#DIV/0!</v>
      </c>
      <c r="T609" s="236"/>
      <c r="U609" s="41"/>
      <c r="V609" s="42" t="e">
        <f t="shared" ref="V609:V614" si="1392">(U609/T609)*100</f>
        <v>#DIV/0!</v>
      </c>
      <c r="W609" s="236"/>
      <c r="X609" s="41"/>
      <c r="Y609" s="42" t="e">
        <f t="shared" ref="Y609:Y614" si="1393">(X609/W609)*100</f>
        <v>#DIV/0!</v>
      </c>
      <c r="Z609" s="236"/>
      <c r="AA609" s="41"/>
      <c r="AB609" s="42" t="e">
        <f t="shared" ref="AB609:AB614" si="1394">(AA609/Z609)*100</f>
        <v>#DIV/0!</v>
      </c>
      <c r="AC609" s="236"/>
      <c r="AD609" s="41"/>
      <c r="AE609" s="42" t="e">
        <f t="shared" ref="AE609:AE614" si="1395">(AD609/AC609)*100</f>
        <v>#DIV/0!</v>
      </c>
      <c r="AF609" s="236"/>
      <c r="AG609" s="41"/>
      <c r="AH609" s="42" t="e">
        <f t="shared" ref="AH609:AH614" si="1396">(AG609/AF609)*100</f>
        <v>#DIV/0!</v>
      </c>
      <c r="AI609" s="236"/>
      <c r="AJ609" s="41"/>
      <c r="AK609" s="42" t="e">
        <f t="shared" ref="AK609:AK614" si="1397">(AJ609/AI609)*100</f>
        <v>#DIV/0!</v>
      </c>
      <c r="AL609" s="236"/>
      <c r="AM609" s="41"/>
      <c r="AN609" s="42" t="e">
        <f t="shared" ref="AN609:AN614" si="1398">(AM609/AL609)*100</f>
        <v>#DIV/0!</v>
      </c>
      <c r="AO609" s="236"/>
      <c r="AP609" s="41"/>
      <c r="AQ609" s="42" t="e">
        <f t="shared" ref="AQ609:AQ614" si="1399">(AP609/AO609)*100</f>
        <v>#DIV/0!</v>
      </c>
      <c r="AR609" s="12"/>
      <c r="AS609" s="37"/>
      <c r="AT609" s="37"/>
    </row>
    <row r="610" spans="1:46" customFormat="1" ht="55.5" hidden="1" customHeight="1">
      <c r="A610" s="273"/>
      <c r="B610" s="312"/>
      <c r="C610" s="279"/>
      <c r="D610" s="115" t="s">
        <v>18</v>
      </c>
      <c r="E610" s="176">
        <f t="shared" ref="E610:F614" si="1400">H610+K610+N610+Q610+T610+W610+Z610+AC610+AF610+AI610+AL610+AO610</f>
        <v>0</v>
      </c>
      <c r="F610" s="41">
        <f t="shared" si="1400"/>
        <v>0</v>
      </c>
      <c r="G610" s="42" t="e">
        <f t="shared" si="1387"/>
        <v>#DIV/0!</v>
      </c>
      <c r="H610" s="236"/>
      <c r="I610" s="41"/>
      <c r="J610" s="42" t="e">
        <f t="shared" si="1388"/>
        <v>#DIV/0!</v>
      </c>
      <c r="K610" s="236"/>
      <c r="L610" s="47"/>
      <c r="M610" s="42" t="e">
        <f t="shared" si="1389"/>
        <v>#DIV/0!</v>
      </c>
      <c r="N610" s="236"/>
      <c r="O610" s="48"/>
      <c r="P610" s="42" t="e">
        <f t="shared" si="1390"/>
        <v>#DIV/0!</v>
      </c>
      <c r="Q610" s="236"/>
      <c r="R610" s="41"/>
      <c r="S610" s="42" t="e">
        <f t="shared" si="1391"/>
        <v>#DIV/0!</v>
      </c>
      <c r="T610" s="236"/>
      <c r="U610" s="41"/>
      <c r="V610" s="42" t="e">
        <f t="shared" si="1392"/>
        <v>#DIV/0!</v>
      </c>
      <c r="W610" s="236"/>
      <c r="X610" s="41"/>
      <c r="Y610" s="42" t="e">
        <f t="shared" si="1393"/>
        <v>#DIV/0!</v>
      </c>
      <c r="Z610" s="236"/>
      <c r="AA610" s="41"/>
      <c r="AB610" s="42" t="e">
        <f t="shared" si="1394"/>
        <v>#DIV/0!</v>
      </c>
      <c r="AC610" s="236"/>
      <c r="AD610" s="41"/>
      <c r="AE610" s="42" t="e">
        <f t="shared" si="1395"/>
        <v>#DIV/0!</v>
      </c>
      <c r="AF610" s="236"/>
      <c r="AG610" s="41"/>
      <c r="AH610" s="42" t="e">
        <f t="shared" si="1396"/>
        <v>#DIV/0!</v>
      </c>
      <c r="AI610" s="236"/>
      <c r="AJ610" s="41"/>
      <c r="AK610" s="42" t="e">
        <f t="shared" si="1397"/>
        <v>#DIV/0!</v>
      </c>
      <c r="AL610" s="236"/>
      <c r="AM610" s="41"/>
      <c r="AN610" s="42" t="e">
        <f t="shared" si="1398"/>
        <v>#DIV/0!</v>
      </c>
      <c r="AO610" s="236"/>
      <c r="AP610" s="41"/>
      <c r="AQ610" s="42" t="e">
        <f t="shared" si="1399"/>
        <v>#DIV/0!</v>
      </c>
      <c r="AR610" s="12"/>
      <c r="AS610" s="37"/>
      <c r="AT610" s="37"/>
    </row>
    <row r="611" spans="1:46" customFormat="1" ht="27.75" hidden="1" customHeight="1">
      <c r="A611" s="273"/>
      <c r="B611" s="312"/>
      <c r="C611" s="279"/>
      <c r="D611" s="115" t="s">
        <v>26</v>
      </c>
      <c r="E611" s="176">
        <f t="shared" si="1400"/>
        <v>0</v>
      </c>
      <c r="F611" s="41">
        <f t="shared" si="1400"/>
        <v>0</v>
      </c>
      <c r="G611" s="42" t="e">
        <f t="shared" si="1387"/>
        <v>#DIV/0!</v>
      </c>
      <c r="H611" s="236"/>
      <c r="I611" s="41"/>
      <c r="J611" s="42" t="e">
        <f t="shared" si="1388"/>
        <v>#DIV/0!</v>
      </c>
      <c r="K611" s="236"/>
      <c r="L611" s="47"/>
      <c r="M611" s="42" t="e">
        <f t="shared" si="1389"/>
        <v>#DIV/0!</v>
      </c>
      <c r="N611" s="236"/>
      <c r="O611" s="48"/>
      <c r="P611" s="42" t="e">
        <f t="shared" si="1390"/>
        <v>#DIV/0!</v>
      </c>
      <c r="Q611" s="236"/>
      <c r="R611" s="41"/>
      <c r="S611" s="42" t="e">
        <f t="shared" si="1391"/>
        <v>#DIV/0!</v>
      </c>
      <c r="T611" s="236"/>
      <c r="U611" s="41"/>
      <c r="V611" s="42" t="e">
        <f t="shared" si="1392"/>
        <v>#DIV/0!</v>
      </c>
      <c r="W611" s="236"/>
      <c r="X611" s="41"/>
      <c r="Y611" s="42" t="e">
        <f t="shared" si="1393"/>
        <v>#DIV/0!</v>
      </c>
      <c r="Z611" s="236"/>
      <c r="AA611" s="41"/>
      <c r="AB611" s="42" t="e">
        <f t="shared" si="1394"/>
        <v>#DIV/0!</v>
      </c>
      <c r="AC611" s="236"/>
      <c r="AD611" s="41"/>
      <c r="AE611" s="42" t="e">
        <f t="shared" si="1395"/>
        <v>#DIV/0!</v>
      </c>
      <c r="AF611" s="236"/>
      <c r="AG611" s="41"/>
      <c r="AH611" s="42" t="e">
        <f t="shared" si="1396"/>
        <v>#DIV/0!</v>
      </c>
      <c r="AI611" s="236"/>
      <c r="AJ611" s="41"/>
      <c r="AK611" s="42" t="e">
        <f t="shared" si="1397"/>
        <v>#DIV/0!</v>
      </c>
      <c r="AL611" s="236"/>
      <c r="AM611" s="41"/>
      <c r="AN611" s="42" t="e">
        <f t="shared" si="1398"/>
        <v>#DIV/0!</v>
      </c>
      <c r="AO611" s="236"/>
      <c r="AP611" s="41"/>
      <c r="AQ611" s="42" t="e">
        <f t="shared" si="1399"/>
        <v>#DIV/0!</v>
      </c>
      <c r="AR611" s="12"/>
      <c r="AS611" s="37"/>
      <c r="AT611" s="37"/>
    </row>
    <row r="612" spans="1:46" customFormat="1" ht="78" hidden="1" customHeight="1">
      <c r="A612" s="273"/>
      <c r="B612" s="312"/>
      <c r="C612" s="279"/>
      <c r="D612" s="115" t="s">
        <v>154</v>
      </c>
      <c r="E612" s="176">
        <f t="shared" si="1400"/>
        <v>0</v>
      </c>
      <c r="F612" s="41">
        <f t="shared" si="1400"/>
        <v>0</v>
      </c>
      <c r="G612" s="42" t="e">
        <f t="shared" si="1387"/>
        <v>#DIV/0!</v>
      </c>
      <c r="H612" s="236"/>
      <c r="I612" s="41"/>
      <c r="J612" s="42" t="e">
        <f t="shared" si="1388"/>
        <v>#DIV/0!</v>
      </c>
      <c r="K612" s="236"/>
      <c r="L612" s="47"/>
      <c r="M612" s="42" t="e">
        <f t="shared" si="1389"/>
        <v>#DIV/0!</v>
      </c>
      <c r="N612" s="236"/>
      <c r="O612" s="48"/>
      <c r="P612" s="42" t="e">
        <f t="shared" si="1390"/>
        <v>#DIV/0!</v>
      </c>
      <c r="Q612" s="236"/>
      <c r="R612" s="41"/>
      <c r="S612" s="42" t="e">
        <f t="shared" si="1391"/>
        <v>#DIV/0!</v>
      </c>
      <c r="T612" s="236"/>
      <c r="U612" s="41"/>
      <c r="V612" s="42" t="e">
        <f t="shared" si="1392"/>
        <v>#DIV/0!</v>
      </c>
      <c r="W612" s="236"/>
      <c r="X612" s="41"/>
      <c r="Y612" s="42" t="e">
        <f t="shared" si="1393"/>
        <v>#DIV/0!</v>
      </c>
      <c r="Z612" s="236"/>
      <c r="AA612" s="41"/>
      <c r="AB612" s="42" t="e">
        <f t="shared" si="1394"/>
        <v>#DIV/0!</v>
      </c>
      <c r="AC612" s="236"/>
      <c r="AD612" s="41"/>
      <c r="AE612" s="42" t="e">
        <f t="shared" si="1395"/>
        <v>#DIV/0!</v>
      </c>
      <c r="AF612" s="236"/>
      <c r="AG612" s="41"/>
      <c r="AH612" s="42" t="e">
        <f t="shared" si="1396"/>
        <v>#DIV/0!</v>
      </c>
      <c r="AI612" s="236"/>
      <c r="AJ612" s="41"/>
      <c r="AK612" s="42" t="e">
        <f t="shared" si="1397"/>
        <v>#DIV/0!</v>
      </c>
      <c r="AL612" s="236"/>
      <c r="AM612" s="41"/>
      <c r="AN612" s="42" t="e">
        <f t="shared" si="1398"/>
        <v>#DIV/0!</v>
      </c>
      <c r="AO612" s="236"/>
      <c r="AP612" s="41"/>
      <c r="AQ612" s="42" t="e">
        <f t="shared" si="1399"/>
        <v>#DIV/0!</v>
      </c>
      <c r="AR612" s="12"/>
      <c r="AS612" s="37"/>
      <c r="AT612" s="37"/>
    </row>
    <row r="613" spans="1:46" customFormat="1" ht="33.75" hidden="1" customHeight="1">
      <c r="A613" s="273"/>
      <c r="B613" s="312"/>
      <c r="C613" s="279"/>
      <c r="D613" s="115" t="s">
        <v>37</v>
      </c>
      <c r="E613" s="176">
        <f t="shared" si="1400"/>
        <v>0</v>
      </c>
      <c r="F613" s="41">
        <f t="shared" si="1400"/>
        <v>0</v>
      </c>
      <c r="G613" s="42" t="e">
        <f t="shared" si="1387"/>
        <v>#DIV/0!</v>
      </c>
      <c r="H613" s="236"/>
      <c r="I613" s="41"/>
      <c r="J613" s="42" t="e">
        <f t="shared" si="1388"/>
        <v>#DIV/0!</v>
      </c>
      <c r="K613" s="236"/>
      <c r="L613" s="47"/>
      <c r="M613" s="42" t="e">
        <f t="shared" si="1389"/>
        <v>#DIV/0!</v>
      </c>
      <c r="N613" s="236"/>
      <c r="O613" s="48"/>
      <c r="P613" s="42" t="e">
        <f t="shared" si="1390"/>
        <v>#DIV/0!</v>
      </c>
      <c r="Q613" s="236"/>
      <c r="R613" s="41"/>
      <c r="S613" s="42" t="e">
        <f t="shared" si="1391"/>
        <v>#DIV/0!</v>
      </c>
      <c r="T613" s="236"/>
      <c r="U613" s="41"/>
      <c r="V613" s="42" t="e">
        <f t="shared" si="1392"/>
        <v>#DIV/0!</v>
      </c>
      <c r="W613" s="236"/>
      <c r="X613" s="41"/>
      <c r="Y613" s="42" t="e">
        <f t="shared" si="1393"/>
        <v>#DIV/0!</v>
      </c>
      <c r="Z613" s="236"/>
      <c r="AA613" s="41"/>
      <c r="AB613" s="42" t="e">
        <f t="shared" si="1394"/>
        <v>#DIV/0!</v>
      </c>
      <c r="AC613" s="236"/>
      <c r="AD613" s="41"/>
      <c r="AE613" s="42" t="e">
        <f t="shared" si="1395"/>
        <v>#DIV/0!</v>
      </c>
      <c r="AF613" s="236"/>
      <c r="AG613" s="41"/>
      <c r="AH613" s="42" t="e">
        <f t="shared" si="1396"/>
        <v>#DIV/0!</v>
      </c>
      <c r="AI613" s="236"/>
      <c r="AJ613" s="41"/>
      <c r="AK613" s="42" t="e">
        <f t="shared" si="1397"/>
        <v>#DIV/0!</v>
      </c>
      <c r="AL613" s="236"/>
      <c r="AM613" s="41"/>
      <c r="AN613" s="42" t="e">
        <f t="shared" si="1398"/>
        <v>#DIV/0!</v>
      </c>
      <c r="AO613" s="236"/>
      <c r="AP613" s="41"/>
      <c r="AQ613" s="42" t="e">
        <f t="shared" si="1399"/>
        <v>#DIV/0!</v>
      </c>
      <c r="AR613" s="12"/>
      <c r="AS613" s="37"/>
      <c r="AT613" s="37"/>
    </row>
    <row r="614" spans="1:46" customFormat="1" ht="44.25" hidden="1" customHeight="1">
      <c r="A614" s="274"/>
      <c r="B614" s="313"/>
      <c r="C614" s="280"/>
      <c r="D614" s="115" t="s">
        <v>32</v>
      </c>
      <c r="E614" s="176">
        <f t="shared" si="1400"/>
        <v>0</v>
      </c>
      <c r="F614" s="41">
        <f t="shared" si="1400"/>
        <v>0</v>
      </c>
      <c r="G614" s="42" t="e">
        <f t="shared" si="1387"/>
        <v>#DIV/0!</v>
      </c>
      <c r="H614" s="236"/>
      <c r="I614" s="41"/>
      <c r="J614" s="42" t="e">
        <f t="shared" si="1388"/>
        <v>#DIV/0!</v>
      </c>
      <c r="K614" s="236"/>
      <c r="L614" s="47"/>
      <c r="M614" s="42" t="e">
        <f t="shared" si="1389"/>
        <v>#DIV/0!</v>
      </c>
      <c r="N614" s="236"/>
      <c r="O614" s="48"/>
      <c r="P614" s="42" t="e">
        <f t="shared" si="1390"/>
        <v>#DIV/0!</v>
      </c>
      <c r="Q614" s="236"/>
      <c r="R614" s="41"/>
      <c r="S614" s="42" t="e">
        <f t="shared" si="1391"/>
        <v>#DIV/0!</v>
      </c>
      <c r="T614" s="236"/>
      <c r="U614" s="41"/>
      <c r="V614" s="42" t="e">
        <f t="shared" si="1392"/>
        <v>#DIV/0!</v>
      </c>
      <c r="W614" s="236"/>
      <c r="X614" s="41"/>
      <c r="Y614" s="42" t="e">
        <f t="shared" si="1393"/>
        <v>#DIV/0!</v>
      </c>
      <c r="Z614" s="236"/>
      <c r="AA614" s="41"/>
      <c r="AB614" s="42" t="e">
        <f t="shared" si="1394"/>
        <v>#DIV/0!</v>
      </c>
      <c r="AC614" s="236"/>
      <c r="AD614" s="41"/>
      <c r="AE614" s="42" t="e">
        <f t="shared" si="1395"/>
        <v>#DIV/0!</v>
      </c>
      <c r="AF614" s="236"/>
      <c r="AG614" s="41"/>
      <c r="AH614" s="42" t="e">
        <f t="shared" si="1396"/>
        <v>#DIV/0!</v>
      </c>
      <c r="AI614" s="236"/>
      <c r="AJ614" s="41"/>
      <c r="AK614" s="42" t="e">
        <f t="shared" si="1397"/>
        <v>#DIV/0!</v>
      </c>
      <c r="AL614" s="236"/>
      <c r="AM614" s="41"/>
      <c r="AN614" s="42" t="e">
        <f t="shared" si="1398"/>
        <v>#DIV/0!</v>
      </c>
      <c r="AO614" s="236"/>
      <c r="AP614" s="41"/>
      <c r="AQ614" s="42" t="e">
        <f t="shared" si="1399"/>
        <v>#DIV/0!</v>
      </c>
      <c r="AR614" s="12"/>
      <c r="AS614" s="37"/>
      <c r="AT614" s="37"/>
    </row>
    <row r="615" spans="1:46" s="208" customFormat="1" ht="27" hidden="1" customHeight="1">
      <c r="A615" s="272" t="s">
        <v>361</v>
      </c>
      <c r="B615" s="272" t="s">
        <v>362</v>
      </c>
      <c r="C615" s="278" t="s">
        <v>358</v>
      </c>
      <c r="D615" s="217" t="s">
        <v>34</v>
      </c>
      <c r="E615" s="211">
        <f>E616+E617+E618+E620+E621</f>
        <v>1291.81</v>
      </c>
      <c r="F615" s="212">
        <f>F616+F617+F618+F620+F621</f>
        <v>180.04000000000002</v>
      </c>
      <c r="G615" s="219">
        <f>(F615/E615)*100</f>
        <v>13.937034083959718</v>
      </c>
      <c r="H615" s="235">
        <f>H616+H617+H618+H620+H621</f>
        <v>0</v>
      </c>
      <c r="I615" s="212">
        <f>I616+I617+I618+I620+I621</f>
        <v>0</v>
      </c>
      <c r="J615" s="219" t="e">
        <f>(I615/H615)*100</f>
        <v>#DIV/0!</v>
      </c>
      <c r="K615" s="235">
        <f>K616+K617+K618+K620+K621</f>
        <v>0</v>
      </c>
      <c r="L615" s="212">
        <f>L616+L617+L618+L620+L621</f>
        <v>0</v>
      </c>
      <c r="M615" s="219" t="e">
        <f>(L615/K615)*100</f>
        <v>#DIV/0!</v>
      </c>
      <c r="N615" s="235">
        <f>N616+N617+N618+N620+N621</f>
        <v>0</v>
      </c>
      <c r="O615" s="212">
        <f>O616+O617+O618+O620+O621</f>
        <v>0</v>
      </c>
      <c r="P615" s="219" t="e">
        <f>(O615/N615)*100</f>
        <v>#DIV/0!</v>
      </c>
      <c r="Q615" s="235">
        <f>Q616+Q617+Q618+Q620+Q621</f>
        <v>0</v>
      </c>
      <c r="R615" s="212">
        <f>R616+R617+R618+R620+R621</f>
        <v>0</v>
      </c>
      <c r="S615" s="219" t="e">
        <f>(R615/Q615)*100</f>
        <v>#DIV/0!</v>
      </c>
      <c r="T615" s="235">
        <f>T616+T617+T618+T620+T621</f>
        <v>77.39</v>
      </c>
      <c r="U615" s="212">
        <f>U616+U617+U618+U620+U621</f>
        <v>77.39</v>
      </c>
      <c r="V615" s="219">
        <f>(U615/T615)*100</f>
        <v>100</v>
      </c>
      <c r="W615" s="235">
        <f>W616+W617+W618+W620+W621</f>
        <v>102.65</v>
      </c>
      <c r="X615" s="212">
        <f>X616+X617+X618+X620+X621</f>
        <v>102.65</v>
      </c>
      <c r="Y615" s="219">
        <f>(X615/W615)*100</f>
        <v>100</v>
      </c>
      <c r="Z615" s="235">
        <f>Z616+Z617+Z618+Z620+Z621</f>
        <v>0</v>
      </c>
      <c r="AA615" s="212">
        <f>AA616+AA617+AA618+AA620+AA621</f>
        <v>0</v>
      </c>
      <c r="AB615" s="219" t="e">
        <f>(AA615/Z615)*100</f>
        <v>#DIV/0!</v>
      </c>
      <c r="AC615" s="235">
        <f>AC616+AC617+AC618+AC620+AC621</f>
        <v>29.66</v>
      </c>
      <c r="AD615" s="212">
        <f>AD616+AD617+AD618+AD620+AD621</f>
        <v>0</v>
      </c>
      <c r="AE615" s="219">
        <f>(AD615/AC615)*100</f>
        <v>0</v>
      </c>
      <c r="AF615" s="235">
        <f>AF616+AF617+AF618+AF620+AF621</f>
        <v>0</v>
      </c>
      <c r="AG615" s="212">
        <f>AG616+AG617+AG618+AG620+AG621</f>
        <v>0</v>
      </c>
      <c r="AH615" s="219" t="e">
        <f>(AG615/AF615)*100</f>
        <v>#DIV/0!</v>
      </c>
      <c r="AI615" s="235">
        <f>AI616+AI617+AI618+AI620+AI621</f>
        <v>0</v>
      </c>
      <c r="AJ615" s="212">
        <f>AJ616+AJ617+AJ618+AJ620+AJ621</f>
        <v>0</v>
      </c>
      <c r="AK615" s="219" t="e">
        <f>(AJ615/AI615)*100</f>
        <v>#DIV/0!</v>
      </c>
      <c r="AL615" s="235">
        <f>AL616+AL617+AL618+AL620+AL621</f>
        <v>0</v>
      </c>
      <c r="AM615" s="212">
        <f>AM616+AM617+AM618+AM620+AM621</f>
        <v>0</v>
      </c>
      <c r="AN615" s="219" t="e">
        <f>(AM615/AL615)*100</f>
        <v>#DIV/0!</v>
      </c>
      <c r="AO615" s="235">
        <f>AO616+AO617+AO618+AO620+AO621</f>
        <v>1082.1099999999999</v>
      </c>
      <c r="AP615" s="212">
        <f>AP616+AP617+AP618+AP620+AP621</f>
        <v>0</v>
      </c>
      <c r="AQ615" s="219">
        <f>(AP615/AO615)*100</f>
        <v>0</v>
      </c>
      <c r="AR615" s="216"/>
    </row>
    <row r="616" spans="1:46" s="121" customFormat="1" ht="30" hidden="1">
      <c r="A616" s="273"/>
      <c r="B616" s="273"/>
      <c r="C616" s="279"/>
      <c r="D616" s="185" t="s">
        <v>17</v>
      </c>
      <c r="E616" s="190">
        <f>H616+K616+N616+Q616+T616+W616+Z616+AC616+AF616+AI616+AL616+AO616</f>
        <v>308.39999999999998</v>
      </c>
      <c r="F616" s="191">
        <f>I616+L616+O616+R616+U616+X616+AA616+AD616+AG616+AJ616+AM616+AP616</f>
        <v>0</v>
      </c>
      <c r="G616" s="191">
        <f t="shared" ref="G616:G621" si="1401">(F616/E616)*100</f>
        <v>0</v>
      </c>
      <c r="H616" s="236">
        <f>H623+H630</f>
        <v>0</v>
      </c>
      <c r="I616" s="191">
        <f>I623+I630</f>
        <v>0</v>
      </c>
      <c r="J616" s="191" t="e">
        <f t="shared" ref="J616:J621" si="1402">(I616/H616)*100</f>
        <v>#DIV/0!</v>
      </c>
      <c r="K616" s="236">
        <f>K623+K630</f>
        <v>0</v>
      </c>
      <c r="L616" s="191">
        <f>L623+L630</f>
        <v>0</v>
      </c>
      <c r="M616" s="191" t="e">
        <f t="shared" ref="M616:M621" si="1403">(L616/K616)*100</f>
        <v>#DIV/0!</v>
      </c>
      <c r="N616" s="236">
        <f>N623+N630</f>
        <v>0</v>
      </c>
      <c r="O616" s="191">
        <f>O623+O630</f>
        <v>0</v>
      </c>
      <c r="P616" s="191" t="e">
        <f t="shared" ref="P616:P621" si="1404">(O616/N616)*100</f>
        <v>#DIV/0!</v>
      </c>
      <c r="Q616" s="236">
        <f>Q623+Q630</f>
        <v>0</v>
      </c>
      <c r="R616" s="191">
        <f>R623+R630</f>
        <v>0</v>
      </c>
      <c r="S616" s="191" t="e">
        <f t="shared" ref="S616:S621" si="1405">(R616/Q616)*100</f>
        <v>#DIV/0!</v>
      </c>
      <c r="T616" s="236">
        <f>T623+T630</f>
        <v>0</v>
      </c>
      <c r="U616" s="191">
        <f>U623+U630</f>
        <v>0</v>
      </c>
      <c r="V616" s="191" t="e">
        <f t="shared" ref="V616:V621" si="1406">(U616/T616)*100</f>
        <v>#DIV/0!</v>
      </c>
      <c r="W616" s="236">
        <f>W623+W630</f>
        <v>0</v>
      </c>
      <c r="X616" s="191">
        <f>X623+X630</f>
        <v>0</v>
      </c>
      <c r="Y616" s="191" t="e">
        <f t="shared" ref="Y616:Y621" si="1407">(X616/W616)*100</f>
        <v>#DIV/0!</v>
      </c>
      <c r="Z616" s="236">
        <f>Z623+Z630</f>
        <v>0</v>
      </c>
      <c r="AA616" s="191">
        <f>AA623+AA630</f>
        <v>0</v>
      </c>
      <c r="AB616" s="191" t="e">
        <f t="shared" ref="AB616:AB621" si="1408">(AA616/Z616)*100</f>
        <v>#DIV/0!</v>
      </c>
      <c r="AC616" s="236">
        <f>AC623+AC630</f>
        <v>0</v>
      </c>
      <c r="AD616" s="191">
        <f>AD623+AD630</f>
        <v>0</v>
      </c>
      <c r="AE616" s="191" t="e">
        <f t="shared" ref="AE616:AE621" si="1409">(AD616/AC616)*100</f>
        <v>#DIV/0!</v>
      </c>
      <c r="AF616" s="236">
        <f>AF623+AF630</f>
        <v>0</v>
      </c>
      <c r="AG616" s="191">
        <f>AG623+AG630</f>
        <v>0</v>
      </c>
      <c r="AH616" s="191" t="e">
        <f t="shared" ref="AH616:AH621" si="1410">(AG616/AF616)*100</f>
        <v>#DIV/0!</v>
      </c>
      <c r="AI616" s="236">
        <f>AI623+AI630</f>
        <v>0</v>
      </c>
      <c r="AJ616" s="191">
        <f>AJ623+AJ630</f>
        <v>0</v>
      </c>
      <c r="AK616" s="191" t="e">
        <f t="shared" ref="AK616:AK621" si="1411">(AJ616/AI616)*100</f>
        <v>#DIV/0!</v>
      </c>
      <c r="AL616" s="236">
        <f>AL623+AL630</f>
        <v>0</v>
      </c>
      <c r="AM616" s="191">
        <f>AM623+AM630</f>
        <v>0</v>
      </c>
      <c r="AN616" s="191" t="e">
        <f t="shared" ref="AN616:AN621" si="1412">(AM616/AL616)*100</f>
        <v>#DIV/0!</v>
      </c>
      <c r="AO616" s="236">
        <f>AO623+AO630</f>
        <v>308.39999999999998</v>
      </c>
      <c r="AP616" s="191">
        <f>AP623+AP630</f>
        <v>0</v>
      </c>
      <c r="AQ616" s="191">
        <f t="shared" ref="AQ616:AQ621" si="1413">(AP616/AO616)*100</f>
        <v>0</v>
      </c>
      <c r="AR616" s="189"/>
    </row>
    <row r="617" spans="1:46" s="121" customFormat="1" ht="45" hidden="1">
      <c r="A617" s="273"/>
      <c r="B617" s="273"/>
      <c r="C617" s="279"/>
      <c r="D617" s="185" t="s">
        <v>18</v>
      </c>
      <c r="E617" s="190">
        <f t="shared" ref="E617:F621" si="1414">H617+K617+N617+Q617+T617+W617+Z617+AC617+AF617+AI617+AL617+AO617</f>
        <v>719.6</v>
      </c>
      <c r="F617" s="191">
        <f t="shared" si="1414"/>
        <v>0</v>
      </c>
      <c r="G617" s="191">
        <f t="shared" si="1401"/>
        <v>0</v>
      </c>
      <c r="H617" s="236">
        <f t="shared" ref="H617:I621" si="1415">H624+H631</f>
        <v>0</v>
      </c>
      <c r="I617" s="191">
        <f t="shared" si="1415"/>
        <v>0</v>
      </c>
      <c r="J617" s="191" t="e">
        <f t="shared" si="1402"/>
        <v>#DIV/0!</v>
      </c>
      <c r="K617" s="236">
        <f t="shared" ref="K617:L621" si="1416">K624+K631</f>
        <v>0</v>
      </c>
      <c r="L617" s="191">
        <f t="shared" si="1416"/>
        <v>0</v>
      </c>
      <c r="M617" s="191" t="e">
        <f t="shared" si="1403"/>
        <v>#DIV/0!</v>
      </c>
      <c r="N617" s="236">
        <f t="shared" ref="N617:O621" si="1417">N624+N631</f>
        <v>0</v>
      </c>
      <c r="O617" s="191">
        <f t="shared" si="1417"/>
        <v>0</v>
      </c>
      <c r="P617" s="191" t="e">
        <f t="shared" si="1404"/>
        <v>#DIV/0!</v>
      </c>
      <c r="Q617" s="236">
        <f t="shared" ref="Q617:R621" si="1418">Q624+Q631</f>
        <v>0</v>
      </c>
      <c r="R617" s="191">
        <f t="shared" si="1418"/>
        <v>0</v>
      </c>
      <c r="S617" s="191" t="e">
        <f t="shared" si="1405"/>
        <v>#DIV/0!</v>
      </c>
      <c r="T617" s="236">
        <f t="shared" ref="T617:U621" si="1419">T624+T631</f>
        <v>0</v>
      </c>
      <c r="U617" s="191">
        <f t="shared" si="1419"/>
        <v>0</v>
      </c>
      <c r="V617" s="191" t="e">
        <f t="shared" si="1406"/>
        <v>#DIV/0!</v>
      </c>
      <c r="W617" s="236">
        <f t="shared" ref="W617:X621" si="1420">W624+W631</f>
        <v>0</v>
      </c>
      <c r="X617" s="191">
        <f t="shared" si="1420"/>
        <v>0</v>
      </c>
      <c r="Y617" s="191" t="e">
        <f t="shared" si="1407"/>
        <v>#DIV/0!</v>
      </c>
      <c r="Z617" s="236">
        <f t="shared" ref="Z617:AA621" si="1421">Z624+Z631</f>
        <v>0</v>
      </c>
      <c r="AA617" s="191">
        <f t="shared" si="1421"/>
        <v>0</v>
      </c>
      <c r="AB617" s="191" t="e">
        <f t="shared" si="1408"/>
        <v>#DIV/0!</v>
      </c>
      <c r="AC617" s="236">
        <f t="shared" ref="AC617:AD621" si="1422">AC624+AC631</f>
        <v>0</v>
      </c>
      <c r="AD617" s="191">
        <f t="shared" si="1422"/>
        <v>0</v>
      </c>
      <c r="AE617" s="191" t="e">
        <f t="shared" si="1409"/>
        <v>#DIV/0!</v>
      </c>
      <c r="AF617" s="236">
        <f t="shared" ref="AF617:AG621" si="1423">AF624+AF631</f>
        <v>0</v>
      </c>
      <c r="AG617" s="191">
        <f t="shared" si="1423"/>
        <v>0</v>
      </c>
      <c r="AH617" s="191" t="e">
        <f t="shared" si="1410"/>
        <v>#DIV/0!</v>
      </c>
      <c r="AI617" s="236">
        <f t="shared" ref="AI617:AJ620" si="1424">AI624+AI631</f>
        <v>0</v>
      </c>
      <c r="AJ617" s="191">
        <f t="shared" si="1424"/>
        <v>0</v>
      </c>
      <c r="AK617" s="191" t="e">
        <f t="shared" si="1411"/>
        <v>#DIV/0!</v>
      </c>
      <c r="AL617" s="236">
        <f t="shared" ref="AL617:AM621" si="1425">AL624+AL631</f>
        <v>0</v>
      </c>
      <c r="AM617" s="191">
        <f t="shared" si="1425"/>
        <v>0</v>
      </c>
      <c r="AN617" s="191" t="e">
        <f t="shared" si="1412"/>
        <v>#DIV/0!</v>
      </c>
      <c r="AO617" s="236">
        <f t="shared" ref="AO617:AP621" si="1426">AO624+AO631</f>
        <v>719.6</v>
      </c>
      <c r="AP617" s="191">
        <f t="shared" si="1426"/>
        <v>0</v>
      </c>
      <c r="AQ617" s="191">
        <f t="shared" si="1413"/>
        <v>0</v>
      </c>
      <c r="AR617" s="189"/>
    </row>
    <row r="618" spans="1:46" s="121" customFormat="1" ht="33" hidden="1" customHeight="1">
      <c r="A618" s="273"/>
      <c r="B618" s="273"/>
      <c r="C618" s="279"/>
      <c r="D618" s="185" t="s">
        <v>26</v>
      </c>
      <c r="E618" s="190">
        <f>H618+K618+N618+Q618+T618+W618+Z618+AC618+AF618+AI618+AL618+AO618</f>
        <v>263.81</v>
      </c>
      <c r="F618" s="191">
        <f t="shared" si="1414"/>
        <v>180.04000000000002</v>
      </c>
      <c r="G618" s="191">
        <f t="shared" si="1401"/>
        <v>68.246086198400363</v>
      </c>
      <c r="H618" s="236">
        <f t="shared" si="1415"/>
        <v>0</v>
      </c>
      <c r="I618" s="191">
        <f t="shared" si="1415"/>
        <v>0</v>
      </c>
      <c r="J618" s="191" t="e">
        <f t="shared" si="1402"/>
        <v>#DIV/0!</v>
      </c>
      <c r="K618" s="236">
        <f t="shared" si="1416"/>
        <v>0</v>
      </c>
      <c r="L618" s="191">
        <f t="shared" si="1416"/>
        <v>0</v>
      </c>
      <c r="M618" s="191" t="e">
        <f t="shared" si="1403"/>
        <v>#DIV/0!</v>
      </c>
      <c r="N618" s="236">
        <f t="shared" si="1417"/>
        <v>0</v>
      </c>
      <c r="O618" s="191">
        <f t="shared" si="1417"/>
        <v>0</v>
      </c>
      <c r="P618" s="191" t="e">
        <f t="shared" si="1404"/>
        <v>#DIV/0!</v>
      </c>
      <c r="Q618" s="236">
        <f t="shared" si="1418"/>
        <v>0</v>
      </c>
      <c r="R618" s="191">
        <f t="shared" si="1418"/>
        <v>0</v>
      </c>
      <c r="S618" s="191" t="e">
        <f t="shared" si="1405"/>
        <v>#DIV/0!</v>
      </c>
      <c r="T618" s="236">
        <f t="shared" si="1419"/>
        <v>77.39</v>
      </c>
      <c r="U618" s="191">
        <f t="shared" si="1419"/>
        <v>77.39</v>
      </c>
      <c r="V618" s="191">
        <f t="shared" si="1406"/>
        <v>100</v>
      </c>
      <c r="W618" s="236">
        <f t="shared" si="1420"/>
        <v>102.65</v>
      </c>
      <c r="X618" s="191">
        <f t="shared" si="1420"/>
        <v>102.65</v>
      </c>
      <c r="Y618" s="191">
        <f t="shared" si="1407"/>
        <v>100</v>
      </c>
      <c r="Z618" s="236">
        <f t="shared" si="1421"/>
        <v>0</v>
      </c>
      <c r="AA618" s="191">
        <f t="shared" si="1421"/>
        <v>0</v>
      </c>
      <c r="AB618" s="191" t="e">
        <f t="shared" si="1408"/>
        <v>#DIV/0!</v>
      </c>
      <c r="AC618" s="236">
        <f t="shared" si="1422"/>
        <v>29.66</v>
      </c>
      <c r="AD618" s="191">
        <f t="shared" si="1422"/>
        <v>0</v>
      </c>
      <c r="AE618" s="191">
        <f t="shared" si="1409"/>
        <v>0</v>
      </c>
      <c r="AF618" s="236">
        <f t="shared" si="1423"/>
        <v>0</v>
      </c>
      <c r="AG618" s="191">
        <f t="shared" si="1423"/>
        <v>0</v>
      </c>
      <c r="AH618" s="191" t="e">
        <f t="shared" si="1410"/>
        <v>#DIV/0!</v>
      </c>
      <c r="AI618" s="236">
        <f t="shared" si="1424"/>
        <v>0</v>
      </c>
      <c r="AJ618" s="191">
        <f t="shared" si="1424"/>
        <v>0</v>
      </c>
      <c r="AK618" s="191" t="e">
        <f t="shared" si="1411"/>
        <v>#DIV/0!</v>
      </c>
      <c r="AL618" s="236">
        <f t="shared" si="1425"/>
        <v>0</v>
      </c>
      <c r="AM618" s="191">
        <f t="shared" si="1425"/>
        <v>0</v>
      </c>
      <c r="AN618" s="191" t="e">
        <f t="shared" si="1412"/>
        <v>#DIV/0!</v>
      </c>
      <c r="AO618" s="236">
        <f t="shared" si="1426"/>
        <v>54.11</v>
      </c>
      <c r="AP618" s="191">
        <f t="shared" si="1426"/>
        <v>0</v>
      </c>
      <c r="AQ618" s="191">
        <f t="shared" si="1413"/>
        <v>0</v>
      </c>
      <c r="AR618" s="189"/>
    </row>
    <row r="619" spans="1:46" s="121" customFormat="1" ht="82.5" hidden="1" customHeight="1">
      <c r="A619" s="273"/>
      <c r="B619" s="273"/>
      <c r="C619" s="279"/>
      <c r="D619" s="185" t="s">
        <v>154</v>
      </c>
      <c r="E619" s="190">
        <f t="shared" si="1414"/>
        <v>0</v>
      </c>
      <c r="F619" s="191">
        <f t="shared" si="1414"/>
        <v>0</v>
      </c>
      <c r="G619" s="191" t="e">
        <f t="shared" si="1401"/>
        <v>#DIV/0!</v>
      </c>
      <c r="H619" s="236">
        <f t="shared" si="1415"/>
        <v>0</v>
      </c>
      <c r="I619" s="191">
        <f t="shared" si="1415"/>
        <v>0</v>
      </c>
      <c r="J619" s="191" t="e">
        <f t="shared" si="1402"/>
        <v>#DIV/0!</v>
      </c>
      <c r="K619" s="236">
        <f t="shared" si="1416"/>
        <v>0</v>
      </c>
      <c r="L619" s="191">
        <f t="shared" si="1416"/>
        <v>0</v>
      </c>
      <c r="M619" s="191" t="e">
        <f t="shared" si="1403"/>
        <v>#DIV/0!</v>
      </c>
      <c r="N619" s="236">
        <f t="shared" si="1417"/>
        <v>0</v>
      </c>
      <c r="O619" s="191">
        <f t="shared" si="1417"/>
        <v>0</v>
      </c>
      <c r="P619" s="191" t="e">
        <f t="shared" si="1404"/>
        <v>#DIV/0!</v>
      </c>
      <c r="Q619" s="236">
        <f t="shared" si="1418"/>
        <v>0</v>
      </c>
      <c r="R619" s="191">
        <f t="shared" si="1418"/>
        <v>0</v>
      </c>
      <c r="S619" s="191" t="e">
        <f t="shared" si="1405"/>
        <v>#DIV/0!</v>
      </c>
      <c r="T619" s="236">
        <f t="shared" si="1419"/>
        <v>0</v>
      </c>
      <c r="U619" s="191">
        <f t="shared" si="1419"/>
        <v>0</v>
      </c>
      <c r="V619" s="191" t="e">
        <f t="shared" si="1406"/>
        <v>#DIV/0!</v>
      </c>
      <c r="W619" s="236">
        <f t="shared" si="1420"/>
        <v>0</v>
      </c>
      <c r="X619" s="191">
        <f t="shared" si="1420"/>
        <v>0</v>
      </c>
      <c r="Y619" s="191" t="e">
        <f t="shared" si="1407"/>
        <v>#DIV/0!</v>
      </c>
      <c r="Z619" s="236">
        <f t="shared" si="1421"/>
        <v>0</v>
      </c>
      <c r="AA619" s="191">
        <f t="shared" si="1421"/>
        <v>0</v>
      </c>
      <c r="AB619" s="191" t="e">
        <f t="shared" si="1408"/>
        <v>#DIV/0!</v>
      </c>
      <c r="AC619" s="236">
        <f t="shared" si="1422"/>
        <v>0</v>
      </c>
      <c r="AD619" s="191">
        <f t="shared" si="1422"/>
        <v>0</v>
      </c>
      <c r="AE619" s="191" t="e">
        <f t="shared" si="1409"/>
        <v>#DIV/0!</v>
      </c>
      <c r="AF619" s="236">
        <f t="shared" si="1423"/>
        <v>0</v>
      </c>
      <c r="AG619" s="191">
        <f t="shared" si="1423"/>
        <v>0</v>
      </c>
      <c r="AH619" s="191" t="e">
        <f t="shared" si="1410"/>
        <v>#DIV/0!</v>
      </c>
      <c r="AI619" s="236">
        <f t="shared" si="1424"/>
        <v>0</v>
      </c>
      <c r="AJ619" s="191">
        <f t="shared" si="1424"/>
        <v>0</v>
      </c>
      <c r="AK619" s="191" t="e">
        <f t="shared" si="1411"/>
        <v>#DIV/0!</v>
      </c>
      <c r="AL619" s="236">
        <f t="shared" si="1425"/>
        <v>0</v>
      </c>
      <c r="AM619" s="191">
        <f t="shared" si="1425"/>
        <v>0</v>
      </c>
      <c r="AN619" s="191" t="e">
        <f t="shared" si="1412"/>
        <v>#DIV/0!</v>
      </c>
      <c r="AO619" s="236">
        <f t="shared" si="1426"/>
        <v>0</v>
      </c>
      <c r="AP619" s="191">
        <f t="shared" si="1426"/>
        <v>0</v>
      </c>
      <c r="AQ619" s="191" t="e">
        <f t="shared" si="1413"/>
        <v>#DIV/0!</v>
      </c>
      <c r="AR619" s="189"/>
    </row>
    <row r="620" spans="1:46" s="121" customFormat="1" ht="32.25" hidden="1" customHeight="1">
      <c r="A620" s="273"/>
      <c r="B620" s="273"/>
      <c r="C620" s="279"/>
      <c r="D620" s="185" t="s">
        <v>37</v>
      </c>
      <c r="E620" s="190">
        <f t="shared" si="1414"/>
        <v>0</v>
      </c>
      <c r="F620" s="191">
        <f t="shared" si="1414"/>
        <v>0</v>
      </c>
      <c r="G620" s="191" t="e">
        <f t="shared" si="1401"/>
        <v>#DIV/0!</v>
      </c>
      <c r="H620" s="236">
        <f t="shared" si="1415"/>
        <v>0</v>
      </c>
      <c r="I620" s="191">
        <f t="shared" si="1415"/>
        <v>0</v>
      </c>
      <c r="J620" s="191" t="e">
        <f t="shared" si="1402"/>
        <v>#DIV/0!</v>
      </c>
      <c r="K620" s="236">
        <f t="shared" si="1416"/>
        <v>0</v>
      </c>
      <c r="L620" s="191">
        <f t="shared" si="1416"/>
        <v>0</v>
      </c>
      <c r="M620" s="191" t="e">
        <f t="shared" si="1403"/>
        <v>#DIV/0!</v>
      </c>
      <c r="N620" s="236">
        <f t="shared" si="1417"/>
        <v>0</v>
      </c>
      <c r="O620" s="191">
        <f t="shared" si="1417"/>
        <v>0</v>
      </c>
      <c r="P620" s="191" t="e">
        <f t="shared" si="1404"/>
        <v>#DIV/0!</v>
      </c>
      <c r="Q620" s="236">
        <f t="shared" si="1418"/>
        <v>0</v>
      </c>
      <c r="R620" s="191">
        <f t="shared" si="1418"/>
        <v>0</v>
      </c>
      <c r="S620" s="191" t="e">
        <f t="shared" si="1405"/>
        <v>#DIV/0!</v>
      </c>
      <c r="T620" s="236">
        <f t="shared" si="1419"/>
        <v>0</v>
      </c>
      <c r="U620" s="191">
        <f t="shared" si="1419"/>
        <v>0</v>
      </c>
      <c r="V620" s="191" t="e">
        <f t="shared" si="1406"/>
        <v>#DIV/0!</v>
      </c>
      <c r="W620" s="236">
        <f t="shared" si="1420"/>
        <v>0</v>
      </c>
      <c r="X620" s="191">
        <f t="shared" si="1420"/>
        <v>0</v>
      </c>
      <c r="Y620" s="191" t="e">
        <f t="shared" si="1407"/>
        <v>#DIV/0!</v>
      </c>
      <c r="Z620" s="236">
        <f t="shared" si="1421"/>
        <v>0</v>
      </c>
      <c r="AA620" s="191">
        <f t="shared" si="1421"/>
        <v>0</v>
      </c>
      <c r="AB620" s="191" t="e">
        <f t="shared" si="1408"/>
        <v>#DIV/0!</v>
      </c>
      <c r="AC620" s="236">
        <f t="shared" si="1422"/>
        <v>0</v>
      </c>
      <c r="AD620" s="191">
        <f t="shared" si="1422"/>
        <v>0</v>
      </c>
      <c r="AE620" s="191" t="e">
        <f t="shared" si="1409"/>
        <v>#DIV/0!</v>
      </c>
      <c r="AF620" s="236">
        <f t="shared" si="1423"/>
        <v>0</v>
      </c>
      <c r="AG620" s="191">
        <f t="shared" si="1423"/>
        <v>0</v>
      </c>
      <c r="AH620" s="191" t="e">
        <f t="shared" si="1410"/>
        <v>#DIV/0!</v>
      </c>
      <c r="AI620" s="236">
        <f t="shared" si="1424"/>
        <v>0</v>
      </c>
      <c r="AJ620" s="191">
        <f t="shared" si="1424"/>
        <v>0</v>
      </c>
      <c r="AK620" s="191" t="e">
        <f t="shared" si="1411"/>
        <v>#DIV/0!</v>
      </c>
      <c r="AL620" s="236">
        <f t="shared" si="1425"/>
        <v>0</v>
      </c>
      <c r="AM620" s="191">
        <f t="shared" si="1425"/>
        <v>0</v>
      </c>
      <c r="AN620" s="191" t="e">
        <f t="shared" si="1412"/>
        <v>#DIV/0!</v>
      </c>
      <c r="AO620" s="236">
        <f t="shared" si="1426"/>
        <v>0</v>
      </c>
      <c r="AP620" s="191">
        <f t="shared" si="1426"/>
        <v>0</v>
      </c>
      <c r="AQ620" s="191" t="e">
        <f t="shared" si="1413"/>
        <v>#DIV/0!</v>
      </c>
      <c r="AR620" s="189"/>
    </row>
    <row r="621" spans="1:46" s="121" customFormat="1" ht="69" hidden="1" customHeight="1">
      <c r="A621" s="274"/>
      <c r="B621" s="274"/>
      <c r="C621" s="280"/>
      <c r="D621" s="185" t="s">
        <v>32</v>
      </c>
      <c r="E621" s="190">
        <f t="shared" si="1414"/>
        <v>0</v>
      </c>
      <c r="F621" s="191">
        <f t="shared" si="1414"/>
        <v>0</v>
      </c>
      <c r="G621" s="191" t="e">
        <f t="shared" si="1401"/>
        <v>#DIV/0!</v>
      </c>
      <c r="H621" s="236">
        <f t="shared" si="1415"/>
        <v>0</v>
      </c>
      <c r="I621" s="191">
        <f>I628+I635</f>
        <v>0</v>
      </c>
      <c r="J621" s="191" t="e">
        <f t="shared" si="1402"/>
        <v>#DIV/0!</v>
      </c>
      <c r="K621" s="236">
        <f t="shared" si="1416"/>
        <v>0</v>
      </c>
      <c r="L621" s="191">
        <f>L628+L635</f>
        <v>0</v>
      </c>
      <c r="M621" s="191" t="e">
        <f t="shared" si="1403"/>
        <v>#DIV/0!</v>
      </c>
      <c r="N621" s="236">
        <f t="shared" si="1417"/>
        <v>0</v>
      </c>
      <c r="O621" s="191">
        <f>O628+O635</f>
        <v>0</v>
      </c>
      <c r="P621" s="191" t="e">
        <f t="shared" si="1404"/>
        <v>#DIV/0!</v>
      </c>
      <c r="Q621" s="236">
        <f t="shared" si="1418"/>
        <v>0</v>
      </c>
      <c r="R621" s="191">
        <f>R628+R635</f>
        <v>0</v>
      </c>
      <c r="S621" s="191" t="e">
        <f t="shared" si="1405"/>
        <v>#DIV/0!</v>
      </c>
      <c r="T621" s="236">
        <f t="shared" si="1419"/>
        <v>0</v>
      </c>
      <c r="U621" s="191">
        <f>U628+U635</f>
        <v>0</v>
      </c>
      <c r="V621" s="191" t="e">
        <f t="shared" si="1406"/>
        <v>#DIV/0!</v>
      </c>
      <c r="W621" s="236">
        <f t="shared" si="1420"/>
        <v>0</v>
      </c>
      <c r="X621" s="191">
        <f>X628+X635</f>
        <v>0</v>
      </c>
      <c r="Y621" s="191" t="e">
        <f t="shared" si="1407"/>
        <v>#DIV/0!</v>
      </c>
      <c r="Z621" s="236">
        <f t="shared" si="1421"/>
        <v>0</v>
      </c>
      <c r="AA621" s="191">
        <f>AA628+AA635</f>
        <v>0</v>
      </c>
      <c r="AB621" s="191" t="e">
        <f t="shared" si="1408"/>
        <v>#DIV/0!</v>
      </c>
      <c r="AC621" s="236">
        <f t="shared" si="1422"/>
        <v>0</v>
      </c>
      <c r="AD621" s="191">
        <f>AD628+AD635</f>
        <v>0</v>
      </c>
      <c r="AE621" s="191" t="e">
        <f t="shared" si="1409"/>
        <v>#DIV/0!</v>
      </c>
      <c r="AF621" s="236">
        <f t="shared" si="1423"/>
        <v>0</v>
      </c>
      <c r="AG621" s="191">
        <f>AG628+AG635</f>
        <v>0</v>
      </c>
      <c r="AH621" s="191" t="e">
        <f t="shared" si="1410"/>
        <v>#DIV/0!</v>
      </c>
      <c r="AI621" s="236">
        <f>AI628+AI635</f>
        <v>0</v>
      </c>
      <c r="AJ621" s="191">
        <f>AJ628+AJ635</f>
        <v>0</v>
      </c>
      <c r="AK621" s="191" t="e">
        <f t="shared" si="1411"/>
        <v>#DIV/0!</v>
      </c>
      <c r="AL621" s="236">
        <f t="shared" si="1425"/>
        <v>0</v>
      </c>
      <c r="AM621" s="191">
        <f>AM628+AM635</f>
        <v>0</v>
      </c>
      <c r="AN621" s="191" t="e">
        <f t="shared" si="1412"/>
        <v>#DIV/0!</v>
      </c>
      <c r="AO621" s="236">
        <f t="shared" si="1426"/>
        <v>0</v>
      </c>
      <c r="AP621" s="191">
        <f>AP628+AP635</f>
        <v>0</v>
      </c>
      <c r="AQ621" s="191" t="e">
        <f t="shared" si="1413"/>
        <v>#DIV/0!</v>
      </c>
      <c r="AR621" s="189"/>
    </row>
    <row r="622" spans="1:46" s="208" customFormat="1" ht="18" hidden="1" customHeight="1">
      <c r="A622" s="272" t="s">
        <v>360</v>
      </c>
      <c r="B622" s="311" t="s">
        <v>363</v>
      </c>
      <c r="C622" s="278" t="s">
        <v>364</v>
      </c>
      <c r="D622" s="217" t="s">
        <v>34</v>
      </c>
      <c r="E622" s="211">
        <f>E623+E624+E625+E627+E628</f>
        <v>209.70000000000002</v>
      </c>
      <c r="F622" s="212">
        <f>F623+F624+F625+F627+F628</f>
        <v>180.04000000000002</v>
      </c>
      <c r="G622" s="219">
        <f>(F622/E622)*100</f>
        <v>85.855984740104915</v>
      </c>
      <c r="H622" s="236">
        <f>H623+H624+H625+H627+H628</f>
        <v>0</v>
      </c>
      <c r="I622" s="219">
        <f>I623+I624+I625+I627+I628</f>
        <v>0</v>
      </c>
      <c r="J622" s="219" t="e">
        <f>(I622/H622)*100</f>
        <v>#DIV/0!</v>
      </c>
      <c r="K622" s="236">
        <f>K623+K624+K625+K627+K628</f>
        <v>0</v>
      </c>
      <c r="L622" s="212">
        <f>L623+L624+L625+L627+L628</f>
        <v>0</v>
      </c>
      <c r="M622" s="219" t="e">
        <f>(L622/K622)*100</f>
        <v>#DIV/0!</v>
      </c>
      <c r="N622" s="236">
        <f>N623+N624+N625+N627+N628</f>
        <v>0</v>
      </c>
      <c r="O622" s="212">
        <f>O623+O624+O625+O627+O628</f>
        <v>0</v>
      </c>
      <c r="P622" s="219" t="e">
        <f>(O622/N622)*100</f>
        <v>#DIV/0!</v>
      </c>
      <c r="Q622" s="236">
        <f>Q623+Q624+Q625+Q627+Q628</f>
        <v>0</v>
      </c>
      <c r="R622" s="219">
        <f>R623+R624+R625+R627+R628</f>
        <v>0</v>
      </c>
      <c r="S622" s="219" t="e">
        <f>(R622/Q622)*100</f>
        <v>#DIV/0!</v>
      </c>
      <c r="T622" s="236">
        <f>T623+T624+T625+T627+T628</f>
        <v>77.39</v>
      </c>
      <c r="U622" s="219">
        <f>U623+U624+U625+U627+U628</f>
        <v>77.39</v>
      </c>
      <c r="V622" s="219">
        <f>(U622/T622)*100</f>
        <v>100</v>
      </c>
      <c r="W622" s="236">
        <f>W623+W624+W625+W627+W628</f>
        <v>102.65</v>
      </c>
      <c r="X622" s="219">
        <f>X623+X624+X625+X627+X628</f>
        <v>102.65</v>
      </c>
      <c r="Y622" s="219">
        <f>(X622/W622)*100</f>
        <v>100</v>
      </c>
      <c r="Z622" s="236">
        <f>Z623+Z624+Z625+Z627+Z628</f>
        <v>0</v>
      </c>
      <c r="AA622" s="219">
        <f>AA623+AA624+AA625+AA627+AA628</f>
        <v>0</v>
      </c>
      <c r="AB622" s="219" t="e">
        <f>(AA622/Z622)*100</f>
        <v>#DIV/0!</v>
      </c>
      <c r="AC622" s="236">
        <f>AC623+AC624+AC625+AC627+AC628</f>
        <v>29.66</v>
      </c>
      <c r="AD622" s="219">
        <f>AD623+AD624+AD625+AD627+AD628</f>
        <v>0</v>
      </c>
      <c r="AE622" s="219">
        <f>(AD622/AC622)*100</f>
        <v>0</v>
      </c>
      <c r="AF622" s="236">
        <f>AF623+AF624+AF625+AF627+AF628</f>
        <v>0</v>
      </c>
      <c r="AG622" s="219">
        <f>AG623+AG624+AG625+AG627+AG628</f>
        <v>0</v>
      </c>
      <c r="AH622" s="219" t="e">
        <f>(AG622/AF622)*100</f>
        <v>#DIV/0!</v>
      </c>
      <c r="AI622" s="236">
        <f>AI623+AI624+AI625+AI627+AI628</f>
        <v>0</v>
      </c>
      <c r="AJ622" s="219">
        <f>AJ623+AJ624+AJ625+AJ627+AJ628</f>
        <v>0</v>
      </c>
      <c r="AK622" s="219" t="e">
        <f>(AJ622/AI622)*100</f>
        <v>#DIV/0!</v>
      </c>
      <c r="AL622" s="236">
        <f>AL623+AL624+AL625+AL627+AL628</f>
        <v>0</v>
      </c>
      <c r="AM622" s="219">
        <f>AM623+AM624+AM625+AM627+AM628</f>
        <v>0</v>
      </c>
      <c r="AN622" s="219" t="e">
        <f>(AM622/AL622)*100</f>
        <v>#DIV/0!</v>
      </c>
      <c r="AO622" s="236">
        <f>AO623+AO624+AO625+AO627+AO628</f>
        <v>0</v>
      </c>
      <c r="AP622" s="219">
        <f>AP623+AP624+AP625+AP627+AP628</f>
        <v>0</v>
      </c>
      <c r="AQ622" s="219" t="e">
        <f>(AP622/AO622)*100</f>
        <v>#DIV/0!</v>
      </c>
      <c r="AR622" s="216"/>
    </row>
    <row r="623" spans="1:46" customFormat="1" ht="36.75" hidden="1" customHeight="1">
      <c r="A623" s="273"/>
      <c r="B623" s="312"/>
      <c r="C623" s="279"/>
      <c r="D623" s="115" t="s">
        <v>17</v>
      </c>
      <c r="E623" s="176">
        <f>H623+K623+N623+Q623+T623+W623+Z623+AC623+AF623+AI623+AL623+AO623</f>
        <v>0</v>
      </c>
      <c r="F623" s="41">
        <f>I623+L623+O623+R623+U623+X623+AA623+AD623+AG623+AJ623+AM623+AP623</f>
        <v>0</v>
      </c>
      <c r="G623" s="42" t="e">
        <f t="shared" ref="G623:G628" si="1427">(F623/E623)*100</f>
        <v>#DIV/0!</v>
      </c>
      <c r="H623" s="236"/>
      <c r="I623" s="41"/>
      <c r="J623" s="42" t="e">
        <f t="shared" ref="J623:J628" si="1428">(I623/H623)*100</f>
        <v>#DIV/0!</v>
      </c>
      <c r="K623" s="236"/>
      <c r="L623" s="47"/>
      <c r="M623" s="42" t="e">
        <f t="shared" ref="M623:M628" si="1429">(L623/K623)*100</f>
        <v>#DIV/0!</v>
      </c>
      <c r="N623" s="236"/>
      <c r="O623" s="48"/>
      <c r="P623" s="42" t="e">
        <f t="shared" ref="P623:P628" si="1430">(O623/N623)*100</f>
        <v>#DIV/0!</v>
      </c>
      <c r="Q623" s="236"/>
      <c r="R623" s="41"/>
      <c r="S623" s="42" t="e">
        <f t="shared" ref="S623:S628" si="1431">(R623/Q623)*100</f>
        <v>#DIV/0!</v>
      </c>
      <c r="T623" s="236"/>
      <c r="U623" s="41"/>
      <c r="V623" s="42" t="e">
        <f t="shared" ref="V623:V628" si="1432">(U623/T623)*100</f>
        <v>#DIV/0!</v>
      </c>
      <c r="W623" s="236"/>
      <c r="X623" s="41"/>
      <c r="Y623" s="42" t="e">
        <f t="shared" ref="Y623:Y628" si="1433">(X623/W623)*100</f>
        <v>#DIV/0!</v>
      </c>
      <c r="Z623" s="236"/>
      <c r="AA623" s="41"/>
      <c r="AB623" s="42" t="e">
        <f t="shared" ref="AB623:AB628" si="1434">(AA623/Z623)*100</f>
        <v>#DIV/0!</v>
      </c>
      <c r="AC623" s="236"/>
      <c r="AD623" s="41"/>
      <c r="AE623" s="42" t="e">
        <f t="shared" ref="AE623:AE628" si="1435">(AD623/AC623)*100</f>
        <v>#DIV/0!</v>
      </c>
      <c r="AF623" s="236"/>
      <c r="AG623" s="41"/>
      <c r="AH623" s="42" t="e">
        <f t="shared" ref="AH623:AH628" si="1436">(AG623/AF623)*100</f>
        <v>#DIV/0!</v>
      </c>
      <c r="AI623" s="236"/>
      <c r="AJ623" s="41"/>
      <c r="AK623" s="42" t="e">
        <f t="shared" ref="AK623:AK628" si="1437">(AJ623/AI623)*100</f>
        <v>#DIV/0!</v>
      </c>
      <c r="AL623" s="236"/>
      <c r="AM623" s="41"/>
      <c r="AN623" s="42" t="e">
        <f t="shared" ref="AN623:AN628" si="1438">(AM623/AL623)*100</f>
        <v>#DIV/0!</v>
      </c>
      <c r="AO623" s="236"/>
      <c r="AP623" s="41"/>
      <c r="AQ623" s="42" t="e">
        <f t="shared" ref="AQ623:AQ628" si="1439">(AP623/AO623)*100</f>
        <v>#DIV/0!</v>
      </c>
      <c r="AR623" s="12"/>
      <c r="AS623" s="37"/>
      <c r="AT623" s="37"/>
    </row>
    <row r="624" spans="1:46" customFormat="1" ht="55.5" hidden="1" customHeight="1">
      <c r="A624" s="273"/>
      <c r="B624" s="312"/>
      <c r="C624" s="279"/>
      <c r="D624" s="115" t="s">
        <v>18</v>
      </c>
      <c r="E624" s="176">
        <f t="shared" ref="E624:F628" si="1440">H624+K624+N624+Q624+T624+W624+Z624+AC624+AF624+AI624+AL624+AO624</f>
        <v>0</v>
      </c>
      <c r="F624" s="41">
        <f t="shared" si="1440"/>
        <v>0</v>
      </c>
      <c r="G624" s="42" t="e">
        <f t="shared" si="1427"/>
        <v>#DIV/0!</v>
      </c>
      <c r="H624" s="236"/>
      <c r="I624" s="41"/>
      <c r="J624" s="42" t="e">
        <f t="shared" si="1428"/>
        <v>#DIV/0!</v>
      </c>
      <c r="K624" s="236"/>
      <c r="L624" s="47"/>
      <c r="M624" s="42" t="e">
        <f t="shared" si="1429"/>
        <v>#DIV/0!</v>
      </c>
      <c r="N624" s="236"/>
      <c r="O624" s="48"/>
      <c r="P624" s="42" t="e">
        <f t="shared" si="1430"/>
        <v>#DIV/0!</v>
      </c>
      <c r="Q624" s="236"/>
      <c r="R624" s="41"/>
      <c r="S624" s="42" t="e">
        <f t="shared" si="1431"/>
        <v>#DIV/0!</v>
      </c>
      <c r="T624" s="236"/>
      <c r="U624" s="41"/>
      <c r="V624" s="42" t="e">
        <f t="shared" si="1432"/>
        <v>#DIV/0!</v>
      </c>
      <c r="W624" s="236"/>
      <c r="X624" s="41"/>
      <c r="Y624" s="42" t="e">
        <f t="shared" si="1433"/>
        <v>#DIV/0!</v>
      </c>
      <c r="Z624" s="236"/>
      <c r="AA624" s="41"/>
      <c r="AB624" s="42" t="e">
        <f t="shared" si="1434"/>
        <v>#DIV/0!</v>
      </c>
      <c r="AC624" s="236"/>
      <c r="AD624" s="41"/>
      <c r="AE624" s="42" t="e">
        <f t="shared" si="1435"/>
        <v>#DIV/0!</v>
      </c>
      <c r="AF624" s="236"/>
      <c r="AG624" s="41"/>
      <c r="AH624" s="42" t="e">
        <f t="shared" si="1436"/>
        <v>#DIV/0!</v>
      </c>
      <c r="AI624" s="236"/>
      <c r="AJ624" s="41"/>
      <c r="AK624" s="42" t="e">
        <f t="shared" si="1437"/>
        <v>#DIV/0!</v>
      </c>
      <c r="AL624" s="236"/>
      <c r="AM624" s="41"/>
      <c r="AN624" s="42" t="e">
        <f t="shared" si="1438"/>
        <v>#DIV/0!</v>
      </c>
      <c r="AO624" s="236"/>
      <c r="AP624" s="41"/>
      <c r="AQ624" s="42" t="e">
        <f t="shared" si="1439"/>
        <v>#DIV/0!</v>
      </c>
      <c r="AR624" s="12"/>
      <c r="AS624" s="37"/>
      <c r="AT624" s="37"/>
    </row>
    <row r="625" spans="1:46" customFormat="1" ht="27.75" hidden="1" customHeight="1">
      <c r="A625" s="273"/>
      <c r="B625" s="312"/>
      <c r="C625" s="279"/>
      <c r="D625" s="115" t="s">
        <v>26</v>
      </c>
      <c r="E625" s="176">
        <f t="shared" si="1440"/>
        <v>209.70000000000002</v>
      </c>
      <c r="F625" s="41">
        <f t="shared" si="1440"/>
        <v>180.04000000000002</v>
      </c>
      <c r="G625" s="42">
        <f t="shared" si="1427"/>
        <v>85.855984740104915</v>
      </c>
      <c r="H625" s="236"/>
      <c r="I625" s="41"/>
      <c r="J625" s="42" t="e">
        <f t="shared" si="1428"/>
        <v>#DIV/0!</v>
      </c>
      <c r="K625" s="236"/>
      <c r="L625" s="47"/>
      <c r="M625" s="42" t="e">
        <f t="shared" si="1429"/>
        <v>#DIV/0!</v>
      </c>
      <c r="N625" s="236">
        <v>0</v>
      </c>
      <c r="O625" s="48"/>
      <c r="P625" s="42" t="e">
        <f t="shared" si="1430"/>
        <v>#DIV/0!</v>
      </c>
      <c r="Q625" s="236"/>
      <c r="R625" s="41"/>
      <c r="S625" s="42" t="e">
        <f t="shared" si="1431"/>
        <v>#DIV/0!</v>
      </c>
      <c r="T625" s="236">
        <v>77.39</v>
      </c>
      <c r="U625" s="41">
        <v>77.39</v>
      </c>
      <c r="V625" s="42">
        <f t="shared" si="1432"/>
        <v>100</v>
      </c>
      <c r="W625" s="236">
        <v>102.65</v>
      </c>
      <c r="X625" s="41">
        <v>102.65</v>
      </c>
      <c r="Y625" s="42">
        <f t="shared" si="1433"/>
        <v>100</v>
      </c>
      <c r="Z625" s="236"/>
      <c r="AA625" s="41"/>
      <c r="AB625" s="42" t="e">
        <f t="shared" si="1434"/>
        <v>#DIV/0!</v>
      </c>
      <c r="AC625" s="236">
        <v>29.66</v>
      </c>
      <c r="AD625" s="41"/>
      <c r="AE625" s="42">
        <f t="shared" si="1435"/>
        <v>0</v>
      </c>
      <c r="AF625" s="236"/>
      <c r="AG625" s="41"/>
      <c r="AH625" s="42" t="e">
        <f t="shared" si="1436"/>
        <v>#DIV/0!</v>
      </c>
      <c r="AI625" s="236"/>
      <c r="AJ625" s="41"/>
      <c r="AK625" s="42" t="e">
        <f t="shared" si="1437"/>
        <v>#DIV/0!</v>
      </c>
      <c r="AL625" s="236"/>
      <c r="AM625" s="41"/>
      <c r="AN625" s="42" t="e">
        <f t="shared" si="1438"/>
        <v>#DIV/0!</v>
      </c>
      <c r="AO625" s="236"/>
      <c r="AP625" s="41"/>
      <c r="AQ625" s="42" t="e">
        <f t="shared" si="1439"/>
        <v>#DIV/0!</v>
      </c>
      <c r="AR625" s="12"/>
      <c r="AS625" s="37"/>
      <c r="AT625" s="37"/>
    </row>
    <row r="626" spans="1:46" customFormat="1" ht="78" hidden="1" customHeight="1">
      <c r="A626" s="273"/>
      <c r="B626" s="312"/>
      <c r="C626" s="279"/>
      <c r="D626" s="115" t="s">
        <v>154</v>
      </c>
      <c r="E626" s="176">
        <f t="shared" si="1440"/>
        <v>0</v>
      </c>
      <c r="F626" s="41">
        <f t="shared" si="1440"/>
        <v>0</v>
      </c>
      <c r="G626" s="42" t="e">
        <f t="shared" si="1427"/>
        <v>#DIV/0!</v>
      </c>
      <c r="H626" s="236"/>
      <c r="I626" s="41"/>
      <c r="J626" s="42" t="e">
        <f t="shared" si="1428"/>
        <v>#DIV/0!</v>
      </c>
      <c r="K626" s="236"/>
      <c r="L626" s="47"/>
      <c r="M626" s="42" t="e">
        <f t="shared" si="1429"/>
        <v>#DIV/0!</v>
      </c>
      <c r="N626" s="236"/>
      <c r="O626" s="48"/>
      <c r="P626" s="42" t="e">
        <f t="shared" si="1430"/>
        <v>#DIV/0!</v>
      </c>
      <c r="Q626" s="236"/>
      <c r="R626" s="41"/>
      <c r="S626" s="42" t="e">
        <f t="shared" si="1431"/>
        <v>#DIV/0!</v>
      </c>
      <c r="T626" s="236"/>
      <c r="U626" s="41"/>
      <c r="V626" s="42" t="e">
        <f t="shared" si="1432"/>
        <v>#DIV/0!</v>
      </c>
      <c r="W626" s="236"/>
      <c r="X626" s="41"/>
      <c r="Y626" s="42" t="e">
        <f t="shared" si="1433"/>
        <v>#DIV/0!</v>
      </c>
      <c r="Z626" s="236"/>
      <c r="AA626" s="41"/>
      <c r="AB626" s="42" t="e">
        <f t="shared" si="1434"/>
        <v>#DIV/0!</v>
      </c>
      <c r="AC626" s="236"/>
      <c r="AD626" s="41"/>
      <c r="AE626" s="42" t="e">
        <f t="shared" si="1435"/>
        <v>#DIV/0!</v>
      </c>
      <c r="AF626" s="236"/>
      <c r="AG626" s="41"/>
      <c r="AH626" s="42" t="e">
        <f t="shared" si="1436"/>
        <v>#DIV/0!</v>
      </c>
      <c r="AI626" s="236"/>
      <c r="AJ626" s="41"/>
      <c r="AK626" s="42" t="e">
        <f t="shared" si="1437"/>
        <v>#DIV/0!</v>
      </c>
      <c r="AL626" s="236"/>
      <c r="AM626" s="41"/>
      <c r="AN626" s="42" t="e">
        <f t="shared" si="1438"/>
        <v>#DIV/0!</v>
      </c>
      <c r="AO626" s="236"/>
      <c r="AP626" s="41"/>
      <c r="AQ626" s="42" t="e">
        <f t="shared" si="1439"/>
        <v>#DIV/0!</v>
      </c>
      <c r="AR626" s="12"/>
      <c r="AS626" s="37"/>
      <c r="AT626" s="37"/>
    </row>
    <row r="627" spans="1:46" customFormat="1" ht="33.75" hidden="1" customHeight="1">
      <c r="A627" s="273"/>
      <c r="B627" s="312"/>
      <c r="C627" s="279"/>
      <c r="D627" s="115" t="s">
        <v>37</v>
      </c>
      <c r="E627" s="176">
        <f t="shared" si="1440"/>
        <v>0</v>
      </c>
      <c r="F627" s="41">
        <f t="shared" si="1440"/>
        <v>0</v>
      </c>
      <c r="G627" s="42" t="e">
        <f t="shared" si="1427"/>
        <v>#DIV/0!</v>
      </c>
      <c r="H627" s="236"/>
      <c r="I627" s="41"/>
      <c r="J627" s="42" t="e">
        <f t="shared" si="1428"/>
        <v>#DIV/0!</v>
      </c>
      <c r="K627" s="236"/>
      <c r="L627" s="47"/>
      <c r="M627" s="42" t="e">
        <f t="shared" si="1429"/>
        <v>#DIV/0!</v>
      </c>
      <c r="N627" s="236"/>
      <c r="O627" s="48"/>
      <c r="P627" s="42" t="e">
        <f t="shared" si="1430"/>
        <v>#DIV/0!</v>
      </c>
      <c r="Q627" s="236"/>
      <c r="R627" s="41"/>
      <c r="S627" s="42" t="e">
        <f t="shared" si="1431"/>
        <v>#DIV/0!</v>
      </c>
      <c r="T627" s="236"/>
      <c r="U627" s="41"/>
      <c r="V627" s="42" t="e">
        <f t="shared" si="1432"/>
        <v>#DIV/0!</v>
      </c>
      <c r="W627" s="236"/>
      <c r="X627" s="41"/>
      <c r="Y627" s="42" t="e">
        <f t="shared" si="1433"/>
        <v>#DIV/0!</v>
      </c>
      <c r="Z627" s="236"/>
      <c r="AA627" s="41"/>
      <c r="AB627" s="42" t="e">
        <f t="shared" si="1434"/>
        <v>#DIV/0!</v>
      </c>
      <c r="AC627" s="236"/>
      <c r="AD627" s="41"/>
      <c r="AE627" s="42" t="e">
        <f t="shared" si="1435"/>
        <v>#DIV/0!</v>
      </c>
      <c r="AF627" s="236"/>
      <c r="AG627" s="41"/>
      <c r="AH627" s="42" t="e">
        <f t="shared" si="1436"/>
        <v>#DIV/0!</v>
      </c>
      <c r="AI627" s="236"/>
      <c r="AJ627" s="41"/>
      <c r="AK627" s="42" t="e">
        <f t="shared" si="1437"/>
        <v>#DIV/0!</v>
      </c>
      <c r="AL627" s="236"/>
      <c r="AM627" s="41"/>
      <c r="AN627" s="42" t="e">
        <f t="shared" si="1438"/>
        <v>#DIV/0!</v>
      </c>
      <c r="AO627" s="236"/>
      <c r="AP627" s="41"/>
      <c r="AQ627" s="42" t="e">
        <f t="shared" si="1439"/>
        <v>#DIV/0!</v>
      </c>
      <c r="AR627" s="12"/>
      <c r="AS627" s="37"/>
      <c r="AT627" s="37"/>
    </row>
    <row r="628" spans="1:46" customFormat="1" ht="44.25" hidden="1" customHeight="1">
      <c r="A628" s="274"/>
      <c r="B628" s="313"/>
      <c r="C628" s="280"/>
      <c r="D628" s="115" t="s">
        <v>32</v>
      </c>
      <c r="E628" s="176">
        <f t="shared" si="1440"/>
        <v>0</v>
      </c>
      <c r="F628" s="41">
        <f t="shared" si="1440"/>
        <v>0</v>
      </c>
      <c r="G628" s="42" t="e">
        <f t="shared" si="1427"/>
        <v>#DIV/0!</v>
      </c>
      <c r="H628" s="236"/>
      <c r="I628" s="41"/>
      <c r="J628" s="42" t="e">
        <f t="shared" si="1428"/>
        <v>#DIV/0!</v>
      </c>
      <c r="K628" s="236"/>
      <c r="L628" s="47"/>
      <c r="M628" s="42" t="e">
        <f t="shared" si="1429"/>
        <v>#DIV/0!</v>
      </c>
      <c r="N628" s="236"/>
      <c r="O628" s="48"/>
      <c r="P628" s="42" t="e">
        <f t="shared" si="1430"/>
        <v>#DIV/0!</v>
      </c>
      <c r="Q628" s="236"/>
      <c r="R628" s="41"/>
      <c r="S628" s="42" t="e">
        <f t="shared" si="1431"/>
        <v>#DIV/0!</v>
      </c>
      <c r="T628" s="236"/>
      <c r="U628" s="41"/>
      <c r="V628" s="42" t="e">
        <f t="shared" si="1432"/>
        <v>#DIV/0!</v>
      </c>
      <c r="W628" s="236"/>
      <c r="X628" s="41"/>
      <c r="Y628" s="42" t="e">
        <f t="shared" si="1433"/>
        <v>#DIV/0!</v>
      </c>
      <c r="Z628" s="236"/>
      <c r="AA628" s="41"/>
      <c r="AB628" s="42" t="e">
        <f t="shared" si="1434"/>
        <v>#DIV/0!</v>
      </c>
      <c r="AC628" s="236"/>
      <c r="AD628" s="41"/>
      <c r="AE628" s="42" t="e">
        <f t="shared" si="1435"/>
        <v>#DIV/0!</v>
      </c>
      <c r="AF628" s="236"/>
      <c r="AG628" s="41"/>
      <c r="AH628" s="42" t="e">
        <f t="shared" si="1436"/>
        <v>#DIV/0!</v>
      </c>
      <c r="AI628" s="236"/>
      <c r="AJ628" s="41"/>
      <c r="AK628" s="42" t="e">
        <f t="shared" si="1437"/>
        <v>#DIV/0!</v>
      </c>
      <c r="AL628" s="236"/>
      <c r="AM628" s="41"/>
      <c r="AN628" s="42" t="e">
        <f t="shared" si="1438"/>
        <v>#DIV/0!</v>
      </c>
      <c r="AO628" s="236"/>
      <c r="AP628" s="41"/>
      <c r="AQ628" s="42" t="e">
        <f t="shared" si="1439"/>
        <v>#DIV/0!</v>
      </c>
      <c r="AR628" s="12"/>
      <c r="AS628" s="37"/>
      <c r="AT628" s="37"/>
    </row>
    <row r="629" spans="1:46" s="214" customFormat="1" ht="18" hidden="1" customHeight="1">
      <c r="A629" s="272" t="s">
        <v>426</v>
      </c>
      <c r="B629" s="311" t="s">
        <v>427</v>
      </c>
      <c r="C629" s="278" t="s">
        <v>428</v>
      </c>
      <c r="D629" s="217" t="s">
        <v>34</v>
      </c>
      <c r="E629" s="211">
        <f>E630+E631+E632+E634+E635</f>
        <v>1082.1099999999999</v>
      </c>
      <c r="F629" s="212">
        <f>F630+F631+F632+F634+F635</f>
        <v>0</v>
      </c>
      <c r="G629" s="212">
        <f>(F629/E629)*100</f>
        <v>0</v>
      </c>
      <c r="H629" s="235">
        <f>H630+H631+H632+H634+H635</f>
        <v>0</v>
      </c>
      <c r="I629" s="212">
        <f>I630+I631+I632+I634+I635</f>
        <v>0</v>
      </c>
      <c r="J629" s="212" t="e">
        <f>(I629/H629)*100</f>
        <v>#DIV/0!</v>
      </c>
      <c r="K629" s="235">
        <f>K630+K631+K632+K634+K635</f>
        <v>0</v>
      </c>
      <c r="L629" s="212">
        <f>L630+L631+L632+L634+L635</f>
        <v>0</v>
      </c>
      <c r="M629" s="212" t="e">
        <f>(L629/K629)*100</f>
        <v>#DIV/0!</v>
      </c>
      <c r="N629" s="235">
        <f>N630+N631+N632+N634+N635</f>
        <v>0</v>
      </c>
      <c r="O629" s="212">
        <f>O630+O631+O632+O634+O635</f>
        <v>0</v>
      </c>
      <c r="P629" s="212" t="e">
        <f>(O629/N629)*100</f>
        <v>#DIV/0!</v>
      </c>
      <c r="Q629" s="235">
        <f>Q630+Q631+Q632+Q634+Q635</f>
        <v>0</v>
      </c>
      <c r="R629" s="212">
        <f>R630+R631+R632+R634+R635</f>
        <v>0</v>
      </c>
      <c r="S629" s="212" t="e">
        <f>(R629/Q629)*100</f>
        <v>#DIV/0!</v>
      </c>
      <c r="T629" s="235">
        <f>T630+T631+T632+T634+T635</f>
        <v>0</v>
      </c>
      <c r="U629" s="212">
        <f>U630+U631+U632+U634+U635</f>
        <v>0</v>
      </c>
      <c r="V629" s="212" t="e">
        <f>(U629/T629)*100</f>
        <v>#DIV/0!</v>
      </c>
      <c r="W629" s="235">
        <f>W630+W631+W632+W634+W635</f>
        <v>0</v>
      </c>
      <c r="X629" s="212">
        <f>X630+X631+X632+X634+X635</f>
        <v>0</v>
      </c>
      <c r="Y629" s="212" t="e">
        <f>(X629/W629)*100</f>
        <v>#DIV/0!</v>
      </c>
      <c r="Z629" s="235">
        <f>Z630+Z631+Z632+Z634+Z635</f>
        <v>0</v>
      </c>
      <c r="AA629" s="212">
        <f>AA630+AA631+AA632+AA634+AA635</f>
        <v>0</v>
      </c>
      <c r="AB629" s="212" t="e">
        <f>(AA629/Z629)*100</f>
        <v>#DIV/0!</v>
      </c>
      <c r="AC629" s="235">
        <f>AC630+AC631+AC632+AC634+AC635</f>
        <v>0</v>
      </c>
      <c r="AD629" s="212">
        <f>AD630+AD631+AD632+AD634+AD635</f>
        <v>0</v>
      </c>
      <c r="AE629" s="212" t="e">
        <f>(AD629/AC629)*100</f>
        <v>#DIV/0!</v>
      </c>
      <c r="AF629" s="235">
        <f>AF630+AF631+AF632+AF634+AF635</f>
        <v>0</v>
      </c>
      <c r="AG629" s="212">
        <f>AG630+AG631+AG632+AG634+AG635</f>
        <v>0</v>
      </c>
      <c r="AH629" s="212" t="e">
        <f>(AG629/AF629)*100</f>
        <v>#DIV/0!</v>
      </c>
      <c r="AI629" s="235">
        <f>AI630+AI631+AI632+AI634+AI635</f>
        <v>0</v>
      </c>
      <c r="AJ629" s="212">
        <f>AJ630+AJ631+AJ632+AJ634+AJ635</f>
        <v>0</v>
      </c>
      <c r="AK629" s="212" t="e">
        <f>(AJ629/AI629)*100</f>
        <v>#DIV/0!</v>
      </c>
      <c r="AL629" s="235">
        <f>AL630+AL631+AL632+AL634+AL635</f>
        <v>0</v>
      </c>
      <c r="AM629" s="212">
        <f>AM630+AM631+AM632+AM634+AM635</f>
        <v>0</v>
      </c>
      <c r="AN629" s="212" t="e">
        <f>(AM629/AL629)*100</f>
        <v>#DIV/0!</v>
      </c>
      <c r="AO629" s="235">
        <f>AO630+AO631+AO632+AO634+AO635</f>
        <v>1082.1099999999999</v>
      </c>
      <c r="AP629" s="212">
        <f>AP630+AP631+AP632+AP634+AP635</f>
        <v>0</v>
      </c>
      <c r="AQ629" s="212">
        <f>(AP629/AO629)*100</f>
        <v>0</v>
      </c>
      <c r="AR629" s="218"/>
    </row>
    <row r="630" spans="1:46" s="91" customFormat="1" ht="36.75" hidden="1" customHeight="1">
      <c r="A630" s="273"/>
      <c r="B630" s="312"/>
      <c r="C630" s="279"/>
      <c r="D630" s="115" t="s">
        <v>17</v>
      </c>
      <c r="E630" s="176">
        <f>H630+K630+N630+Q630+T630+W630+Z630+AC630+AF630+AI630+AL630+AO630</f>
        <v>308.39999999999998</v>
      </c>
      <c r="F630" s="47">
        <f>I630+L630+O630+R630+U630+X630+AA630+AD630+AG630+AJ630+AM630+AP630</f>
        <v>0</v>
      </c>
      <c r="G630" s="48">
        <f t="shared" ref="G630:G649" si="1441">(F630/E630)*100</f>
        <v>0</v>
      </c>
      <c r="H630" s="235"/>
      <c r="I630" s="47"/>
      <c r="J630" s="48" t="e">
        <f t="shared" ref="J630:J635" si="1442">(I630/H630)*100</f>
        <v>#DIV/0!</v>
      </c>
      <c r="K630" s="235"/>
      <c r="L630" s="47"/>
      <c r="M630" s="48" t="e">
        <f t="shared" ref="M630:M635" si="1443">(L630/K630)*100</f>
        <v>#DIV/0!</v>
      </c>
      <c r="N630" s="235"/>
      <c r="O630" s="48"/>
      <c r="P630" s="48" t="e">
        <f t="shared" ref="P630:P635" si="1444">(O630/N630)*100</f>
        <v>#DIV/0!</v>
      </c>
      <c r="Q630" s="235"/>
      <c r="R630" s="47"/>
      <c r="S630" s="48" t="e">
        <f t="shared" ref="S630:S635" si="1445">(R630/Q630)*100</f>
        <v>#DIV/0!</v>
      </c>
      <c r="T630" s="235"/>
      <c r="U630" s="47"/>
      <c r="V630" s="48" t="e">
        <f t="shared" ref="V630:V635" si="1446">(U630/T630)*100</f>
        <v>#DIV/0!</v>
      </c>
      <c r="W630" s="235"/>
      <c r="X630" s="47"/>
      <c r="Y630" s="48" t="e">
        <f t="shared" ref="Y630:Y635" si="1447">(X630/W630)*100</f>
        <v>#DIV/0!</v>
      </c>
      <c r="Z630" s="235"/>
      <c r="AA630" s="47"/>
      <c r="AB630" s="48" t="e">
        <f t="shared" ref="AB630:AB635" si="1448">(AA630/Z630)*100</f>
        <v>#DIV/0!</v>
      </c>
      <c r="AC630" s="235"/>
      <c r="AD630" s="47"/>
      <c r="AE630" s="48" t="e">
        <f t="shared" ref="AE630:AE635" si="1449">(AD630/AC630)*100</f>
        <v>#DIV/0!</v>
      </c>
      <c r="AF630" s="235"/>
      <c r="AG630" s="47"/>
      <c r="AH630" s="48" t="e">
        <f t="shared" ref="AH630:AH635" si="1450">(AG630/AF630)*100</f>
        <v>#DIV/0!</v>
      </c>
      <c r="AI630" s="235"/>
      <c r="AJ630" s="47"/>
      <c r="AK630" s="48" t="e">
        <f t="shared" ref="AK630:AK635" si="1451">(AJ630/AI630)*100</f>
        <v>#DIV/0!</v>
      </c>
      <c r="AL630" s="235"/>
      <c r="AM630" s="47"/>
      <c r="AN630" s="48" t="e">
        <f t="shared" ref="AN630:AN635" si="1452">(AM630/AL630)*100</f>
        <v>#DIV/0!</v>
      </c>
      <c r="AO630" s="235">
        <v>308.39999999999998</v>
      </c>
      <c r="AP630" s="47"/>
      <c r="AQ630" s="48">
        <f t="shared" ref="AQ630:AQ635" si="1453">(AP630/AO630)*100</f>
        <v>0</v>
      </c>
      <c r="AR630" s="92"/>
      <c r="AS630" s="90"/>
      <c r="AT630" s="90"/>
    </row>
    <row r="631" spans="1:46" s="91" customFormat="1" ht="55.5" hidden="1" customHeight="1">
      <c r="A631" s="273"/>
      <c r="B631" s="312"/>
      <c r="C631" s="279"/>
      <c r="D631" s="115" t="s">
        <v>18</v>
      </c>
      <c r="E631" s="176">
        <f t="shared" ref="E631:F635" si="1454">H631+K631+N631+Q631+T631+W631+Z631+AC631+AF631+AI631+AL631+AO631</f>
        <v>719.6</v>
      </c>
      <c r="F631" s="47">
        <f t="shared" si="1454"/>
        <v>0</v>
      </c>
      <c r="G631" s="48">
        <f t="shared" si="1441"/>
        <v>0</v>
      </c>
      <c r="H631" s="235"/>
      <c r="I631" s="47"/>
      <c r="J631" s="48" t="e">
        <f t="shared" si="1442"/>
        <v>#DIV/0!</v>
      </c>
      <c r="K631" s="235"/>
      <c r="L631" s="47"/>
      <c r="M631" s="48" t="e">
        <f t="shared" si="1443"/>
        <v>#DIV/0!</v>
      </c>
      <c r="N631" s="235"/>
      <c r="O631" s="48"/>
      <c r="P631" s="48" t="e">
        <f t="shared" si="1444"/>
        <v>#DIV/0!</v>
      </c>
      <c r="Q631" s="235"/>
      <c r="R631" s="47"/>
      <c r="S631" s="48" t="e">
        <f t="shared" si="1445"/>
        <v>#DIV/0!</v>
      </c>
      <c r="T631" s="235"/>
      <c r="U631" s="47"/>
      <c r="V631" s="48" t="e">
        <f t="shared" si="1446"/>
        <v>#DIV/0!</v>
      </c>
      <c r="W631" s="235"/>
      <c r="X631" s="47"/>
      <c r="Y631" s="48" t="e">
        <f t="shared" si="1447"/>
        <v>#DIV/0!</v>
      </c>
      <c r="Z631" s="235"/>
      <c r="AA631" s="47"/>
      <c r="AB631" s="48" t="e">
        <f t="shared" si="1448"/>
        <v>#DIV/0!</v>
      </c>
      <c r="AC631" s="235"/>
      <c r="AD631" s="47"/>
      <c r="AE631" s="48" t="e">
        <f t="shared" si="1449"/>
        <v>#DIV/0!</v>
      </c>
      <c r="AF631" s="235"/>
      <c r="AG631" s="47"/>
      <c r="AH631" s="48" t="e">
        <f t="shared" si="1450"/>
        <v>#DIV/0!</v>
      </c>
      <c r="AI631" s="235"/>
      <c r="AJ631" s="47"/>
      <c r="AK631" s="48" t="e">
        <f t="shared" si="1451"/>
        <v>#DIV/0!</v>
      </c>
      <c r="AL631" s="235"/>
      <c r="AM631" s="47"/>
      <c r="AN631" s="48" t="e">
        <f t="shared" si="1452"/>
        <v>#DIV/0!</v>
      </c>
      <c r="AO631" s="235">
        <v>719.6</v>
      </c>
      <c r="AP631" s="47"/>
      <c r="AQ631" s="48">
        <f t="shared" si="1453"/>
        <v>0</v>
      </c>
      <c r="AR631" s="92"/>
      <c r="AS631" s="90"/>
      <c r="AT631" s="90"/>
    </row>
    <row r="632" spans="1:46" s="91" customFormat="1" ht="27.75" hidden="1" customHeight="1">
      <c r="A632" s="273"/>
      <c r="B632" s="312"/>
      <c r="C632" s="279"/>
      <c r="D632" s="115" t="s">
        <v>26</v>
      </c>
      <c r="E632" s="176">
        <f t="shared" si="1454"/>
        <v>54.11</v>
      </c>
      <c r="F632" s="47">
        <f t="shared" si="1454"/>
        <v>0</v>
      </c>
      <c r="G632" s="48">
        <f t="shared" si="1441"/>
        <v>0</v>
      </c>
      <c r="H632" s="235"/>
      <c r="I632" s="47"/>
      <c r="J632" s="48" t="e">
        <f t="shared" si="1442"/>
        <v>#DIV/0!</v>
      </c>
      <c r="K632" s="235"/>
      <c r="L632" s="47"/>
      <c r="M632" s="48" t="e">
        <f t="shared" si="1443"/>
        <v>#DIV/0!</v>
      </c>
      <c r="N632" s="235">
        <v>0</v>
      </c>
      <c r="O632" s="48"/>
      <c r="P632" s="48" t="e">
        <f t="shared" si="1444"/>
        <v>#DIV/0!</v>
      </c>
      <c r="Q632" s="235"/>
      <c r="R632" s="47"/>
      <c r="S632" s="48" t="e">
        <f t="shared" si="1445"/>
        <v>#DIV/0!</v>
      </c>
      <c r="T632" s="235"/>
      <c r="U632" s="47"/>
      <c r="V632" s="48" t="e">
        <f t="shared" si="1446"/>
        <v>#DIV/0!</v>
      </c>
      <c r="W632" s="235"/>
      <c r="X632" s="47"/>
      <c r="Y632" s="48" t="e">
        <f t="shared" si="1447"/>
        <v>#DIV/0!</v>
      </c>
      <c r="Z632" s="235"/>
      <c r="AA632" s="47"/>
      <c r="AB632" s="48" t="e">
        <f t="shared" si="1448"/>
        <v>#DIV/0!</v>
      </c>
      <c r="AC632" s="235"/>
      <c r="AD632" s="47"/>
      <c r="AE632" s="48" t="e">
        <f t="shared" si="1449"/>
        <v>#DIV/0!</v>
      </c>
      <c r="AF632" s="235"/>
      <c r="AG632" s="47"/>
      <c r="AH632" s="48" t="e">
        <f t="shared" si="1450"/>
        <v>#DIV/0!</v>
      </c>
      <c r="AI632" s="235"/>
      <c r="AJ632" s="47"/>
      <c r="AK632" s="48" t="e">
        <f t="shared" si="1451"/>
        <v>#DIV/0!</v>
      </c>
      <c r="AL632" s="235"/>
      <c r="AM632" s="47"/>
      <c r="AN632" s="48" t="e">
        <f t="shared" si="1452"/>
        <v>#DIV/0!</v>
      </c>
      <c r="AO632" s="235">
        <v>54.11</v>
      </c>
      <c r="AP632" s="47"/>
      <c r="AQ632" s="48">
        <f t="shared" si="1453"/>
        <v>0</v>
      </c>
      <c r="AR632" s="92"/>
      <c r="AS632" s="90"/>
      <c r="AT632" s="90"/>
    </row>
    <row r="633" spans="1:46" s="91" customFormat="1" ht="78" hidden="1" customHeight="1">
      <c r="A633" s="273"/>
      <c r="B633" s="312"/>
      <c r="C633" s="279"/>
      <c r="D633" s="115" t="s">
        <v>154</v>
      </c>
      <c r="E633" s="176">
        <f t="shared" si="1454"/>
        <v>0</v>
      </c>
      <c r="F633" s="47">
        <f t="shared" si="1454"/>
        <v>0</v>
      </c>
      <c r="G633" s="48" t="e">
        <f t="shared" si="1441"/>
        <v>#DIV/0!</v>
      </c>
      <c r="H633" s="235"/>
      <c r="I633" s="47"/>
      <c r="J633" s="48" t="e">
        <f t="shared" si="1442"/>
        <v>#DIV/0!</v>
      </c>
      <c r="K633" s="235"/>
      <c r="L633" s="47"/>
      <c r="M633" s="48" t="e">
        <f t="shared" si="1443"/>
        <v>#DIV/0!</v>
      </c>
      <c r="N633" s="235"/>
      <c r="O633" s="48"/>
      <c r="P633" s="48" t="e">
        <f t="shared" si="1444"/>
        <v>#DIV/0!</v>
      </c>
      <c r="Q633" s="235"/>
      <c r="R633" s="47"/>
      <c r="S633" s="48" t="e">
        <f t="shared" si="1445"/>
        <v>#DIV/0!</v>
      </c>
      <c r="T633" s="235"/>
      <c r="U633" s="47"/>
      <c r="V633" s="48" t="e">
        <f t="shared" si="1446"/>
        <v>#DIV/0!</v>
      </c>
      <c r="W633" s="235"/>
      <c r="X633" s="47"/>
      <c r="Y633" s="48" t="e">
        <f t="shared" si="1447"/>
        <v>#DIV/0!</v>
      </c>
      <c r="Z633" s="235"/>
      <c r="AA633" s="47"/>
      <c r="AB633" s="48" t="e">
        <f t="shared" si="1448"/>
        <v>#DIV/0!</v>
      </c>
      <c r="AC633" s="235"/>
      <c r="AD633" s="47"/>
      <c r="AE633" s="48" t="e">
        <f t="shared" si="1449"/>
        <v>#DIV/0!</v>
      </c>
      <c r="AF633" s="235"/>
      <c r="AG633" s="47"/>
      <c r="AH633" s="48" t="e">
        <f t="shared" si="1450"/>
        <v>#DIV/0!</v>
      </c>
      <c r="AI633" s="235"/>
      <c r="AJ633" s="47"/>
      <c r="AK633" s="48" t="e">
        <f t="shared" si="1451"/>
        <v>#DIV/0!</v>
      </c>
      <c r="AL633" s="235"/>
      <c r="AM633" s="47"/>
      <c r="AN633" s="48" t="e">
        <f t="shared" si="1452"/>
        <v>#DIV/0!</v>
      </c>
      <c r="AO633" s="235"/>
      <c r="AP633" s="47"/>
      <c r="AQ633" s="48" t="e">
        <f t="shared" si="1453"/>
        <v>#DIV/0!</v>
      </c>
      <c r="AR633" s="92"/>
      <c r="AS633" s="90"/>
      <c r="AT633" s="90"/>
    </row>
    <row r="634" spans="1:46" s="91" customFormat="1" ht="33.75" hidden="1" customHeight="1">
      <c r="A634" s="273"/>
      <c r="B634" s="312"/>
      <c r="C634" s="279"/>
      <c r="D634" s="115" t="s">
        <v>37</v>
      </c>
      <c r="E634" s="176">
        <f t="shared" si="1454"/>
        <v>0</v>
      </c>
      <c r="F634" s="47">
        <f t="shared" si="1454"/>
        <v>0</v>
      </c>
      <c r="G634" s="48" t="e">
        <f t="shared" si="1441"/>
        <v>#DIV/0!</v>
      </c>
      <c r="H634" s="235"/>
      <c r="I634" s="47"/>
      <c r="J634" s="48" t="e">
        <f t="shared" si="1442"/>
        <v>#DIV/0!</v>
      </c>
      <c r="K634" s="235"/>
      <c r="L634" s="47"/>
      <c r="M634" s="48" t="e">
        <f t="shared" si="1443"/>
        <v>#DIV/0!</v>
      </c>
      <c r="N634" s="235"/>
      <c r="O634" s="48"/>
      <c r="P634" s="48" t="e">
        <f t="shared" si="1444"/>
        <v>#DIV/0!</v>
      </c>
      <c r="Q634" s="235"/>
      <c r="R634" s="47"/>
      <c r="S634" s="48" t="e">
        <f t="shared" si="1445"/>
        <v>#DIV/0!</v>
      </c>
      <c r="T634" s="235"/>
      <c r="U634" s="47"/>
      <c r="V634" s="48" t="e">
        <f t="shared" si="1446"/>
        <v>#DIV/0!</v>
      </c>
      <c r="W634" s="235"/>
      <c r="X634" s="47"/>
      <c r="Y634" s="48" t="e">
        <f t="shared" si="1447"/>
        <v>#DIV/0!</v>
      </c>
      <c r="Z634" s="235"/>
      <c r="AA634" s="47"/>
      <c r="AB634" s="48" t="e">
        <f t="shared" si="1448"/>
        <v>#DIV/0!</v>
      </c>
      <c r="AC634" s="235"/>
      <c r="AD634" s="47"/>
      <c r="AE634" s="48" t="e">
        <f t="shared" si="1449"/>
        <v>#DIV/0!</v>
      </c>
      <c r="AF634" s="235"/>
      <c r="AG634" s="47"/>
      <c r="AH634" s="48" t="e">
        <f t="shared" si="1450"/>
        <v>#DIV/0!</v>
      </c>
      <c r="AI634" s="235"/>
      <c r="AJ634" s="47"/>
      <c r="AK634" s="48" t="e">
        <f t="shared" si="1451"/>
        <v>#DIV/0!</v>
      </c>
      <c r="AL634" s="235"/>
      <c r="AM634" s="47"/>
      <c r="AN634" s="48" t="e">
        <f t="shared" si="1452"/>
        <v>#DIV/0!</v>
      </c>
      <c r="AO634" s="235"/>
      <c r="AP634" s="47"/>
      <c r="AQ634" s="48" t="e">
        <f t="shared" si="1453"/>
        <v>#DIV/0!</v>
      </c>
      <c r="AR634" s="92"/>
      <c r="AS634" s="90"/>
      <c r="AT634" s="90"/>
    </row>
    <row r="635" spans="1:46" s="91" customFormat="1" ht="44.25" hidden="1" customHeight="1">
      <c r="A635" s="274"/>
      <c r="B635" s="313"/>
      <c r="C635" s="280"/>
      <c r="D635" s="115" t="s">
        <v>32</v>
      </c>
      <c r="E635" s="176">
        <f t="shared" si="1454"/>
        <v>0</v>
      </c>
      <c r="F635" s="47">
        <f t="shared" si="1454"/>
        <v>0</v>
      </c>
      <c r="G635" s="48" t="e">
        <f t="shared" si="1441"/>
        <v>#DIV/0!</v>
      </c>
      <c r="H635" s="235"/>
      <c r="I635" s="47"/>
      <c r="J635" s="48" t="e">
        <f t="shared" si="1442"/>
        <v>#DIV/0!</v>
      </c>
      <c r="K635" s="235"/>
      <c r="L635" s="47"/>
      <c r="M635" s="48" t="e">
        <f t="shared" si="1443"/>
        <v>#DIV/0!</v>
      </c>
      <c r="N635" s="235"/>
      <c r="O635" s="48"/>
      <c r="P635" s="48" t="e">
        <f t="shared" si="1444"/>
        <v>#DIV/0!</v>
      </c>
      <c r="Q635" s="235"/>
      <c r="R635" s="47"/>
      <c r="S635" s="48" t="e">
        <f t="shared" si="1445"/>
        <v>#DIV/0!</v>
      </c>
      <c r="T635" s="235"/>
      <c r="U635" s="47"/>
      <c r="V635" s="48" t="e">
        <f t="shared" si="1446"/>
        <v>#DIV/0!</v>
      </c>
      <c r="W635" s="235"/>
      <c r="X635" s="47"/>
      <c r="Y635" s="48" t="e">
        <f t="shared" si="1447"/>
        <v>#DIV/0!</v>
      </c>
      <c r="Z635" s="235"/>
      <c r="AA635" s="47"/>
      <c r="AB635" s="48" t="e">
        <f t="shared" si="1448"/>
        <v>#DIV/0!</v>
      </c>
      <c r="AC635" s="235"/>
      <c r="AD635" s="47"/>
      <c r="AE635" s="48" t="e">
        <f t="shared" si="1449"/>
        <v>#DIV/0!</v>
      </c>
      <c r="AF635" s="235"/>
      <c r="AG635" s="47"/>
      <c r="AH635" s="48" t="e">
        <f t="shared" si="1450"/>
        <v>#DIV/0!</v>
      </c>
      <c r="AI635" s="235"/>
      <c r="AJ635" s="47"/>
      <c r="AK635" s="48" t="e">
        <f t="shared" si="1451"/>
        <v>#DIV/0!</v>
      </c>
      <c r="AL635" s="235"/>
      <c r="AM635" s="47"/>
      <c r="AN635" s="48" t="e">
        <f t="shared" si="1452"/>
        <v>#DIV/0!</v>
      </c>
      <c r="AO635" s="235"/>
      <c r="AP635" s="47"/>
      <c r="AQ635" s="48" t="e">
        <f t="shared" si="1453"/>
        <v>#DIV/0!</v>
      </c>
      <c r="AR635" s="92"/>
      <c r="AS635" s="90"/>
      <c r="AT635" s="90"/>
    </row>
    <row r="636" spans="1:46" s="214" customFormat="1" ht="24.75" hidden="1" customHeight="1">
      <c r="A636" s="389" t="s">
        <v>273</v>
      </c>
      <c r="B636" s="390"/>
      <c r="C636" s="521" t="s">
        <v>165</v>
      </c>
      <c r="D636" s="209" t="s">
        <v>34</v>
      </c>
      <c r="E636" s="210">
        <f>E637+E638+E639+E641+E642</f>
        <v>29126.181</v>
      </c>
      <c r="F636" s="206">
        <f>F637+F638+F639+F641+F642</f>
        <v>8190.88</v>
      </c>
      <c r="G636" s="206">
        <f t="shared" si="1441"/>
        <v>28.122052801910417</v>
      </c>
      <c r="H636" s="233">
        <f>H637+H638+H639+H641+H642</f>
        <v>0</v>
      </c>
      <c r="I636" s="206">
        <f>I637+I638+I639+I641+I642</f>
        <v>0</v>
      </c>
      <c r="J636" s="206" t="e">
        <f>(I636/H636)*100</f>
        <v>#DIV/0!</v>
      </c>
      <c r="K636" s="233">
        <f>K637+K638+K639+K641+K642</f>
        <v>942.09</v>
      </c>
      <c r="L636" s="206">
        <f>L637+L638+L639+L641+L642</f>
        <v>942.09</v>
      </c>
      <c r="M636" s="206">
        <f>(L636/K636)*100</f>
        <v>100</v>
      </c>
      <c r="N636" s="233">
        <f>N637+N638+N639+N641+N642</f>
        <v>4788.1109999999999</v>
      </c>
      <c r="O636" s="206">
        <f>O637+O638+O639+O641+O642</f>
        <v>4538.1100000000006</v>
      </c>
      <c r="P636" s="206">
        <f>(O636/N636)*100</f>
        <v>94.778713358984376</v>
      </c>
      <c r="Q636" s="233">
        <f>Q637+Q638+Q639+Q641+Q642</f>
        <v>380</v>
      </c>
      <c r="R636" s="206">
        <f>R637+R638+R639+R641+R642</f>
        <v>380</v>
      </c>
      <c r="S636" s="206">
        <f>(R636/Q636)*100</f>
        <v>100</v>
      </c>
      <c r="T636" s="233">
        <f>T637+T638+T639+T641+T642</f>
        <v>1238.1000000000001</v>
      </c>
      <c r="U636" s="206">
        <f>U637+U638+U639+U641+U642</f>
        <v>1238.1000000000001</v>
      </c>
      <c r="V636" s="206">
        <f>(U636/T636)*100</f>
        <v>100</v>
      </c>
      <c r="W636" s="233">
        <f>W637+W638+W639+W641+W642</f>
        <v>1092.5800000000002</v>
      </c>
      <c r="X636" s="206">
        <f>X637+X638+X639+X641+X642</f>
        <v>1092.5800000000002</v>
      </c>
      <c r="Y636" s="206">
        <f>(X636/W636)*100</f>
        <v>100</v>
      </c>
      <c r="Z636" s="233">
        <f>Z637+Z638+Z639+Z641+Z642</f>
        <v>19.96</v>
      </c>
      <c r="AA636" s="206">
        <f>AA637+AA638+AA639+AA641+AA642</f>
        <v>0</v>
      </c>
      <c r="AB636" s="206">
        <f>(AA636/Z636)*100</f>
        <v>0</v>
      </c>
      <c r="AC636" s="233">
        <f>AC637+AC638+AC639+AC641+AC642</f>
        <v>619.68999999999994</v>
      </c>
      <c r="AD636" s="206">
        <f>AD637+AD638+AD639+AD641+AD642</f>
        <v>0</v>
      </c>
      <c r="AE636" s="206">
        <f>(AD636/AC636)*100</f>
        <v>0</v>
      </c>
      <c r="AF636" s="233">
        <f>AF637+AF638+AF639+AF641+AF642</f>
        <v>12913.61</v>
      </c>
      <c r="AG636" s="206">
        <f>AG637+AG638+AG639+AG641+AG642</f>
        <v>0</v>
      </c>
      <c r="AH636" s="206">
        <f>(AG636/AF636)*100</f>
        <v>0</v>
      </c>
      <c r="AI636" s="233">
        <f>AI637+AI638+AI639+AI641+AI642</f>
        <v>3956.89</v>
      </c>
      <c r="AJ636" s="206">
        <f>AJ637+AJ638+AJ639+AJ641+AJ642</f>
        <v>0</v>
      </c>
      <c r="AK636" s="206">
        <f>(AJ636/AI636)*100</f>
        <v>0</v>
      </c>
      <c r="AL636" s="233">
        <f>AL637+AL638+AL639+AL641+AL642</f>
        <v>0</v>
      </c>
      <c r="AM636" s="206">
        <f>AM637+AM638+AM639+AM641+AM642</f>
        <v>0</v>
      </c>
      <c r="AN636" s="206" t="e">
        <f>(AM636/AL636)*100</f>
        <v>#DIV/0!</v>
      </c>
      <c r="AO636" s="233">
        <f>AO637+AO638+AO639+AO641+AO642</f>
        <v>3175.15</v>
      </c>
      <c r="AP636" s="206">
        <f>AP637+AP638+AP639+AP641+AP642</f>
        <v>0</v>
      </c>
      <c r="AQ636" s="206">
        <f>(AP636/AO636)*100</f>
        <v>0</v>
      </c>
      <c r="AR636" s="213"/>
    </row>
    <row r="637" spans="1:46" s="91" customFormat="1" ht="30" hidden="1">
      <c r="A637" s="391"/>
      <c r="B637" s="392"/>
      <c r="C637" s="522"/>
      <c r="D637" s="24" t="s">
        <v>17</v>
      </c>
      <c r="E637" s="252">
        <f>H637+K637+N637+Q637+T637+W637+Z637+AC637+AF637+AI637+AL637+AO637</f>
        <v>308.39999999999998</v>
      </c>
      <c r="F637" s="85">
        <f>I637+L637+O637+R637+U637+X637+AA637+AD637+AG637+AJ637+AM637+AP637</f>
        <v>0</v>
      </c>
      <c r="G637" s="43">
        <f t="shared" si="1441"/>
        <v>0</v>
      </c>
      <c r="H637" s="233">
        <f t="shared" ref="H637:I642" si="1455">H364</f>
        <v>0</v>
      </c>
      <c r="I637" s="43">
        <f t="shared" si="1455"/>
        <v>0</v>
      </c>
      <c r="J637" s="43" t="e">
        <f t="shared" ref="J637:J649" si="1456">(I637/H637)*100</f>
        <v>#DIV/0!</v>
      </c>
      <c r="K637" s="233">
        <f t="shared" ref="K637:L642" si="1457">K364</f>
        <v>0</v>
      </c>
      <c r="L637" s="43">
        <f t="shared" si="1457"/>
        <v>0</v>
      </c>
      <c r="M637" s="43" t="e">
        <f t="shared" ref="M637:M644" si="1458">(L637/K637)*100</f>
        <v>#DIV/0!</v>
      </c>
      <c r="N637" s="233">
        <f t="shared" ref="N637:O642" si="1459">N364</f>
        <v>0</v>
      </c>
      <c r="O637" s="43">
        <f t="shared" si="1459"/>
        <v>0</v>
      </c>
      <c r="P637" s="43" t="e">
        <f t="shared" ref="P637:P644" si="1460">(O637/N637)*100</f>
        <v>#DIV/0!</v>
      </c>
      <c r="Q637" s="233">
        <f t="shared" ref="Q637:R642" si="1461">Q364</f>
        <v>0</v>
      </c>
      <c r="R637" s="43">
        <f t="shared" si="1461"/>
        <v>0</v>
      </c>
      <c r="S637" s="43" t="e">
        <f t="shared" ref="S637:S644" si="1462">(R637/Q637)*100</f>
        <v>#DIV/0!</v>
      </c>
      <c r="T637" s="233">
        <f t="shared" ref="T637:U642" si="1463">T364</f>
        <v>0</v>
      </c>
      <c r="U637" s="43">
        <f t="shared" si="1463"/>
        <v>0</v>
      </c>
      <c r="V637" s="43" t="e">
        <f t="shared" ref="V637:V644" si="1464">(U637/T637)*100</f>
        <v>#DIV/0!</v>
      </c>
      <c r="W637" s="233">
        <f t="shared" ref="W637:X642" si="1465">W364</f>
        <v>0</v>
      </c>
      <c r="X637" s="43">
        <f t="shared" si="1465"/>
        <v>0</v>
      </c>
      <c r="Y637" s="43" t="e">
        <f t="shared" ref="Y637:Y644" si="1466">(X637/W637)*100</f>
        <v>#DIV/0!</v>
      </c>
      <c r="Z637" s="233">
        <f t="shared" ref="Z637:AA642" si="1467">Z364</f>
        <v>0</v>
      </c>
      <c r="AA637" s="43">
        <f t="shared" si="1467"/>
        <v>0</v>
      </c>
      <c r="AB637" s="43" t="e">
        <f t="shared" ref="AB637:AB644" si="1468">(AA637/Z637)*100</f>
        <v>#DIV/0!</v>
      </c>
      <c r="AC637" s="233">
        <f t="shared" ref="AC637:AD642" si="1469">AC364</f>
        <v>0</v>
      </c>
      <c r="AD637" s="43">
        <f t="shared" si="1469"/>
        <v>0</v>
      </c>
      <c r="AE637" s="43" t="e">
        <f t="shared" ref="AE637:AE644" si="1470">(AD637/AC637)*100</f>
        <v>#DIV/0!</v>
      </c>
      <c r="AF637" s="233">
        <f t="shared" ref="AF637:AG642" si="1471">AF364</f>
        <v>0</v>
      </c>
      <c r="AG637" s="43">
        <f t="shared" si="1471"/>
        <v>0</v>
      </c>
      <c r="AH637" s="43" t="e">
        <f t="shared" ref="AH637:AH644" si="1472">(AG637/AF637)*100</f>
        <v>#DIV/0!</v>
      </c>
      <c r="AI637" s="233">
        <f t="shared" ref="AI637:AJ642" si="1473">AI364</f>
        <v>0</v>
      </c>
      <c r="AJ637" s="43">
        <f t="shared" si="1473"/>
        <v>0</v>
      </c>
      <c r="AK637" s="43" t="e">
        <f t="shared" ref="AK637:AK644" si="1474">(AJ637/AI637)*100</f>
        <v>#DIV/0!</v>
      </c>
      <c r="AL637" s="233">
        <f t="shared" ref="AL637:AM642" si="1475">AL364</f>
        <v>0</v>
      </c>
      <c r="AM637" s="43">
        <f t="shared" si="1475"/>
        <v>0</v>
      </c>
      <c r="AN637" s="43" t="e">
        <f t="shared" ref="AN637:AN644" si="1476">(AM637/AL637)*100</f>
        <v>#DIV/0!</v>
      </c>
      <c r="AO637" s="233">
        <f t="shared" ref="AO637:AP642" si="1477">AO364</f>
        <v>308.39999999999998</v>
      </c>
      <c r="AP637" s="43">
        <f t="shared" si="1477"/>
        <v>0</v>
      </c>
      <c r="AQ637" s="43">
        <f t="shared" ref="AQ637:AQ644" si="1478">(AP637/AO637)*100</f>
        <v>0</v>
      </c>
      <c r="AR637" s="99"/>
      <c r="AS637" s="90"/>
      <c r="AT637" s="90"/>
    </row>
    <row r="638" spans="1:46" s="91" customFormat="1" ht="45" hidden="1">
      <c r="A638" s="391"/>
      <c r="B638" s="392"/>
      <c r="C638" s="522"/>
      <c r="D638" s="24" t="s">
        <v>18</v>
      </c>
      <c r="E638" s="252">
        <f t="shared" ref="E638:F642" si="1479">H638+K638+N638+Q638+T638+W638+Z638+AC638+AF638+AI638+AL638+AO638</f>
        <v>1669.6</v>
      </c>
      <c r="F638" s="85">
        <f t="shared" si="1479"/>
        <v>700</v>
      </c>
      <c r="G638" s="43">
        <f t="shared" si="1441"/>
        <v>41.926209870627694</v>
      </c>
      <c r="H638" s="233">
        <f t="shared" si="1455"/>
        <v>0</v>
      </c>
      <c r="I638" s="43">
        <f t="shared" si="1455"/>
        <v>0</v>
      </c>
      <c r="J638" s="43" t="e">
        <f t="shared" si="1456"/>
        <v>#DIV/0!</v>
      </c>
      <c r="K638" s="233">
        <f t="shared" si="1457"/>
        <v>0</v>
      </c>
      <c r="L638" s="43">
        <f t="shared" si="1457"/>
        <v>0</v>
      </c>
      <c r="M638" s="43" t="e">
        <f t="shared" si="1458"/>
        <v>#DIV/0!</v>
      </c>
      <c r="N638" s="233">
        <f t="shared" si="1459"/>
        <v>710</v>
      </c>
      <c r="O638" s="43">
        <f t="shared" si="1459"/>
        <v>460</v>
      </c>
      <c r="P638" s="43">
        <f t="shared" si="1460"/>
        <v>64.788732394366207</v>
      </c>
      <c r="Q638" s="233">
        <f t="shared" si="1461"/>
        <v>240</v>
      </c>
      <c r="R638" s="43">
        <f t="shared" si="1461"/>
        <v>240</v>
      </c>
      <c r="S638" s="43">
        <f t="shared" si="1462"/>
        <v>100</v>
      </c>
      <c r="T638" s="233">
        <f t="shared" si="1463"/>
        <v>0</v>
      </c>
      <c r="U638" s="43">
        <f t="shared" si="1463"/>
        <v>0</v>
      </c>
      <c r="V638" s="43" t="e">
        <f t="shared" si="1464"/>
        <v>#DIV/0!</v>
      </c>
      <c r="W638" s="233">
        <f t="shared" si="1465"/>
        <v>0</v>
      </c>
      <c r="X638" s="43">
        <f t="shared" si="1465"/>
        <v>0</v>
      </c>
      <c r="Y638" s="43" t="e">
        <f t="shared" si="1466"/>
        <v>#DIV/0!</v>
      </c>
      <c r="Z638" s="233">
        <f t="shared" si="1467"/>
        <v>0</v>
      </c>
      <c r="AA638" s="43">
        <f t="shared" si="1467"/>
        <v>0</v>
      </c>
      <c r="AB638" s="43" t="e">
        <f t="shared" si="1468"/>
        <v>#DIV/0!</v>
      </c>
      <c r="AC638" s="233">
        <f t="shared" si="1469"/>
        <v>0</v>
      </c>
      <c r="AD638" s="43">
        <f t="shared" si="1469"/>
        <v>0</v>
      </c>
      <c r="AE638" s="43" t="e">
        <f t="shared" si="1470"/>
        <v>#DIV/0!</v>
      </c>
      <c r="AF638" s="233">
        <f t="shared" si="1471"/>
        <v>0</v>
      </c>
      <c r="AG638" s="43">
        <f t="shared" si="1471"/>
        <v>0</v>
      </c>
      <c r="AH638" s="43" t="e">
        <f t="shared" si="1472"/>
        <v>#DIV/0!</v>
      </c>
      <c r="AI638" s="233">
        <f t="shared" si="1473"/>
        <v>0</v>
      </c>
      <c r="AJ638" s="43">
        <f t="shared" si="1473"/>
        <v>0</v>
      </c>
      <c r="AK638" s="43" t="e">
        <f t="shared" si="1474"/>
        <v>#DIV/0!</v>
      </c>
      <c r="AL638" s="233">
        <f t="shared" si="1475"/>
        <v>0</v>
      </c>
      <c r="AM638" s="43">
        <f t="shared" si="1475"/>
        <v>0</v>
      </c>
      <c r="AN638" s="43" t="e">
        <f t="shared" si="1476"/>
        <v>#DIV/0!</v>
      </c>
      <c r="AO638" s="233">
        <f t="shared" si="1477"/>
        <v>719.6</v>
      </c>
      <c r="AP638" s="43">
        <f t="shared" si="1477"/>
        <v>0</v>
      </c>
      <c r="AQ638" s="43">
        <f t="shared" si="1478"/>
        <v>0</v>
      </c>
      <c r="AR638" s="99"/>
      <c r="AS638" s="90"/>
      <c r="AT638" s="90"/>
    </row>
    <row r="639" spans="1:46" s="91" customFormat="1" ht="30" hidden="1" customHeight="1">
      <c r="A639" s="391"/>
      <c r="B639" s="392"/>
      <c r="C639" s="522"/>
      <c r="D639" s="24" t="s">
        <v>26</v>
      </c>
      <c r="E639" s="252">
        <f t="shared" si="1479"/>
        <v>27148.181</v>
      </c>
      <c r="F639" s="85">
        <f t="shared" si="1479"/>
        <v>7490.88</v>
      </c>
      <c r="G639" s="43">
        <f t="shared" si="1441"/>
        <v>27.592566883210335</v>
      </c>
      <c r="H639" s="233">
        <f t="shared" si="1455"/>
        <v>0</v>
      </c>
      <c r="I639" s="43">
        <f t="shared" si="1455"/>
        <v>0</v>
      </c>
      <c r="J639" s="43" t="e">
        <f t="shared" si="1456"/>
        <v>#DIV/0!</v>
      </c>
      <c r="K639" s="233">
        <f t="shared" si="1457"/>
        <v>942.09</v>
      </c>
      <c r="L639" s="43">
        <f t="shared" si="1457"/>
        <v>942.09</v>
      </c>
      <c r="M639" s="43">
        <f t="shared" si="1458"/>
        <v>100</v>
      </c>
      <c r="N639" s="233">
        <f t="shared" si="1459"/>
        <v>4078.1109999999999</v>
      </c>
      <c r="O639" s="43">
        <f t="shared" si="1459"/>
        <v>4078.11</v>
      </c>
      <c r="P639" s="43">
        <f t="shared" si="1460"/>
        <v>99.999975478843027</v>
      </c>
      <c r="Q639" s="233">
        <f t="shared" si="1461"/>
        <v>140</v>
      </c>
      <c r="R639" s="43">
        <f t="shared" si="1461"/>
        <v>140</v>
      </c>
      <c r="S639" s="43">
        <f t="shared" si="1462"/>
        <v>100</v>
      </c>
      <c r="T639" s="233">
        <f t="shared" si="1463"/>
        <v>1238.1000000000001</v>
      </c>
      <c r="U639" s="43">
        <f t="shared" si="1463"/>
        <v>1238.1000000000001</v>
      </c>
      <c r="V639" s="43">
        <f t="shared" si="1464"/>
        <v>100</v>
      </c>
      <c r="W639" s="233">
        <f t="shared" si="1465"/>
        <v>1092.5800000000002</v>
      </c>
      <c r="X639" s="43">
        <f t="shared" si="1465"/>
        <v>1092.5800000000002</v>
      </c>
      <c r="Y639" s="43">
        <f t="shared" si="1466"/>
        <v>100</v>
      </c>
      <c r="Z639" s="233">
        <f t="shared" si="1467"/>
        <v>19.96</v>
      </c>
      <c r="AA639" s="43">
        <f t="shared" si="1467"/>
        <v>0</v>
      </c>
      <c r="AB639" s="43">
        <f t="shared" si="1468"/>
        <v>0</v>
      </c>
      <c r="AC639" s="233">
        <f t="shared" si="1469"/>
        <v>619.68999999999994</v>
      </c>
      <c r="AD639" s="43">
        <f t="shared" si="1469"/>
        <v>0</v>
      </c>
      <c r="AE639" s="43">
        <f t="shared" si="1470"/>
        <v>0</v>
      </c>
      <c r="AF639" s="233">
        <f t="shared" si="1471"/>
        <v>12913.61</v>
      </c>
      <c r="AG639" s="43">
        <f t="shared" si="1471"/>
        <v>0</v>
      </c>
      <c r="AH639" s="43">
        <f t="shared" si="1472"/>
        <v>0</v>
      </c>
      <c r="AI639" s="233">
        <f t="shared" si="1473"/>
        <v>3956.89</v>
      </c>
      <c r="AJ639" s="43">
        <f t="shared" si="1473"/>
        <v>0</v>
      </c>
      <c r="AK639" s="43">
        <f t="shared" si="1474"/>
        <v>0</v>
      </c>
      <c r="AL639" s="233">
        <f t="shared" si="1475"/>
        <v>0</v>
      </c>
      <c r="AM639" s="43">
        <f t="shared" si="1475"/>
        <v>0</v>
      </c>
      <c r="AN639" s="43" t="e">
        <f t="shared" si="1476"/>
        <v>#DIV/0!</v>
      </c>
      <c r="AO639" s="233">
        <f t="shared" si="1477"/>
        <v>2147.15</v>
      </c>
      <c r="AP639" s="43">
        <f t="shared" si="1477"/>
        <v>0</v>
      </c>
      <c r="AQ639" s="43">
        <f t="shared" si="1478"/>
        <v>0</v>
      </c>
      <c r="AR639" s="99"/>
      <c r="AS639" s="90"/>
      <c r="AT639" s="90"/>
    </row>
    <row r="640" spans="1:46" s="91" customFormat="1" ht="80.25" hidden="1" customHeight="1">
      <c r="A640" s="391"/>
      <c r="B640" s="392"/>
      <c r="C640" s="522"/>
      <c r="D640" s="49" t="s">
        <v>154</v>
      </c>
      <c r="E640" s="173">
        <f t="shared" si="1479"/>
        <v>0</v>
      </c>
      <c r="F640" s="85">
        <f t="shared" si="1479"/>
        <v>0</v>
      </c>
      <c r="G640" s="43" t="e">
        <f t="shared" si="1441"/>
        <v>#DIV/0!</v>
      </c>
      <c r="H640" s="233">
        <f t="shared" si="1455"/>
        <v>0</v>
      </c>
      <c r="I640" s="43">
        <f t="shared" si="1455"/>
        <v>0</v>
      </c>
      <c r="J640" s="43" t="e">
        <f t="shared" si="1456"/>
        <v>#DIV/0!</v>
      </c>
      <c r="K640" s="233">
        <f t="shared" si="1457"/>
        <v>0</v>
      </c>
      <c r="L640" s="43">
        <f t="shared" si="1457"/>
        <v>0</v>
      </c>
      <c r="M640" s="43" t="e">
        <f t="shared" si="1458"/>
        <v>#DIV/0!</v>
      </c>
      <c r="N640" s="233">
        <f t="shared" si="1459"/>
        <v>0</v>
      </c>
      <c r="O640" s="43">
        <f t="shared" si="1459"/>
        <v>0</v>
      </c>
      <c r="P640" s="43" t="e">
        <f t="shared" si="1460"/>
        <v>#DIV/0!</v>
      </c>
      <c r="Q640" s="233">
        <f t="shared" si="1461"/>
        <v>0</v>
      </c>
      <c r="R640" s="43">
        <f t="shared" si="1461"/>
        <v>0</v>
      </c>
      <c r="S640" s="43" t="e">
        <f t="shared" si="1462"/>
        <v>#DIV/0!</v>
      </c>
      <c r="T640" s="233">
        <f t="shared" si="1463"/>
        <v>0</v>
      </c>
      <c r="U640" s="43">
        <f t="shared" si="1463"/>
        <v>0</v>
      </c>
      <c r="V640" s="43" t="e">
        <f t="shared" si="1464"/>
        <v>#DIV/0!</v>
      </c>
      <c r="W640" s="233">
        <f t="shared" si="1465"/>
        <v>0</v>
      </c>
      <c r="X640" s="43">
        <f t="shared" si="1465"/>
        <v>0</v>
      </c>
      <c r="Y640" s="43" t="e">
        <f t="shared" si="1466"/>
        <v>#DIV/0!</v>
      </c>
      <c r="Z640" s="233">
        <f t="shared" si="1467"/>
        <v>0</v>
      </c>
      <c r="AA640" s="43">
        <f t="shared" si="1467"/>
        <v>0</v>
      </c>
      <c r="AB640" s="43" t="e">
        <f t="shared" si="1468"/>
        <v>#DIV/0!</v>
      </c>
      <c r="AC640" s="233">
        <f t="shared" si="1469"/>
        <v>0</v>
      </c>
      <c r="AD640" s="43">
        <f t="shared" si="1469"/>
        <v>0</v>
      </c>
      <c r="AE640" s="43" t="e">
        <f t="shared" si="1470"/>
        <v>#DIV/0!</v>
      </c>
      <c r="AF640" s="233">
        <f t="shared" si="1471"/>
        <v>0</v>
      </c>
      <c r="AG640" s="43">
        <f t="shared" si="1471"/>
        <v>0</v>
      </c>
      <c r="AH640" s="43" t="e">
        <f t="shared" si="1472"/>
        <v>#DIV/0!</v>
      </c>
      <c r="AI640" s="233">
        <f t="shared" si="1473"/>
        <v>0</v>
      </c>
      <c r="AJ640" s="43">
        <f t="shared" si="1473"/>
        <v>0</v>
      </c>
      <c r="AK640" s="43" t="e">
        <f t="shared" si="1474"/>
        <v>#DIV/0!</v>
      </c>
      <c r="AL640" s="233">
        <f t="shared" si="1475"/>
        <v>0</v>
      </c>
      <c r="AM640" s="43">
        <f t="shared" si="1475"/>
        <v>0</v>
      </c>
      <c r="AN640" s="43" t="e">
        <f t="shared" si="1476"/>
        <v>#DIV/0!</v>
      </c>
      <c r="AO640" s="233">
        <f t="shared" si="1477"/>
        <v>0</v>
      </c>
      <c r="AP640" s="43">
        <f t="shared" si="1477"/>
        <v>0</v>
      </c>
      <c r="AQ640" s="43" t="e">
        <f t="shared" si="1478"/>
        <v>#DIV/0!</v>
      </c>
      <c r="AR640" s="99"/>
      <c r="AS640" s="90"/>
      <c r="AT640" s="90"/>
    </row>
    <row r="641" spans="1:46" s="91" customFormat="1" ht="34.5" hidden="1" customHeight="1">
      <c r="A641" s="391"/>
      <c r="B641" s="392"/>
      <c r="C641" s="522"/>
      <c r="D641" s="24" t="s">
        <v>37</v>
      </c>
      <c r="E641" s="173">
        <f t="shared" si="1479"/>
        <v>0</v>
      </c>
      <c r="F641" s="85">
        <f t="shared" si="1479"/>
        <v>0</v>
      </c>
      <c r="G641" s="43" t="e">
        <f t="shared" si="1441"/>
        <v>#DIV/0!</v>
      </c>
      <c r="H641" s="233">
        <f t="shared" si="1455"/>
        <v>0</v>
      </c>
      <c r="I641" s="43">
        <f t="shared" si="1455"/>
        <v>0</v>
      </c>
      <c r="J641" s="43" t="e">
        <f t="shared" si="1456"/>
        <v>#DIV/0!</v>
      </c>
      <c r="K641" s="233">
        <f t="shared" si="1457"/>
        <v>0</v>
      </c>
      <c r="L641" s="43">
        <f t="shared" si="1457"/>
        <v>0</v>
      </c>
      <c r="M641" s="43" t="e">
        <f t="shared" si="1458"/>
        <v>#DIV/0!</v>
      </c>
      <c r="N641" s="233">
        <f t="shared" si="1459"/>
        <v>0</v>
      </c>
      <c r="O641" s="43">
        <f t="shared" si="1459"/>
        <v>0</v>
      </c>
      <c r="P641" s="43" t="e">
        <f t="shared" si="1460"/>
        <v>#DIV/0!</v>
      </c>
      <c r="Q641" s="233">
        <f t="shared" si="1461"/>
        <v>0</v>
      </c>
      <c r="R641" s="43">
        <f t="shared" si="1461"/>
        <v>0</v>
      </c>
      <c r="S641" s="43" t="e">
        <f t="shared" si="1462"/>
        <v>#DIV/0!</v>
      </c>
      <c r="T641" s="233">
        <f t="shared" si="1463"/>
        <v>0</v>
      </c>
      <c r="U641" s="43">
        <f t="shared" si="1463"/>
        <v>0</v>
      </c>
      <c r="V641" s="43" t="e">
        <f t="shared" si="1464"/>
        <v>#DIV/0!</v>
      </c>
      <c r="W641" s="233">
        <f t="shared" si="1465"/>
        <v>0</v>
      </c>
      <c r="X641" s="43">
        <f t="shared" si="1465"/>
        <v>0</v>
      </c>
      <c r="Y641" s="43" t="e">
        <f t="shared" si="1466"/>
        <v>#DIV/0!</v>
      </c>
      <c r="Z641" s="233">
        <f t="shared" si="1467"/>
        <v>0</v>
      </c>
      <c r="AA641" s="43">
        <f t="shared" si="1467"/>
        <v>0</v>
      </c>
      <c r="AB641" s="43" t="e">
        <f t="shared" si="1468"/>
        <v>#DIV/0!</v>
      </c>
      <c r="AC641" s="233">
        <f t="shared" si="1469"/>
        <v>0</v>
      </c>
      <c r="AD641" s="43">
        <f t="shared" si="1469"/>
        <v>0</v>
      </c>
      <c r="AE641" s="43" t="e">
        <f t="shared" si="1470"/>
        <v>#DIV/0!</v>
      </c>
      <c r="AF641" s="233">
        <f t="shared" si="1471"/>
        <v>0</v>
      </c>
      <c r="AG641" s="43">
        <f t="shared" si="1471"/>
        <v>0</v>
      </c>
      <c r="AH641" s="43" t="e">
        <f t="shared" si="1472"/>
        <v>#DIV/0!</v>
      </c>
      <c r="AI641" s="233">
        <f t="shared" si="1473"/>
        <v>0</v>
      </c>
      <c r="AJ641" s="43">
        <f t="shared" si="1473"/>
        <v>0</v>
      </c>
      <c r="AK641" s="43" t="e">
        <f t="shared" si="1474"/>
        <v>#DIV/0!</v>
      </c>
      <c r="AL641" s="233">
        <f t="shared" si="1475"/>
        <v>0</v>
      </c>
      <c r="AM641" s="43">
        <f t="shared" si="1475"/>
        <v>0</v>
      </c>
      <c r="AN641" s="43" t="e">
        <f t="shared" si="1476"/>
        <v>#DIV/0!</v>
      </c>
      <c r="AO641" s="233">
        <f t="shared" si="1477"/>
        <v>0</v>
      </c>
      <c r="AP641" s="43">
        <f t="shared" si="1477"/>
        <v>0</v>
      </c>
      <c r="AQ641" s="43" t="e">
        <f t="shared" si="1478"/>
        <v>#DIV/0!</v>
      </c>
      <c r="AR641" s="99"/>
      <c r="AS641" s="90"/>
      <c r="AT641" s="90"/>
    </row>
    <row r="642" spans="1:46" s="91" customFormat="1" ht="45" hidden="1">
      <c r="A642" s="393"/>
      <c r="B642" s="394"/>
      <c r="C642" s="523"/>
      <c r="D642" s="24" t="s">
        <v>32</v>
      </c>
      <c r="E642" s="173">
        <f t="shared" si="1479"/>
        <v>0</v>
      </c>
      <c r="F642" s="85">
        <f t="shared" si="1479"/>
        <v>0</v>
      </c>
      <c r="G642" s="43" t="e">
        <f t="shared" si="1441"/>
        <v>#DIV/0!</v>
      </c>
      <c r="H642" s="233">
        <f t="shared" si="1455"/>
        <v>0</v>
      </c>
      <c r="I642" s="43">
        <f t="shared" si="1455"/>
        <v>0</v>
      </c>
      <c r="J642" s="43" t="e">
        <f t="shared" si="1456"/>
        <v>#DIV/0!</v>
      </c>
      <c r="K642" s="233">
        <f t="shared" si="1457"/>
        <v>0</v>
      </c>
      <c r="L642" s="43">
        <f t="shared" si="1457"/>
        <v>0</v>
      </c>
      <c r="M642" s="43" t="e">
        <f t="shared" si="1458"/>
        <v>#DIV/0!</v>
      </c>
      <c r="N642" s="233">
        <f t="shared" si="1459"/>
        <v>0</v>
      </c>
      <c r="O642" s="43">
        <f t="shared" si="1459"/>
        <v>0</v>
      </c>
      <c r="P642" s="43" t="e">
        <f t="shared" si="1460"/>
        <v>#DIV/0!</v>
      </c>
      <c r="Q642" s="233">
        <f t="shared" si="1461"/>
        <v>0</v>
      </c>
      <c r="R642" s="43">
        <f t="shared" si="1461"/>
        <v>0</v>
      </c>
      <c r="S642" s="43" t="e">
        <f t="shared" si="1462"/>
        <v>#DIV/0!</v>
      </c>
      <c r="T642" s="233">
        <f t="shared" si="1463"/>
        <v>0</v>
      </c>
      <c r="U642" s="43">
        <f t="shared" si="1463"/>
        <v>0</v>
      </c>
      <c r="V642" s="43" t="e">
        <f t="shared" si="1464"/>
        <v>#DIV/0!</v>
      </c>
      <c r="W642" s="233">
        <f t="shared" si="1465"/>
        <v>0</v>
      </c>
      <c r="X642" s="43">
        <f t="shared" si="1465"/>
        <v>0</v>
      </c>
      <c r="Y642" s="43" t="e">
        <f t="shared" si="1466"/>
        <v>#DIV/0!</v>
      </c>
      <c r="Z642" s="233">
        <f t="shared" si="1467"/>
        <v>0</v>
      </c>
      <c r="AA642" s="43">
        <f t="shared" si="1467"/>
        <v>0</v>
      </c>
      <c r="AB642" s="43" t="e">
        <f t="shared" si="1468"/>
        <v>#DIV/0!</v>
      </c>
      <c r="AC642" s="233">
        <f t="shared" si="1469"/>
        <v>0</v>
      </c>
      <c r="AD642" s="43">
        <f t="shared" si="1469"/>
        <v>0</v>
      </c>
      <c r="AE642" s="43" t="e">
        <f t="shared" si="1470"/>
        <v>#DIV/0!</v>
      </c>
      <c r="AF642" s="233">
        <f t="shared" si="1471"/>
        <v>0</v>
      </c>
      <c r="AG642" s="43">
        <f t="shared" si="1471"/>
        <v>0</v>
      </c>
      <c r="AH642" s="43" t="e">
        <f t="shared" si="1472"/>
        <v>#DIV/0!</v>
      </c>
      <c r="AI642" s="233">
        <f t="shared" si="1473"/>
        <v>0</v>
      </c>
      <c r="AJ642" s="43">
        <f t="shared" si="1473"/>
        <v>0</v>
      </c>
      <c r="AK642" s="43" t="e">
        <f t="shared" si="1474"/>
        <v>#DIV/0!</v>
      </c>
      <c r="AL642" s="233">
        <f t="shared" si="1475"/>
        <v>0</v>
      </c>
      <c r="AM642" s="43">
        <f t="shared" si="1475"/>
        <v>0</v>
      </c>
      <c r="AN642" s="43" t="e">
        <f t="shared" si="1476"/>
        <v>#DIV/0!</v>
      </c>
      <c r="AO642" s="233">
        <f t="shared" si="1477"/>
        <v>0</v>
      </c>
      <c r="AP642" s="43">
        <f t="shared" si="1477"/>
        <v>0</v>
      </c>
      <c r="AQ642" s="43" t="e">
        <f t="shared" si="1478"/>
        <v>#DIV/0!</v>
      </c>
      <c r="AR642" s="99"/>
      <c r="AS642" s="90"/>
      <c r="AT642" s="90"/>
    </row>
    <row r="643" spans="1:46" s="222" customFormat="1" ht="32.25" customHeight="1">
      <c r="A643" s="321" t="s">
        <v>84</v>
      </c>
      <c r="B643" s="322"/>
      <c r="C643" s="323"/>
      <c r="D643" s="220" t="s">
        <v>34</v>
      </c>
      <c r="E643" s="204">
        <f>E644+E645+E646+E648+E649</f>
        <v>1559750.9820000001</v>
      </c>
      <c r="F643" s="204">
        <f>F644+F645+F646+F648+F649</f>
        <v>825501.04473999992</v>
      </c>
      <c r="G643" s="204">
        <f>(F643/E643)*100</f>
        <v>52.925181921122835</v>
      </c>
      <c r="H643" s="231">
        <f>H644+H645+H646+H648+H649</f>
        <v>37446.140000000007</v>
      </c>
      <c r="I643" s="204">
        <f>I644+I645+I646+I648+I649</f>
        <v>37446.140000000007</v>
      </c>
      <c r="J643" s="204">
        <f t="shared" si="1456"/>
        <v>100</v>
      </c>
      <c r="K643" s="231">
        <f>K644+K645+K646+K648+K649</f>
        <v>145170.87</v>
      </c>
      <c r="L643" s="210">
        <f>L644+L645+L646+L648+L649</f>
        <v>145170.88274</v>
      </c>
      <c r="M643" s="204">
        <f t="shared" si="1458"/>
        <v>100.0000087758653</v>
      </c>
      <c r="N643" s="231">
        <f>N644+N645+N646+N648+N649</f>
        <v>126101.93199999999</v>
      </c>
      <c r="O643" s="210">
        <f>O644+O645+O646+O648+O649</f>
        <v>125819.44199999998</v>
      </c>
      <c r="P643" s="204">
        <f t="shared" si="1460"/>
        <v>99.775982813649506</v>
      </c>
      <c r="Q643" s="231">
        <f>Q644+Q645+Q646+Q648+Q649</f>
        <v>137585.5</v>
      </c>
      <c r="R643" s="204">
        <f>R644+R645+R646+R648+R649</f>
        <v>137585.5</v>
      </c>
      <c r="S643" s="204">
        <f t="shared" si="1462"/>
        <v>100</v>
      </c>
      <c r="T643" s="231">
        <f>T644+T645+T646+T648+T649</f>
        <v>153388.53999999998</v>
      </c>
      <c r="U643" s="204">
        <f>U644+U645+U646+U648+U649</f>
        <v>153388.53999999998</v>
      </c>
      <c r="V643" s="204">
        <f t="shared" si="1464"/>
        <v>100</v>
      </c>
      <c r="W643" s="231">
        <f>W644+W645+W646+W648+W649</f>
        <v>226088.09999999998</v>
      </c>
      <c r="X643" s="204">
        <f>X644+X645+X646+X648+X649</f>
        <v>226090.53999999998</v>
      </c>
      <c r="Y643" s="204">
        <f t="shared" si="1466"/>
        <v>100.00107922531085</v>
      </c>
      <c r="Z643" s="231">
        <f>Z644+Z645+Z646+Z648+Z649</f>
        <v>114592.50000000001</v>
      </c>
      <c r="AA643" s="204">
        <f>AA644+AA645+AA646+AA648+AA649</f>
        <v>0</v>
      </c>
      <c r="AB643" s="204">
        <f t="shared" si="1468"/>
        <v>0</v>
      </c>
      <c r="AC643" s="231">
        <f>AC644+AC645+AC646+AC648+AC649</f>
        <v>65377.51</v>
      </c>
      <c r="AD643" s="204">
        <f>AD644+AD645+AD646+AD648+AD649</f>
        <v>0</v>
      </c>
      <c r="AE643" s="204">
        <f t="shared" si="1470"/>
        <v>0</v>
      </c>
      <c r="AF643" s="231">
        <f>AF644+AF645+AF646+AF648+AF649</f>
        <v>94542.299999999988</v>
      </c>
      <c r="AG643" s="204">
        <f>AG644+AG645+AG646+AG648+AG649</f>
        <v>0</v>
      </c>
      <c r="AH643" s="204">
        <f t="shared" si="1472"/>
        <v>0</v>
      </c>
      <c r="AI643" s="231">
        <f>AI644+AI645+AI646+AI648+AI649</f>
        <v>119262.22</v>
      </c>
      <c r="AJ643" s="204">
        <f>AJ644+AJ645+AJ646+AJ648+AJ649</f>
        <v>0</v>
      </c>
      <c r="AK643" s="204">
        <f t="shared" si="1474"/>
        <v>0</v>
      </c>
      <c r="AL643" s="231">
        <f>AL644+AL645+AL646+AL648+AL649</f>
        <v>110840.61</v>
      </c>
      <c r="AM643" s="204">
        <f>AM644+AM645+AM646+AM648+AM649</f>
        <v>0</v>
      </c>
      <c r="AN643" s="204">
        <f t="shared" si="1476"/>
        <v>0</v>
      </c>
      <c r="AO643" s="231">
        <f>AO644+AO645+AO646+AO648+AO649</f>
        <v>229354.76000000004</v>
      </c>
      <c r="AP643" s="204">
        <f>AP644+AP645+AP646+AP648+AP649</f>
        <v>0</v>
      </c>
      <c r="AQ643" s="204">
        <f t="shared" si="1478"/>
        <v>0</v>
      </c>
      <c r="AR643" s="221"/>
    </row>
    <row r="644" spans="1:46" customFormat="1" ht="30">
      <c r="A644" s="324"/>
      <c r="B644" s="325"/>
      <c r="C644" s="326"/>
      <c r="D644" s="21" t="s">
        <v>17</v>
      </c>
      <c r="E644" s="254">
        <f t="shared" ref="E644:F649" si="1480">E357+E637</f>
        <v>308.39999999999998</v>
      </c>
      <c r="F644" s="24">
        <f t="shared" si="1480"/>
        <v>0</v>
      </c>
      <c r="G644" s="45">
        <f>(F644/E644)*100</f>
        <v>0</v>
      </c>
      <c r="H644" s="237">
        <f t="shared" ref="H644:I649" si="1481">H357+H637</f>
        <v>0</v>
      </c>
      <c r="I644" s="24">
        <f t="shared" si="1481"/>
        <v>0</v>
      </c>
      <c r="J644" s="45" t="e">
        <f t="shared" si="1456"/>
        <v>#DIV/0!</v>
      </c>
      <c r="K644" s="237">
        <f t="shared" ref="K644:L649" si="1482">K357+K637</f>
        <v>0</v>
      </c>
      <c r="L644" s="24">
        <f t="shared" si="1482"/>
        <v>0</v>
      </c>
      <c r="M644" s="45" t="e">
        <f t="shared" si="1458"/>
        <v>#DIV/0!</v>
      </c>
      <c r="N644" s="237">
        <f t="shared" ref="N644:O649" si="1483">N357+N637</f>
        <v>0</v>
      </c>
      <c r="O644" s="24">
        <f t="shared" si="1483"/>
        <v>0</v>
      </c>
      <c r="P644" s="45" t="e">
        <f t="shared" si="1460"/>
        <v>#DIV/0!</v>
      </c>
      <c r="Q644" s="237">
        <f t="shared" ref="Q644:R649" si="1484">Q357+Q637</f>
        <v>0</v>
      </c>
      <c r="R644" s="24">
        <f t="shared" si="1484"/>
        <v>0</v>
      </c>
      <c r="S644" s="45" t="e">
        <f t="shared" si="1462"/>
        <v>#DIV/0!</v>
      </c>
      <c r="T644" s="237">
        <f t="shared" ref="T644:U649" si="1485">T357+T637</f>
        <v>0</v>
      </c>
      <c r="U644" s="24">
        <f t="shared" si="1485"/>
        <v>0</v>
      </c>
      <c r="V644" s="45" t="e">
        <f t="shared" si="1464"/>
        <v>#DIV/0!</v>
      </c>
      <c r="W644" s="237">
        <f t="shared" ref="W644:X649" si="1486">W357+W637</f>
        <v>0</v>
      </c>
      <c r="X644" s="24">
        <f t="shared" si="1486"/>
        <v>0</v>
      </c>
      <c r="Y644" s="45" t="e">
        <f t="shared" si="1466"/>
        <v>#DIV/0!</v>
      </c>
      <c r="Z644" s="237">
        <f t="shared" ref="Z644:AA649" si="1487">Z357+Z637</f>
        <v>0</v>
      </c>
      <c r="AA644" s="24">
        <f t="shared" si="1487"/>
        <v>0</v>
      </c>
      <c r="AB644" s="45" t="e">
        <f t="shared" si="1468"/>
        <v>#DIV/0!</v>
      </c>
      <c r="AC644" s="237">
        <f t="shared" ref="AC644:AD649" si="1488">AC357+AC637</f>
        <v>0</v>
      </c>
      <c r="AD644" s="24">
        <f t="shared" si="1488"/>
        <v>0</v>
      </c>
      <c r="AE644" s="45" t="e">
        <f t="shared" si="1470"/>
        <v>#DIV/0!</v>
      </c>
      <c r="AF644" s="237">
        <f t="shared" ref="AF644:AG649" si="1489">AF357+AF637</f>
        <v>0</v>
      </c>
      <c r="AG644" s="24">
        <f t="shared" si="1489"/>
        <v>0</v>
      </c>
      <c r="AH644" s="45" t="e">
        <f t="shared" si="1472"/>
        <v>#DIV/0!</v>
      </c>
      <c r="AI644" s="237">
        <f t="shared" ref="AI644:AJ649" si="1490">AI357+AI637</f>
        <v>0</v>
      </c>
      <c r="AJ644" s="24">
        <f t="shared" si="1490"/>
        <v>0</v>
      </c>
      <c r="AK644" s="45" t="e">
        <f t="shared" si="1474"/>
        <v>#DIV/0!</v>
      </c>
      <c r="AL644" s="237">
        <f t="shared" ref="AL644:AM649" si="1491">AL357+AL637</f>
        <v>0</v>
      </c>
      <c r="AM644" s="24">
        <f t="shared" si="1491"/>
        <v>0</v>
      </c>
      <c r="AN644" s="45" t="e">
        <f t="shared" si="1476"/>
        <v>#DIV/0!</v>
      </c>
      <c r="AO644" s="237">
        <f t="shared" ref="AO644:AP649" si="1492">AO357+AO637</f>
        <v>308.39999999999998</v>
      </c>
      <c r="AP644" s="24">
        <f t="shared" si="1492"/>
        <v>0</v>
      </c>
      <c r="AQ644" s="45">
        <f t="shared" si="1478"/>
        <v>0</v>
      </c>
      <c r="AR644" s="18"/>
      <c r="AS644" s="37"/>
      <c r="AT644" s="37"/>
    </row>
    <row r="645" spans="1:46" customFormat="1" ht="46.5" customHeight="1">
      <c r="A645" s="324"/>
      <c r="B645" s="325"/>
      <c r="C645" s="326"/>
      <c r="D645" s="17" t="s">
        <v>18</v>
      </c>
      <c r="E645" s="254">
        <f t="shared" si="1480"/>
        <v>1148976.2</v>
      </c>
      <c r="F645" s="154">
        <f t="shared" si="1480"/>
        <v>616517.1</v>
      </c>
      <c r="G645" s="45">
        <f t="shared" si="1441"/>
        <v>53.657952183865952</v>
      </c>
      <c r="H645" s="237">
        <f t="shared" si="1481"/>
        <v>19839.330000000002</v>
      </c>
      <c r="I645" s="24">
        <f t="shared" si="1481"/>
        <v>19839.330000000002</v>
      </c>
      <c r="J645" s="45">
        <f>(I645/H645)*100</f>
        <v>100</v>
      </c>
      <c r="K645" s="237">
        <f t="shared" si="1482"/>
        <v>99389.58</v>
      </c>
      <c r="L645" s="24">
        <f t="shared" si="1482"/>
        <v>99389.58</v>
      </c>
      <c r="M645" s="45">
        <f>(L645/K645)*100</f>
        <v>100</v>
      </c>
      <c r="N645" s="237">
        <f t="shared" si="1483"/>
        <v>89309.919999999984</v>
      </c>
      <c r="O645" s="24">
        <f t="shared" si="1483"/>
        <v>89059.919999999984</v>
      </c>
      <c r="P645" s="45">
        <f>(O645/N645)*100</f>
        <v>99.720075888546305</v>
      </c>
      <c r="Q645" s="237">
        <f t="shared" si="1484"/>
        <v>95349.330000000016</v>
      </c>
      <c r="R645" s="24">
        <f t="shared" si="1484"/>
        <v>95349.330000000016</v>
      </c>
      <c r="S645" s="45">
        <f>(R645/Q645)*100</f>
        <v>100</v>
      </c>
      <c r="T645" s="237">
        <f t="shared" si="1485"/>
        <v>121715.27999999998</v>
      </c>
      <c r="U645" s="24">
        <f t="shared" si="1485"/>
        <v>121715.27999999998</v>
      </c>
      <c r="V645" s="45">
        <f>(U645/T645)*100</f>
        <v>100</v>
      </c>
      <c r="W645" s="237">
        <f t="shared" si="1486"/>
        <v>191163.65999999997</v>
      </c>
      <c r="X645" s="24">
        <f t="shared" si="1486"/>
        <v>191163.65999999997</v>
      </c>
      <c r="Y645" s="45">
        <f>(X645/W645)*100</f>
        <v>100</v>
      </c>
      <c r="Z645" s="237">
        <f t="shared" si="1487"/>
        <v>86125.85</v>
      </c>
      <c r="AA645" s="24">
        <f t="shared" si="1487"/>
        <v>0</v>
      </c>
      <c r="AB645" s="45">
        <f>(AA645/Z645)*100</f>
        <v>0</v>
      </c>
      <c r="AC645" s="237">
        <f t="shared" si="1488"/>
        <v>44068</v>
      </c>
      <c r="AD645" s="24">
        <f t="shared" si="1488"/>
        <v>0</v>
      </c>
      <c r="AE645" s="45">
        <f>(AD645/AC645)*100</f>
        <v>0</v>
      </c>
      <c r="AF645" s="237">
        <f t="shared" si="1489"/>
        <v>59121.599999999999</v>
      </c>
      <c r="AG645" s="24">
        <f t="shared" si="1489"/>
        <v>0</v>
      </c>
      <c r="AH645" s="45">
        <f>(AG645/AF645)*100</f>
        <v>0</v>
      </c>
      <c r="AI645" s="237">
        <f t="shared" si="1490"/>
        <v>84418</v>
      </c>
      <c r="AJ645" s="24">
        <f t="shared" si="1490"/>
        <v>0</v>
      </c>
      <c r="AK645" s="45">
        <f>(AJ645/AI645)*100</f>
        <v>0</v>
      </c>
      <c r="AL645" s="237">
        <f t="shared" si="1491"/>
        <v>83500.63</v>
      </c>
      <c r="AM645" s="24">
        <f t="shared" si="1491"/>
        <v>0</v>
      </c>
      <c r="AN645" s="45">
        <f>(AM645/AL645)*100</f>
        <v>0</v>
      </c>
      <c r="AO645" s="237">
        <f t="shared" si="1492"/>
        <v>174975.02000000002</v>
      </c>
      <c r="AP645" s="24">
        <f t="shared" si="1492"/>
        <v>0</v>
      </c>
      <c r="AQ645" s="45">
        <f>(AP645/AO645)*100</f>
        <v>0</v>
      </c>
      <c r="AR645" s="18"/>
      <c r="AS645" s="37"/>
      <c r="AT645" s="37"/>
    </row>
    <row r="646" spans="1:46" customFormat="1" ht="33.75" customHeight="1">
      <c r="A646" s="324"/>
      <c r="B646" s="325"/>
      <c r="C646" s="326"/>
      <c r="D646" s="17" t="s">
        <v>26</v>
      </c>
      <c r="E646" s="254">
        <f t="shared" si="1480"/>
        <v>347917.04200000002</v>
      </c>
      <c r="F646" s="154">
        <f t="shared" si="1480"/>
        <v>184525.42705</v>
      </c>
      <c r="G646" s="45">
        <f t="shared" si="1441"/>
        <v>53.037191276764183</v>
      </c>
      <c r="H646" s="237">
        <f t="shared" si="1481"/>
        <v>15821.350000000002</v>
      </c>
      <c r="I646" s="24">
        <f t="shared" si="1481"/>
        <v>15821.350000000002</v>
      </c>
      <c r="J646" s="45">
        <f t="shared" si="1456"/>
        <v>100</v>
      </c>
      <c r="K646" s="237">
        <f t="shared" si="1482"/>
        <v>41033.439999999995</v>
      </c>
      <c r="L646" s="24">
        <f t="shared" si="1482"/>
        <v>41033.445049999995</v>
      </c>
      <c r="M646" s="45">
        <f t="shared" ref="M646:M649" si="1493">(L646/K646)*100</f>
        <v>100.00001230703543</v>
      </c>
      <c r="N646" s="237">
        <f t="shared" si="1483"/>
        <v>31479.852000000003</v>
      </c>
      <c r="O646" s="24">
        <f t="shared" si="1483"/>
        <v>31464.862000000001</v>
      </c>
      <c r="P646" s="45">
        <f t="shared" ref="P646:P649" si="1494">(O646/N646)*100</f>
        <v>99.952382241187152</v>
      </c>
      <c r="Q646" s="237">
        <f t="shared" si="1484"/>
        <v>37548.28</v>
      </c>
      <c r="R646" s="24">
        <f t="shared" si="1484"/>
        <v>37548.28</v>
      </c>
      <c r="S646" s="45">
        <f t="shared" ref="S646:S649" si="1495">(R646/Q646)*100</f>
        <v>100</v>
      </c>
      <c r="T646" s="237">
        <f t="shared" si="1485"/>
        <v>27232.920000000002</v>
      </c>
      <c r="U646" s="24">
        <f t="shared" si="1485"/>
        <v>27232.920000000002</v>
      </c>
      <c r="V646" s="45">
        <f t="shared" ref="V646:V649" si="1496">(U646/T646)*100</f>
        <v>100</v>
      </c>
      <c r="W646" s="237">
        <f t="shared" si="1486"/>
        <v>31422.130000000005</v>
      </c>
      <c r="X646" s="24">
        <f t="shared" si="1486"/>
        <v>31424.57</v>
      </c>
      <c r="Y646" s="45">
        <f t="shared" ref="Y646:Y649" si="1497">(X646/W646)*100</f>
        <v>100.00776522788237</v>
      </c>
      <c r="Z646" s="237">
        <f t="shared" si="1487"/>
        <v>22821.1</v>
      </c>
      <c r="AA646" s="24">
        <f t="shared" si="1487"/>
        <v>0</v>
      </c>
      <c r="AB646" s="45">
        <f t="shared" ref="AB646:AB649" si="1498">(AA646/Z646)*100</f>
        <v>0</v>
      </c>
      <c r="AC646" s="237">
        <f t="shared" si="1488"/>
        <v>18726.689999999999</v>
      </c>
      <c r="AD646" s="24">
        <f t="shared" si="1488"/>
        <v>0</v>
      </c>
      <c r="AE646" s="45">
        <f t="shared" ref="AE646:AE649" si="1499">(AD646/AC646)*100</f>
        <v>0</v>
      </c>
      <c r="AF646" s="237">
        <f t="shared" si="1489"/>
        <v>31205.11</v>
      </c>
      <c r="AG646" s="24">
        <f t="shared" si="1489"/>
        <v>0</v>
      </c>
      <c r="AH646" s="45">
        <f t="shared" ref="AH646:AH649" si="1500">(AG646/AF646)*100</f>
        <v>0</v>
      </c>
      <c r="AI646" s="237">
        <f t="shared" si="1490"/>
        <v>29990</v>
      </c>
      <c r="AJ646" s="24">
        <f t="shared" si="1490"/>
        <v>0</v>
      </c>
      <c r="AK646" s="45">
        <f t="shared" ref="AK646:AK649" si="1501">(AJ646/AI646)*100</f>
        <v>0</v>
      </c>
      <c r="AL646" s="237">
        <f t="shared" si="1491"/>
        <v>22696.37</v>
      </c>
      <c r="AM646" s="24">
        <f t="shared" si="1491"/>
        <v>0</v>
      </c>
      <c r="AN646" s="45">
        <f t="shared" ref="AN646:AN649" si="1502">(AM646/AL646)*100</f>
        <v>0</v>
      </c>
      <c r="AO646" s="237">
        <f t="shared" si="1492"/>
        <v>37939.800000000003</v>
      </c>
      <c r="AP646" s="24">
        <f t="shared" si="1492"/>
        <v>0</v>
      </c>
      <c r="AQ646" s="45">
        <f t="shared" ref="AQ646:AQ649" si="1503">(AP646/AO646)*100</f>
        <v>0</v>
      </c>
      <c r="AR646" s="18"/>
      <c r="AS646" s="37"/>
      <c r="AT646" s="37"/>
    </row>
    <row r="647" spans="1:46" customFormat="1" ht="26.25" customHeight="1">
      <c r="A647" s="324"/>
      <c r="B647" s="325"/>
      <c r="C647" s="326"/>
      <c r="D647" s="97" t="s">
        <v>154</v>
      </c>
      <c r="E647" s="178">
        <f t="shared" si="1480"/>
        <v>0</v>
      </c>
      <c r="F647" s="24">
        <f t="shared" si="1480"/>
        <v>0</v>
      </c>
      <c r="G647" s="45" t="e">
        <f t="shared" si="1441"/>
        <v>#DIV/0!</v>
      </c>
      <c r="H647" s="237">
        <f t="shared" si="1481"/>
        <v>0</v>
      </c>
      <c r="I647" s="24">
        <f t="shared" si="1481"/>
        <v>0</v>
      </c>
      <c r="J647" s="45" t="e">
        <f t="shared" si="1456"/>
        <v>#DIV/0!</v>
      </c>
      <c r="K647" s="237">
        <f t="shared" si="1482"/>
        <v>0</v>
      </c>
      <c r="L647" s="24">
        <f t="shared" si="1482"/>
        <v>0</v>
      </c>
      <c r="M647" s="45" t="e">
        <f t="shared" si="1493"/>
        <v>#DIV/0!</v>
      </c>
      <c r="N647" s="237">
        <f t="shared" si="1483"/>
        <v>0</v>
      </c>
      <c r="O647" s="24">
        <f t="shared" si="1483"/>
        <v>0</v>
      </c>
      <c r="P647" s="45" t="e">
        <f t="shared" si="1494"/>
        <v>#DIV/0!</v>
      </c>
      <c r="Q647" s="237">
        <f t="shared" si="1484"/>
        <v>0</v>
      </c>
      <c r="R647" s="24">
        <f t="shared" si="1484"/>
        <v>0</v>
      </c>
      <c r="S647" s="45" t="e">
        <f t="shared" si="1495"/>
        <v>#DIV/0!</v>
      </c>
      <c r="T647" s="237">
        <f t="shared" si="1485"/>
        <v>0</v>
      </c>
      <c r="U647" s="24">
        <f t="shared" si="1485"/>
        <v>0</v>
      </c>
      <c r="V647" s="45" t="e">
        <f t="shared" si="1496"/>
        <v>#DIV/0!</v>
      </c>
      <c r="W647" s="237">
        <f t="shared" si="1486"/>
        <v>0</v>
      </c>
      <c r="X647" s="24">
        <f t="shared" si="1486"/>
        <v>0</v>
      </c>
      <c r="Y647" s="45" t="e">
        <f t="shared" si="1497"/>
        <v>#DIV/0!</v>
      </c>
      <c r="Z647" s="237">
        <f t="shared" si="1487"/>
        <v>0</v>
      </c>
      <c r="AA647" s="24">
        <f t="shared" si="1487"/>
        <v>0</v>
      </c>
      <c r="AB647" s="45" t="e">
        <f t="shared" si="1498"/>
        <v>#DIV/0!</v>
      </c>
      <c r="AC647" s="237">
        <f t="shared" si="1488"/>
        <v>0</v>
      </c>
      <c r="AD647" s="24">
        <f t="shared" si="1488"/>
        <v>0</v>
      </c>
      <c r="AE647" s="45" t="e">
        <f t="shared" si="1499"/>
        <v>#DIV/0!</v>
      </c>
      <c r="AF647" s="237">
        <f t="shared" si="1489"/>
        <v>0</v>
      </c>
      <c r="AG647" s="24">
        <f t="shared" si="1489"/>
        <v>0</v>
      </c>
      <c r="AH647" s="45" t="e">
        <f t="shared" si="1500"/>
        <v>#DIV/0!</v>
      </c>
      <c r="AI647" s="237">
        <f t="shared" si="1490"/>
        <v>0</v>
      </c>
      <c r="AJ647" s="24">
        <f t="shared" si="1490"/>
        <v>0</v>
      </c>
      <c r="AK647" s="45" t="e">
        <f t="shared" si="1501"/>
        <v>#DIV/0!</v>
      </c>
      <c r="AL647" s="237">
        <f t="shared" si="1491"/>
        <v>0</v>
      </c>
      <c r="AM647" s="24">
        <f t="shared" si="1491"/>
        <v>0</v>
      </c>
      <c r="AN647" s="45" t="e">
        <f t="shared" si="1502"/>
        <v>#DIV/0!</v>
      </c>
      <c r="AO647" s="237">
        <f t="shared" si="1492"/>
        <v>0</v>
      </c>
      <c r="AP647" s="24">
        <f t="shared" si="1492"/>
        <v>0</v>
      </c>
      <c r="AQ647" s="45" t="e">
        <f t="shared" si="1503"/>
        <v>#DIV/0!</v>
      </c>
      <c r="AR647" s="18"/>
      <c r="AS647" s="37"/>
      <c r="AT647" s="37"/>
    </row>
    <row r="648" spans="1:46" customFormat="1" ht="30" customHeight="1">
      <c r="A648" s="324"/>
      <c r="B648" s="325"/>
      <c r="C648" s="326"/>
      <c r="D648" s="17" t="s">
        <v>37</v>
      </c>
      <c r="E648" s="178">
        <f t="shared" si="1480"/>
        <v>0</v>
      </c>
      <c r="F648" s="24">
        <f t="shared" si="1480"/>
        <v>0</v>
      </c>
      <c r="G648" s="45" t="e">
        <f t="shared" si="1441"/>
        <v>#DIV/0!</v>
      </c>
      <c r="H648" s="237">
        <f t="shared" si="1481"/>
        <v>0</v>
      </c>
      <c r="I648" s="24">
        <f t="shared" si="1481"/>
        <v>0</v>
      </c>
      <c r="J648" s="45" t="e">
        <f t="shared" si="1456"/>
        <v>#DIV/0!</v>
      </c>
      <c r="K648" s="237">
        <f t="shared" si="1482"/>
        <v>0</v>
      </c>
      <c r="L648" s="24">
        <f t="shared" si="1482"/>
        <v>0</v>
      </c>
      <c r="M648" s="45" t="e">
        <f t="shared" si="1493"/>
        <v>#DIV/0!</v>
      </c>
      <c r="N648" s="237">
        <f t="shared" si="1483"/>
        <v>0</v>
      </c>
      <c r="O648" s="24">
        <f t="shared" si="1483"/>
        <v>0</v>
      </c>
      <c r="P648" s="45" t="e">
        <f t="shared" si="1494"/>
        <v>#DIV/0!</v>
      </c>
      <c r="Q648" s="237">
        <f t="shared" si="1484"/>
        <v>0</v>
      </c>
      <c r="R648" s="24">
        <f t="shared" si="1484"/>
        <v>0</v>
      </c>
      <c r="S648" s="45" t="e">
        <f t="shared" si="1495"/>
        <v>#DIV/0!</v>
      </c>
      <c r="T648" s="237">
        <f t="shared" si="1485"/>
        <v>0</v>
      </c>
      <c r="U648" s="24">
        <f t="shared" si="1485"/>
        <v>0</v>
      </c>
      <c r="V648" s="45" t="e">
        <f t="shared" si="1496"/>
        <v>#DIV/0!</v>
      </c>
      <c r="W648" s="237">
        <f t="shared" si="1486"/>
        <v>0</v>
      </c>
      <c r="X648" s="24">
        <f t="shared" si="1486"/>
        <v>0</v>
      </c>
      <c r="Y648" s="45" t="e">
        <f t="shared" si="1497"/>
        <v>#DIV/0!</v>
      </c>
      <c r="Z648" s="237">
        <f t="shared" si="1487"/>
        <v>0</v>
      </c>
      <c r="AA648" s="24">
        <f t="shared" si="1487"/>
        <v>0</v>
      </c>
      <c r="AB648" s="45" t="e">
        <f t="shared" si="1498"/>
        <v>#DIV/0!</v>
      </c>
      <c r="AC648" s="237">
        <f t="shared" si="1488"/>
        <v>0</v>
      </c>
      <c r="AD648" s="24">
        <f t="shared" si="1488"/>
        <v>0</v>
      </c>
      <c r="AE648" s="45" t="e">
        <f t="shared" si="1499"/>
        <v>#DIV/0!</v>
      </c>
      <c r="AF648" s="237">
        <f t="shared" si="1489"/>
        <v>0</v>
      </c>
      <c r="AG648" s="24">
        <f t="shared" si="1489"/>
        <v>0</v>
      </c>
      <c r="AH648" s="45" t="e">
        <f t="shared" si="1500"/>
        <v>#DIV/0!</v>
      </c>
      <c r="AI648" s="237">
        <f t="shared" si="1490"/>
        <v>0</v>
      </c>
      <c r="AJ648" s="24">
        <f t="shared" si="1490"/>
        <v>0</v>
      </c>
      <c r="AK648" s="45" t="e">
        <f t="shared" si="1501"/>
        <v>#DIV/0!</v>
      </c>
      <c r="AL648" s="237">
        <f t="shared" si="1491"/>
        <v>0</v>
      </c>
      <c r="AM648" s="24">
        <f t="shared" si="1491"/>
        <v>0</v>
      </c>
      <c r="AN648" s="45" t="e">
        <f t="shared" si="1502"/>
        <v>#DIV/0!</v>
      </c>
      <c r="AO648" s="237">
        <f t="shared" si="1492"/>
        <v>0</v>
      </c>
      <c r="AP648" s="24">
        <f t="shared" si="1492"/>
        <v>0</v>
      </c>
      <c r="AQ648" s="45" t="e">
        <f t="shared" si="1503"/>
        <v>#DIV/0!</v>
      </c>
      <c r="AR648" s="18"/>
      <c r="AS648" s="37"/>
      <c r="AT648" s="37"/>
    </row>
    <row r="649" spans="1:46" customFormat="1" ht="45">
      <c r="A649" s="327"/>
      <c r="B649" s="328"/>
      <c r="C649" s="329"/>
      <c r="D649" s="17" t="s">
        <v>32</v>
      </c>
      <c r="E649" s="178">
        <f t="shared" si="1480"/>
        <v>62549.34</v>
      </c>
      <c r="F649" s="154">
        <f t="shared" si="1480"/>
        <v>24458.517690000001</v>
      </c>
      <c r="G649" s="45">
        <f t="shared" si="1441"/>
        <v>39.102759021917741</v>
      </c>
      <c r="H649" s="237">
        <f t="shared" si="1481"/>
        <v>1785.46</v>
      </c>
      <c r="I649" s="24">
        <f t="shared" si="1481"/>
        <v>1785.46</v>
      </c>
      <c r="J649" s="45">
        <f t="shared" si="1456"/>
        <v>100</v>
      </c>
      <c r="K649" s="237">
        <f t="shared" si="1482"/>
        <v>4747.8500000000004</v>
      </c>
      <c r="L649" s="24">
        <f t="shared" si="1482"/>
        <v>4747.8576899999998</v>
      </c>
      <c r="M649" s="45">
        <f t="shared" si="1493"/>
        <v>100.00016196804869</v>
      </c>
      <c r="N649" s="237">
        <f t="shared" si="1483"/>
        <v>5312.16</v>
      </c>
      <c r="O649" s="24">
        <f t="shared" si="1483"/>
        <v>5294.66</v>
      </c>
      <c r="P649" s="45">
        <f t="shared" si="1494"/>
        <v>99.670567151591811</v>
      </c>
      <c r="Q649" s="237">
        <f t="shared" si="1484"/>
        <v>4687.8899999999994</v>
      </c>
      <c r="R649" s="24">
        <f t="shared" si="1484"/>
        <v>4687.8899999999994</v>
      </c>
      <c r="S649" s="45">
        <f t="shared" si="1495"/>
        <v>100</v>
      </c>
      <c r="T649" s="237">
        <f t="shared" si="1485"/>
        <v>4440.34</v>
      </c>
      <c r="U649" s="24">
        <f t="shared" si="1485"/>
        <v>4440.34</v>
      </c>
      <c r="V649" s="45">
        <f t="shared" si="1496"/>
        <v>100</v>
      </c>
      <c r="W649" s="237">
        <f t="shared" si="1486"/>
        <v>3502.31</v>
      </c>
      <c r="X649" s="24">
        <f t="shared" si="1486"/>
        <v>3502.31</v>
      </c>
      <c r="Y649" s="45">
        <f t="shared" si="1497"/>
        <v>100</v>
      </c>
      <c r="Z649" s="237">
        <f t="shared" si="1487"/>
        <v>5645.55</v>
      </c>
      <c r="AA649" s="24">
        <f t="shared" si="1487"/>
        <v>0</v>
      </c>
      <c r="AB649" s="45">
        <f t="shared" si="1498"/>
        <v>0</v>
      </c>
      <c r="AC649" s="237">
        <f t="shared" si="1488"/>
        <v>2582.8200000000002</v>
      </c>
      <c r="AD649" s="24">
        <f t="shared" si="1488"/>
        <v>0</v>
      </c>
      <c r="AE649" s="45">
        <f t="shared" si="1499"/>
        <v>0</v>
      </c>
      <c r="AF649" s="237">
        <f t="shared" si="1489"/>
        <v>4215.59</v>
      </c>
      <c r="AG649" s="24">
        <f t="shared" si="1489"/>
        <v>0</v>
      </c>
      <c r="AH649" s="45">
        <f t="shared" si="1500"/>
        <v>0</v>
      </c>
      <c r="AI649" s="237">
        <f t="shared" si="1490"/>
        <v>4854.2199999999993</v>
      </c>
      <c r="AJ649" s="24">
        <f t="shared" si="1490"/>
        <v>0</v>
      </c>
      <c r="AK649" s="45">
        <f t="shared" si="1501"/>
        <v>0</v>
      </c>
      <c r="AL649" s="237">
        <f t="shared" si="1491"/>
        <v>4643.6100000000006</v>
      </c>
      <c r="AM649" s="24">
        <f t="shared" si="1491"/>
        <v>0</v>
      </c>
      <c r="AN649" s="45">
        <f t="shared" si="1502"/>
        <v>0</v>
      </c>
      <c r="AO649" s="237">
        <f t="shared" si="1492"/>
        <v>16131.539999999997</v>
      </c>
      <c r="AP649" s="24">
        <f t="shared" si="1492"/>
        <v>0</v>
      </c>
      <c r="AQ649" s="45">
        <f t="shared" si="1503"/>
        <v>0</v>
      </c>
      <c r="AR649" s="18"/>
      <c r="AS649" s="37"/>
      <c r="AT649" s="37"/>
    </row>
    <row r="650" spans="1:46" customFormat="1" ht="31.5" hidden="1" customHeight="1">
      <c r="A650" s="294" t="s">
        <v>280</v>
      </c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310"/>
      <c r="M650" s="310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  <c r="X650" s="310"/>
      <c r="Y650" s="310"/>
      <c r="Z650" s="310"/>
      <c r="AA650" s="310"/>
      <c r="AB650" s="310"/>
      <c r="AC650" s="310"/>
      <c r="AD650" s="310"/>
      <c r="AE650" s="310"/>
      <c r="AF650" s="310"/>
      <c r="AG650" s="310"/>
      <c r="AH650" s="310"/>
      <c r="AI650" s="310"/>
      <c r="AJ650" s="310"/>
      <c r="AK650" s="310"/>
      <c r="AL650" s="310"/>
      <c r="AM650" s="310"/>
      <c r="AN650" s="310"/>
      <c r="AO650" s="310"/>
      <c r="AP650" s="310"/>
      <c r="AQ650" s="310"/>
      <c r="AR650" s="310"/>
      <c r="AS650" s="37"/>
      <c r="AT650" s="37"/>
    </row>
    <row r="651" spans="1:46" s="208" customFormat="1" ht="27.75" hidden="1" customHeight="1">
      <c r="A651" s="287" t="s">
        <v>28</v>
      </c>
      <c r="B651" s="290" t="s">
        <v>274</v>
      </c>
      <c r="C651" s="298" t="s">
        <v>275</v>
      </c>
      <c r="D651" s="209" t="s">
        <v>34</v>
      </c>
      <c r="E651" s="211">
        <f>E652+E653+E654+E656+E657</f>
        <v>0</v>
      </c>
      <c r="F651" s="212">
        <f>F652+F653+F654+F656+F657</f>
        <v>0</v>
      </c>
      <c r="G651" s="212" t="e">
        <f>(F651/E651)*100</f>
        <v>#DIV/0!</v>
      </c>
      <c r="H651" s="235">
        <f>H652+H653+H654+H656+H657</f>
        <v>0</v>
      </c>
      <c r="I651" s="212">
        <f>I652+I653+I654+I656+I657</f>
        <v>0</v>
      </c>
      <c r="J651" s="212" t="e">
        <f>(I651/H651)*100</f>
        <v>#DIV/0!</v>
      </c>
      <c r="K651" s="235">
        <f>K652+K653+K654+K656+K657</f>
        <v>0</v>
      </c>
      <c r="L651" s="212">
        <f>L652+L653+L654+L656+L657</f>
        <v>0</v>
      </c>
      <c r="M651" s="212" t="e">
        <f>(L651/K651)*100</f>
        <v>#DIV/0!</v>
      </c>
      <c r="N651" s="235">
        <f>N652+N653+N654+N656+N657</f>
        <v>0</v>
      </c>
      <c r="O651" s="212">
        <f>O652+O653+O654+O656+O657</f>
        <v>0</v>
      </c>
      <c r="P651" s="212" t="e">
        <f>(O651/N651)*100</f>
        <v>#DIV/0!</v>
      </c>
      <c r="Q651" s="235">
        <f>Q652+Q653+Q654+Q656+Q657</f>
        <v>0</v>
      </c>
      <c r="R651" s="212">
        <f>R652+R653+R654+R656+R657</f>
        <v>0</v>
      </c>
      <c r="S651" s="212" t="e">
        <f>(R651/Q651)*100</f>
        <v>#DIV/0!</v>
      </c>
      <c r="T651" s="235">
        <f>T652+T653+T654+T656+T657</f>
        <v>0</v>
      </c>
      <c r="U651" s="212">
        <f>U652+U653+U654+U656+U657</f>
        <v>0</v>
      </c>
      <c r="V651" s="212" t="e">
        <f>(U651/T651)*100</f>
        <v>#DIV/0!</v>
      </c>
      <c r="W651" s="235">
        <f>W652+W653+W654+W656+W657</f>
        <v>0</v>
      </c>
      <c r="X651" s="212">
        <f>X652+X653+X654+X656+X657</f>
        <v>0</v>
      </c>
      <c r="Y651" s="212" t="e">
        <f>(X651/W651)*100</f>
        <v>#DIV/0!</v>
      </c>
      <c r="Z651" s="235">
        <f>Z652+Z653+Z654+Z656+Z657</f>
        <v>0</v>
      </c>
      <c r="AA651" s="212">
        <f>AA652+AA653+AA654+AA656+AA657</f>
        <v>0</v>
      </c>
      <c r="AB651" s="212" t="e">
        <f>(AA651/Z651)*100</f>
        <v>#DIV/0!</v>
      </c>
      <c r="AC651" s="235">
        <f>AC652+AC653+AC654+AC656+AC657</f>
        <v>0</v>
      </c>
      <c r="AD651" s="212">
        <f>AD652+AD653+AD654+AD656+AD657</f>
        <v>0</v>
      </c>
      <c r="AE651" s="212" t="e">
        <f>(AD651/AC651)*100</f>
        <v>#DIV/0!</v>
      </c>
      <c r="AF651" s="235">
        <f>AF652+AF653+AF654+AF656+AF657</f>
        <v>0</v>
      </c>
      <c r="AG651" s="212">
        <f>AG652+AG653+AG654+AG656+AG657</f>
        <v>0</v>
      </c>
      <c r="AH651" s="212" t="e">
        <f>(AG651/AF651)*100</f>
        <v>#DIV/0!</v>
      </c>
      <c r="AI651" s="235">
        <f>AI652+AI653+AI654+AI656+AI657</f>
        <v>0</v>
      </c>
      <c r="AJ651" s="212">
        <f>AJ652+AJ653+AJ654+AJ656+AJ657</f>
        <v>0</v>
      </c>
      <c r="AK651" s="212" t="e">
        <f>(AJ651/AI651)*100</f>
        <v>#DIV/0!</v>
      </c>
      <c r="AL651" s="235">
        <f>AL652+AL653+AL654+AL656+AL657</f>
        <v>0</v>
      </c>
      <c r="AM651" s="212">
        <f>AM652+AM653+AM654+AM656+AM657</f>
        <v>0</v>
      </c>
      <c r="AN651" s="212" t="e">
        <f>(AM651/AL651)*100</f>
        <v>#DIV/0!</v>
      </c>
      <c r="AO651" s="235">
        <f>AO652+AO653+AO654+AO656+AO657</f>
        <v>0</v>
      </c>
      <c r="AP651" s="212">
        <f>AP652+AP653+AP654+AP656+AP657</f>
        <v>0</v>
      </c>
      <c r="AQ651" s="212" t="e">
        <f>(AP651/AO651)*100</f>
        <v>#DIV/0!</v>
      </c>
      <c r="AR651" s="207"/>
    </row>
    <row r="652" spans="1:46" customFormat="1" ht="30" hidden="1">
      <c r="A652" s="288"/>
      <c r="B652" s="291"/>
      <c r="C652" s="299"/>
      <c r="D652" s="112" t="s">
        <v>17</v>
      </c>
      <c r="E652" s="176">
        <f>H652+K652+N652+Q652+T652+W652+Z652+AC652+AF652+AI652+AL652+AO652</f>
        <v>0</v>
      </c>
      <c r="F652" s="47">
        <f>I652+L652+O652+R652+U652+X652+AA652+AD652+AG652+AJ652+AM652+AP652</f>
        <v>0</v>
      </c>
      <c r="G652" s="48" t="e">
        <f t="shared" ref="G652:G657" si="1504">(F652/E652)*100</f>
        <v>#DIV/0!</v>
      </c>
      <c r="H652" s="235">
        <f t="shared" ref="H652:I657" si="1505">H659+H666</f>
        <v>0</v>
      </c>
      <c r="I652" s="48">
        <f t="shared" si="1505"/>
        <v>0</v>
      </c>
      <c r="J652" s="48" t="e">
        <f t="shared" ref="J652:J657" si="1506">(I652/H652)*100</f>
        <v>#DIV/0!</v>
      </c>
      <c r="K652" s="235">
        <f t="shared" ref="K652:L657" si="1507">K659+K666</f>
        <v>0</v>
      </c>
      <c r="L652" s="48">
        <f t="shared" si="1507"/>
        <v>0</v>
      </c>
      <c r="M652" s="48" t="e">
        <f t="shared" ref="M652:M657" si="1508">(L652/K652)*100</f>
        <v>#DIV/0!</v>
      </c>
      <c r="N652" s="235">
        <f t="shared" ref="N652:O657" si="1509">N659+N666</f>
        <v>0</v>
      </c>
      <c r="O652" s="48">
        <f t="shared" si="1509"/>
        <v>0</v>
      </c>
      <c r="P652" s="48" t="e">
        <f t="shared" ref="P652:P657" si="1510">(O652/N652)*100</f>
        <v>#DIV/0!</v>
      </c>
      <c r="Q652" s="235">
        <f t="shared" ref="Q652:R657" si="1511">Q659+Q666</f>
        <v>0</v>
      </c>
      <c r="R652" s="48">
        <f t="shared" si="1511"/>
        <v>0</v>
      </c>
      <c r="S652" s="48" t="e">
        <f t="shared" ref="S652:S657" si="1512">(R652/Q652)*100</f>
        <v>#DIV/0!</v>
      </c>
      <c r="T652" s="235">
        <f t="shared" ref="T652:U657" si="1513">T659+T666</f>
        <v>0</v>
      </c>
      <c r="U652" s="48">
        <f t="shared" si="1513"/>
        <v>0</v>
      </c>
      <c r="V652" s="48" t="e">
        <f t="shared" ref="V652:V657" si="1514">(U652/T652)*100</f>
        <v>#DIV/0!</v>
      </c>
      <c r="W652" s="235">
        <f t="shared" ref="W652:X657" si="1515">W659+W666</f>
        <v>0</v>
      </c>
      <c r="X652" s="48">
        <f t="shared" si="1515"/>
        <v>0</v>
      </c>
      <c r="Y652" s="48" t="e">
        <f t="shared" ref="Y652:Y657" si="1516">(X652/W652)*100</f>
        <v>#DIV/0!</v>
      </c>
      <c r="Z652" s="235">
        <f t="shared" ref="Z652:AA657" si="1517">Z659+Z666</f>
        <v>0</v>
      </c>
      <c r="AA652" s="48">
        <f t="shared" si="1517"/>
        <v>0</v>
      </c>
      <c r="AB652" s="48" t="e">
        <f t="shared" ref="AB652:AB657" si="1518">(AA652/Z652)*100</f>
        <v>#DIV/0!</v>
      </c>
      <c r="AC652" s="235">
        <f t="shared" ref="AC652:AD657" si="1519">AC659+AC666</f>
        <v>0</v>
      </c>
      <c r="AD652" s="48">
        <f t="shared" si="1519"/>
        <v>0</v>
      </c>
      <c r="AE652" s="48" t="e">
        <f t="shared" ref="AE652:AE657" si="1520">(AD652/AC652)*100</f>
        <v>#DIV/0!</v>
      </c>
      <c r="AF652" s="235">
        <f t="shared" ref="AF652:AG657" si="1521">AF659+AF666</f>
        <v>0</v>
      </c>
      <c r="AG652" s="48">
        <f t="shared" si="1521"/>
        <v>0</v>
      </c>
      <c r="AH652" s="48" t="e">
        <f t="shared" ref="AH652:AH657" si="1522">(AG652/AF652)*100</f>
        <v>#DIV/0!</v>
      </c>
      <c r="AI652" s="235">
        <f t="shared" ref="AI652:AJ657" si="1523">AI659+AI666</f>
        <v>0</v>
      </c>
      <c r="AJ652" s="48">
        <f t="shared" si="1523"/>
        <v>0</v>
      </c>
      <c r="AK652" s="48" t="e">
        <f t="shared" ref="AK652:AK657" si="1524">(AJ652/AI652)*100</f>
        <v>#DIV/0!</v>
      </c>
      <c r="AL652" s="235">
        <f t="shared" ref="AL652:AM657" si="1525">AL659+AL666</f>
        <v>0</v>
      </c>
      <c r="AM652" s="48">
        <f t="shared" si="1525"/>
        <v>0</v>
      </c>
      <c r="AN652" s="48" t="e">
        <f t="shared" ref="AN652:AN657" si="1526">(AM652/AL652)*100</f>
        <v>#DIV/0!</v>
      </c>
      <c r="AO652" s="235">
        <f t="shared" ref="AO652:AP657" si="1527">AO659+AO666</f>
        <v>0</v>
      </c>
      <c r="AP652" s="48">
        <f t="shared" si="1527"/>
        <v>0</v>
      </c>
      <c r="AQ652" s="48" t="e">
        <f t="shared" ref="AQ652:AQ657" si="1528">(AP652/AO652)*100</f>
        <v>#DIV/0!</v>
      </c>
      <c r="AR652" s="18"/>
      <c r="AS652" s="37"/>
      <c r="AT652" s="37"/>
    </row>
    <row r="653" spans="1:46" customFormat="1" ht="45" hidden="1">
      <c r="A653" s="288"/>
      <c r="B653" s="291"/>
      <c r="C653" s="299"/>
      <c r="D653" s="112" t="s">
        <v>18</v>
      </c>
      <c r="E653" s="176">
        <f t="shared" ref="E653:F657" si="1529">H653+K653+N653+Q653+T653+W653+Z653+AC653+AF653+AI653+AL653+AO653</f>
        <v>0</v>
      </c>
      <c r="F653" s="47">
        <f t="shared" si="1529"/>
        <v>0</v>
      </c>
      <c r="G653" s="48" t="e">
        <f t="shared" si="1504"/>
        <v>#DIV/0!</v>
      </c>
      <c r="H653" s="235">
        <f t="shared" si="1505"/>
        <v>0</v>
      </c>
      <c r="I653" s="48">
        <f t="shared" si="1505"/>
        <v>0</v>
      </c>
      <c r="J653" s="48" t="e">
        <f t="shared" si="1506"/>
        <v>#DIV/0!</v>
      </c>
      <c r="K653" s="235">
        <f t="shared" si="1507"/>
        <v>0</v>
      </c>
      <c r="L653" s="48">
        <f t="shared" si="1507"/>
        <v>0</v>
      </c>
      <c r="M653" s="48" t="e">
        <f t="shared" si="1508"/>
        <v>#DIV/0!</v>
      </c>
      <c r="N653" s="235">
        <f t="shared" si="1509"/>
        <v>0</v>
      </c>
      <c r="O653" s="48">
        <f t="shared" si="1509"/>
        <v>0</v>
      </c>
      <c r="P653" s="48" t="e">
        <f t="shared" si="1510"/>
        <v>#DIV/0!</v>
      </c>
      <c r="Q653" s="235">
        <f t="shared" si="1511"/>
        <v>0</v>
      </c>
      <c r="R653" s="48">
        <f t="shared" si="1511"/>
        <v>0</v>
      </c>
      <c r="S653" s="48" t="e">
        <f t="shared" si="1512"/>
        <v>#DIV/0!</v>
      </c>
      <c r="T653" s="235">
        <f t="shared" si="1513"/>
        <v>0</v>
      </c>
      <c r="U653" s="48">
        <f t="shared" si="1513"/>
        <v>0</v>
      </c>
      <c r="V653" s="48" t="e">
        <f t="shared" si="1514"/>
        <v>#DIV/0!</v>
      </c>
      <c r="W653" s="235">
        <f t="shared" si="1515"/>
        <v>0</v>
      </c>
      <c r="X653" s="48">
        <f t="shared" si="1515"/>
        <v>0</v>
      </c>
      <c r="Y653" s="48" t="e">
        <f t="shared" si="1516"/>
        <v>#DIV/0!</v>
      </c>
      <c r="Z653" s="235">
        <f t="shared" si="1517"/>
        <v>0</v>
      </c>
      <c r="AA653" s="48">
        <f t="shared" si="1517"/>
        <v>0</v>
      </c>
      <c r="AB653" s="48" t="e">
        <f t="shared" si="1518"/>
        <v>#DIV/0!</v>
      </c>
      <c r="AC653" s="235">
        <f t="shared" si="1519"/>
        <v>0</v>
      </c>
      <c r="AD653" s="48">
        <f t="shared" si="1519"/>
        <v>0</v>
      </c>
      <c r="AE653" s="48" t="e">
        <f t="shared" si="1520"/>
        <v>#DIV/0!</v>
      </c>
      <c r="AF653" s="235">
        <f t="shared" si="1521"/>
        <v>0</v>
      </c>
      <c r="AG653" s="48">
        <f t="shared" si="1521"/>
        <v>0</v>
      </c>
      <c r="AH653" s="48" t="e">
        <f t="shared" si="1522"/>
        <v>#DIV/0!</v>
      </c>
      <c r="AI653" s="235">
        <f t="shared" si="1523"/>
        <v>0</v>
      </c>
      <c r="AJ653" s="48">
        <f t="shared" si="1523"/>
        <v>0</v>
      </c>
      <c r="AK653" s="48" t="e">
        <f t="shared" si="1524"/>
        <v>#DIV/0!</v>
      </c>
      <c r="AL653" s="235">
        <f t="shared" si="1525"/>
        <v>0</v>
      </c>
      <c r="AM653" s="48">
        <f t="shared" si="1525"/>
        <v>0</v>
      </c>
      <c r="AN653" s="48" t="e">
        <f t="shared" si="1526"/>
        <v>#DIV/0!</v>
      </c>
      <c r="AO653" s="235">
        <f t="shared" si="1527"/>
        <v>0</v>
      </c>
      <c r="AP653" s="48">
        <f t="shared" si="1527"/>
        <v>0</v>
      </c>
      <c r="AQ653" s="48" t="e">
        <f t="shared" si="1528"/>
        <v>#DIV/0!</v>
      </c>
      <c r="AR653" s="18"/>
      <c r="AS653" s="37"/>
      <c r="AT653" s="37"/>
    </row>
    <row r="654" spans="1:46" customFormat="1" ht="31.5" hidden="1" customHeight="1">
      <c r="A654" s="288"/>
      <c r="B654" s="291"/>
      <c r="C654" s="299"/>
      <c r="D654" s="112" t="s">
        <v>26</v>
      </c>
      <c r="E654" s="176">
        <f>H654+K654+N654+Q654+T654+W654+Z654+AC654+AF654+AI654+AL654+AO654</f>
        <v>0</v>
      </c>
      <c r="F654" s="47">
        <f t="shared" si="1529"/>
        <v>0</v>
      </c>
      <c r="G654" s="48" t="e">
        <f t="shared" si="1504"/>
        <v>#DIV/0!</v>
      </c>
      <c r="H654" s="235">
        <f t="shared" si="1505"/>
        <v>0</v>
      </c>
      <c r="I654" s="48">
        <f t="shared" si="1505"/>
        <v>0</v>
      </c>
      <c r="J654" s="48" t="e">
        <f t="shared" si="1506"/>
        <v>#DIV/0!</v>
      </c>
      <c r="K654" s="235">
        <f t="shared" si="1507"/>
        <v>0</v>
      </c>
      <c r="L654" s="48">
        <f t="shared" si="1507"/>
        <v>0</v>
      </c>
      <c r="M654" s="48" t="e">
        <f t="shared" si="1508"/>
        <v>#DIV/0!</v>
      </c>
      <c r="N654" s="235">
        <f t="shared" si="1509"/>
        <v>0</v>
      </c>
      <c r="O654" s="48">
        <f t="shared" si="1509"/>
        <v>0</v>
      </c>
      <c r="P654" s="48" t="e">
        <f t="shared" si="1510"/>
        <v>#DIV/0!</v>
      </c>
      <c r="Q654" s="235">
        <f t="shared" si="1511"/>
        <v>0</v>
      </c>
      <c r="R654" s="48">
        <f t="shared" si="1511"/>
        <v>0</v>
      </c>
      <c r="S654" s="48" t="e">
        <f t="shared" si="1512"/>
        <v>#DIV/0!</v>
      </c>
      <c r="T654" s="235">
        <f t="shared" si="1513"/>
        <v>0</v>
      </c>
      <c r="U654" s="48">
        <f t="shared" si="1513"/>
        <v>0</v>
      </c>
      <c r="V654" s="48" t="e">
        <f t="shared" si="1514"/>
        <v>#DIV/0!</v>
      </c>
      <c r="W654" s="235">
        <f t="shared" si="1515"/>
        <v>0</v>
      </c>
      <c r="X654" s="48">
        <f t="shared" si="1515"/>
        <v>0</v>
      </c>
      <c r="Y654" s="48" t="e">
        <f t="shared" si="1516"/>
        <v>#DIV/0!</v>
      </c>
      <c r="Z654" s="235">
        <f t="shared" si="1517"/>
        <v>0</v>
      </c>
      <c r="AA654" s="48">
        <f t="shared" si="1517"/>
        <v>0</v>
      </c>
      <c r="AB654" s="48" t="e">
        <f t="shared" si="1518"/>
        <v>#DIV/0!</v>
      </c>
      <c r="AC654" s="235">
        <f t="shared" si="1519"/>
        <v>0</v>
      </c>
      <c r="AD654" s="48">
        <f t="shared" si="1519"/>
        <v>0</v>
      </c>
      <c r="AE654" s="48" t="e">
        <f t="shared" si="1520"/>
        <v>#DIV/0!</v>
      </c>
      <c r="AF654" s="235">
        <f t="shared" si="1521"/>
        <v>0</v>
      </c>
      <c r="AG654" s="48">
        <f t="shared" si="1521"/>
        <v>0</v>
      </c>
      <c r="AH654" s="48" t="e">
        <f t="shared" si="1522"/>
        <v>#DIV/0!</v>
      </c>
      <c r="AI654" s="235">
        <f t="shared" si="1523"/>
        <v>0</v>
      </c>
      <c r="AJ654" s="48">
        <f t="shared" si="1523"/>
        <v>0</v>
      </c>
      <c r="AK654" s="48" t="e">
        <f t="shared" si="1524"/>
        <v>#DIV/0!</v>
      </c>
      <c r="AL654" s="235">
        <f t="shared" si="1525"/>
        <v>0</v>
      </c>
      <c r="AM654" s="48">
        <f t="shared" si="1525"/>
        <v>0</v>
      </c>
      <c r="AN654" s="48" t="e">
        <f t="shared" si="1526"/>
        <v>#DIV/0!</v>
      </c>
      <c r="AO654" s="235">
        <f t="shared" si="1527"/>
        <v>0</v>
      </c>
      <c r="AP654" s="48">
        <f t="shared" si="1527"/>
        <v>0</v>
      </c>
      <c r="AQ654" s="48" t="e">
        <f t="shared" si="1528"/>
        <v>#DIV/0!</v>
      </c>
      <c r="AR654" s="18"/>
      <c r="AS654" s="37"/>
      <c r="AT654" s="37"/>
    </row>
    <row r="655" spans="1:46" customFormat="1" ht="82.5" hidden="1" customHeight="1">
      <c r="A655" s="288"/>
      <c r="B655" s="291"/>
      <c r="C655" s="299"/>
      <c r="D655" s="115" t="s">
        <v>154</v>
      </c>
      <c r="E655" s="176">
        <f t="shared" ref="E655:E657" si="1530">H655+K655+N655+Q655+T655+W655+Z655+AC655+AF655+AI655+AL655+AO655</f>
        <v>0</v>
      </c>
      <c r="F655" s="47">
        <f t="shared" si="1529"/>
        <v>0</v>
      </c>
      <c r="G655" s="48" t="e">
        <f t="shared" si="1504"/>
        <v>#DIV/0!</v>
      </c>
      <c r="H655" s="235">
        <f t="shared" si="1505"/>
        <v>0</v>
      </c>
      <c r="I655" s="48">
        <f t="shared" si="1505"/>
        <v>0</v>
      </c>
      <c r="J655" s="48" t="e">
        <f t="shared" si="1506"/>
        <v>#DIV/0!</v>
      </c>
      <c r="K655" s="235">
        <f t="shared" si="1507"/>
        <v>0</v>
      </c>
      <c r="L655" s="48">
        <f t="shared" si="1507"/>
        <v>0</v>
      </c>
      <c r="M655" s="48" t="e">
        <f t="shared" si="1508"/>
        <v>#DIV/0!</v>
      </c>
      <c r="N655" s="235">
        <f t="shared" si="1509"/>
        <v>0</v>
      </c>
      <c r="O655" s="48">
        <f t="shared" si="1509"/>
        <v>0</v>
      </c>
      <c r="P655" s="48" t="e">
        <f t="shared" si="1510"/>
        <v>#DIV/0!</v>
      </c>
      <c r="Q655" s="235">
        <f t="shared" si="1511"/>
        <v>0</v>
      </c>
      <c r="R655" s="48">
        <f t="shared" si="1511"/>
        <v>0</v>
      </c>
      <c r="S655" s="48" t="e">
        <f t="shared" si="1512"/>
        <v>#DIV/0!</v>
      </c>
      <c r="T655" s="235">
        <f t="shared" si="1513"/>
        <v>0</v>
      </c>
      <c r="U655" s="48">
        <f t="shared" si="1513"/>
        <v>0</v>
      </c>
      <c r="V655" s="48" t="e">
        <f t="shared" si="1514"/>
        <v>#DIV/0!</v>
      </c>
      <c r="W655" s="235">
        <f t="shared" si="1515"/>
        <v>0</v>
      </c>
      <c r="X655" s="48">
        <f t="shared" si="1515"/>
        <v>0</v>
      </c>
      <c r="Y655" s="48" t="e">
        <f t="shared" si="1516"/>
        <v>#DIV/0!</v>
      </c>
      <c r="Z655" s="235">
        <f t="shared" si="1517"/>
        <v>0</v>
      </c>
      <c r="AA655" s="48">
        <f t="shared" si="1517"/>
        <v>0</v>
      </c>
      <c r="AB655" s="48" t="e">
        <f t="shared" si="1518"/>
        <v>#DIV/0!</v>
      </c>
      <c r="AC655" s="235">
        <f t="shared" si="1519"/>
        <v>0</v>
      </c>
      <c r="AD655" s="48">
        <f t="shared" si="1519"/>
        <v>0</v>
      </c>
      <c r="AE655" s="48" t="e">
        <f t="shared" si="1520"/>
        <v>#DIV/0!</v>
      </c>
      <c r="AF655" s="235">
        <f t="shared" si="1521"/>
        <v>0</v>
      </c>
      <c r="AG655" s="48">
        <f t="shared" si="1521"/>
        <v>0</v>
      </c>
      <c r="AH655" s="48" t="e">
        <f t="shared" si="1522"/>
        <v>#DIV/0!</v>
      </c>
      <c r="AI655" s="235">
        <f t="shared" si="1523"/>
        <v>0</v>
      </c>
      <c r="AJ655" s="48">
        <f t="shared" si="1523"/>
        <v>0</v>
      </c>
      <c r="AK655" s="48" t="e">
        <f t="shared" si="1524"/>
        <v>#DIV/0!</v>
      </c>
      <c r="AL655" s="235">
        <f t="shared" si="1525"/>
        <v>0</v>
      </c>
      <c r="AM655" s="48">
        <f t="shared" si="1525"/>
        <v>0</v>
      </c>
      <c r="AN655" s="48" t="e">
        <f t="shared" si="1526"/>
        <v>#DIV/0!</v>
      </c>
      <c r="AO655" s="235">
        <f t="shared" si="1527"/>
        <v>0</v>
      </c>
      <c r="AP655" s="48">
        <f t="shared" si="1527"/>
        <v>0</v>
      </c>
      <c r="AQ655" s="48" t="e">
        <f t="shared" si="1528"/>
        <v>#DIV/0!</v>
      </c>
      <c r="AR655" s="18"/>
      <c r="AS655" s="37"/>
      <c r="AT655" s="37"/>
    </row>
    <row r="656" spans="1:46" customFormat="1" ht="36" hidden="1" customHeight="1">
      <c r="A656" s="288"/>
      <c r="B656" s="291"/>
      <c r="C656" s="299"/>
      <c r="D656" s="112" t="s">
        <v>37</v>
      </c>
      <c r="E656" s="176">
        <f t="shared" si="1530"/>
        <v>0</v>
      </c>
      <c r="F656" s="47">
        <f t="shared" si="1529"/>
        <v>0</v>
      </c>
      <c r="G656" s="48" t="e">
        <f t="shared" si="1504"/>
        <v>#DIV/0!</v>
      </c>
      <c r="H656" s="235">
        <f t="shared" si="1505"/>
        <v>0</v>
      </c>
      <c r="I656" s="48">
        <f t="shared" si="1505"/>
        <v>0</v>
      </c>
      <c r="J656" s="48" t="e">
        <f t="shared" si="1506"/>
        <v>#DIV/0!</v>
      </c>
      <c r="K656" s="235">
        <f t="shared" si="1507"/>
        <v>0</v>
      </c>
      <c r="L656" s="48">
        <f t="shared" si="1507"/>
        <v>0</v>
      </c>
      <c r="M656" s="48" t="e">
        <f t="shared" si="1508"/>
        <v>#DIV/0!</v>
      </c>
      <c r="N656" s="235">
        <f t="shared" si="1509"/>
        <v>0</v>
      </c>
      <c r="O656" s="48">
        <f t="shared" si="1509"/>
        <v>0</v>
      </c>
      <c r="P656" s="48" t="e">
        <f t="shared" si="1510"/>
        <v>#DIV/0!</v>
      </c>
      <c r="Q656" s="235">
        <f t="shared" si="1511"/>
        <v>0</v>
      </c>
      <c r="R656" s="48">
        <f t="shared" si="1511"/>
        <v>0</v>
      </c>
      <c r="S656" s="48" t="e">
        <f t="shared" si="1512"/>
        <v>#DIV/0!</v>
      </c>
      <c r="T656" s="235">
        <f t="shared" si="1513"/>
        <v>0</v>
      </c>
      <c r="U656" s="48">
        <f t="shared" si="1513"/>
        <v>0</v>
      </c>
      <c r="V656" s="48" t="e">
        <f t="shared" si="1514"/>
        <v>#DIV/0!</v>
      </c>
      <c r="W656" s="235">
        <f t="shared" si="1515"/>
        <v>0</v>
      </c>
      <c r="X656" s="48">
        <f t="shared" si="1515"/>
        <v>0</v>
      </c>
      <c r="Y656" s="48" t="e">
        <f t="shared" si="1516"/>
        <v>#DIV/0!</v>
      </c>
      <c r="Z656" s="235">
        <f t="shared" si="1517"/>
        <v>0</v>
      </c>
      <c r="AA656" s="48">
        <f t="shared" si="1517"/>
        <v>0</v>
      </c>
      <c r="AB656" s="48" t="e">
        <f t="shared" si="1518"/>
        <v>#DIV/0!</v>
      </c>
      <c r="AC656" s="235">
        <f t="shared" si="1519"/>
        <v>0</v>
      </c>
      <c r="AD656" s="48">
        <f t="shared" si="1519"/>
        <v>0</v>
      </c>
      <c r="AE656" s="48" t="e">
        <f t="shared" si="1520"/>
        <v>#DIV/0!</v>
      </c>
      <c r="AF656" s="235">
        <f t="shared" si="1521"/>
        <v>0</v>
      </c>
      <c r="AG656" s="48">
        <f t="shared" si="1521"/>
        <v>0</v>
      </c>
      <c r="AH656" s="48" t="e">
        <f t="shared" si="1522"/>
        <v>#DIV/0!</v>
      </c>
      <c r="AI656" s="235">
        <f t="shared" si="1523"/>
        <v>0</v>
      </c>
      <c r="AJ656" s="48">
        <f t="shared" si="1523"/>
        <v>0</v>
      </c>
      <c r="AK656" s="48" t="e">
        <f t="shared" si="1524"/>
        <v>#DIV/0!</v>
      </c>
      <c r="AL656" s="235">
        <f t="shared" si="1525"/>
        <v>0</v>
      </c>
      <c r="AM656" s="48">
        <f t="shared" si="1525"/>
        <v>0</v>
      </c>
      <c r="AN656" s="48" t="e">
        <f t="shared" si="1526"/>
        <v>#DIV/0!</v>
      </c>
      <c r="AO656" s="235">
        <f t="shared" si="1527"/>
        <v>0</v>
      </c>
      <c r="AP656" s="48">
        <f t="shared" si="1527"/>
        <v>0</v>
      </c>
      <c r="AQ656" s="48" t="e">
        <f t="shared" si="1528"/>
        <v>#DIV/0!</v>
      </c>
      <c r="AR656" s="18"/>
      <c r="AS656" s="37"/>
      <c r="AT656" s="37"/>
    </row>
    <row r="657" spans="1:46" customFormat="1" ht="144" hidden="1" customHeight="1">
      <c r="A657" s="289"/>
      <c r="B657" s="292"/>
      <c r="C657" s="300"/>
      <c r="D657" s="112" t="s">
        <v>32</v>
      </c>
      <c r="E657" s="176">
        <f t="shared" si="1530"/>
        <v>0</v>
      </c>
      <c r="F657" s="47">
        <f t="shared" si="1529"/>
        <v>0</v>
      </c>
      <c r="G657" s="48" t="e">
        <f t="shared" si="1504"/>
        <v>#DIV/0!</v>
      </c>
      <c r="H657" s="235">
        <f t="shared" si="1505"/>
        <v>0</v>
      </c>
      <c r="I657" s="48">
        <f t="shared" si="1505"/>
        <v>0</v>
      </c>
      <c r="J657" s="48" t="e">
        <f t="shared" si="1506"/>
        <v>#DIV/0!</v>
      </c>
      <c r="K657" s="235">
        <f t="shared" si="1507"/>
        <v>0</v>
      </c>
      <c r="L657" s="48">
        <f t="shared" si="1507"/>
        <v>0</v>
      </c>
      <c r="M657" s="48" t="e">
        <f t="shared" si="1508"/>
        <v>#DIV/0!</v>
      </c>
      <c r="N657" s="235">
        <f t="shared" si="1509"/>
        <v>0</v>
      </c>
      <c r="O657" s="48">
        <f t="shared" si="1509"/>
        <v>0</v>
      </c>
      <c r="P657" s="48" t="e">
        <f t="shared" si="1510"/>
        <v>#DIV/0!</v>
      </c>
      <c r="Q657" s="235">
        <f t="shared" si="1511"/>
        <v>0</v>
      </c>
      <c r="R657" s="48">
        <f t="shared" si="1511"/>
        <v>0</v>
      </c>
      <c r="S657" s="48" t="e">
        <f t="shared" si="1512"/>
        <v>#DIV/0!</v>
      </c>
      <c r="T657" s="235">
        <f t="shared" si="1513"/>
        <v>0</v>
      </c>
      <c r="U657" s="48">
        <f t="shared" si="1513"/>
        <v>0</v>
      </c>
      <c r="V657" s="48" t="e">
        <f t="shared" si="1514"/>
        <v>#DIV/0!</v>
      </c>
      <c r="W657" s="235">
        <f t="shared" si="1515"/>
        <v>0</v>
      </c>
      <c r="X657" s="48">
        <f t="shared" si="1515"/>
        <v>0</v>
      </c>
      <c r="Y657" s="48" t="e">
        <f t="shared" si="1516"/>
        <v>#DIV/0!</v>
      </c>
      <c r="Z657" s="235">
        <f t="shared" si="1517"/>
        <v>0</v>
      </c>
      <c r="AA657" s="48">
        <f t="shared" si="1517"/>
        <v>0</v>
      </c>
      <c r="AB657" s="48" t="e">
        <f t="shared" si="1518"/>
        <v>#DIV/0!</v>
      </c>
      <c r="AC657" s="235">
        <f t="shared" si="1519"/>
        <v>0</v>
      </c>
      <c r="AD657" s="48">
        <f t="shared" si="1519"/>
        <v>0</v>
      </c>
      <c r="AE657" s="48" t="e">
        <f t="shared" si="1520"/>
        <v>#DIV/0!</v>
      </c>
      <c r="AF657" s="235">
        <f t="shared" si="1521"/>
        <v>0</v>
      </c>
      <c r="AG657" s="48">
        <f t="shared" si="1521"/>
        <v>0</v>
      </c>
      <c r="AH657" s="48" t="e">
        <f t="shared" si="1522"/>
        <v>#DIV/0!</v>
      </c>
      <c r="AI657" s="235">
        <f t="shared" si="1523"/>
        <v>0</v>
      </c>
      <c r="AJ657" s="48">
        <f t="shared" si="1523"/>
        <v>0</v>
      </c>
      <c r="AK657" s="48" t="e">
        <f t="shared" si="1524"/>
        <v>#DIV/0!</v>
      </c>
      <c r="AL657" s="235">
        <f t="shared" si="1525"/>
        <v>0</v>
      </c>
      <c r="AM657" s="48">
        <f t="shared" si="1525"/>
        <v>0</v>
      </c>
      <c r="AN657" s="48" t="e">
        <f t="shared" si="1526"/>
        <v>#DIV/0!</v>
      </c>
      <c r="AO657" s="235">
        <f t="shared" si="1527"/>
        <v>0</v>
      </c>
      <c r="AP657" s="48">
        <f t="shared" si="1527"/>
        <v>0</v>
      </c>
      <c r="AQ657" s="48" t="e">
        <f t="shared" si="1528"/>
        <v>#DIV/0!</v>
      </c>
      <c r="AR657" s="18"/>
      <c r="AS657" s="37"/>
      <c r="AT657" s="37"/>
    </row>
    <row r="658" spans="1:46" s="208" customFormat="1" ht="27.75" hidden="1" customHeight="1">
      <c r="A658" s="287" t="s">
        <v>16</v>
      </c>
      <c r="B658" s="290" t="s">
        <v>219</v>
      </c>
      <c r="C658" s="284" t="s">
        <v>107</v>
      </c>
      <c r="D658" s="203" t="s">
        <v>34</v>
      </c>
      <c r="E658" s="223">
        <f>E659+E660+E661+E663+E664</f>
        <v>0</v>
      </c>
      <c r="F658" s="219">
        <f>F659+F660+F661+F663+F664</f>
        <v>0</v>
      </c>
      <c r="G658" s="219" t="e">
        <f>(F658/E658)*100</f>
        <v>#DIV/0!</v>
      </c>
      <c r="H658" s="236">
        <f>H659+H660+H661+H663+H664</f>
        <v>0</v>
      </c>
      <c r="I658" s="219">
        <f>I659+I660+I661+I663+I664</f>
        <v>0</v>
      </c>
      <c r="J658" s="219" t="e">
        <f>(I658/H658)*100</f>
        <v>#DIV/0!</v>
      </c>
      <c r="K658" s="236">
        <f>K659+K660+K661+K663+K664</f>
        <v>0</v>
      </c>
      <c r="L658" s="212">
        <f>L659+L660+L661+L663+L664</f>
        <v>0</v>
      </c>
      <c r="M658" s="219" t="e">
        <f>(L658/K658)*100</f>
        <v>#DIV/0!</v>
      </c>
      <c r="N658" s="236">
        <f>N659+N660+N661+N663+N664</f>
        <v>0</v>
      </c>
      <c r="O658" s="212">
        <f>O659+O660+O661+O663+O664</f>
        <v>0</v>
      </c>
      <c r="P658" s="219" t="e">
        <f>(O658/N658)*100</f>
        <v>#DIV/0!</v>
      </c>
      <c r="Q658" s="236">
        <f>Q659+Q660+Q661+Q663+Q664</f>
        <v>0</v>
      </c>
      <c r="R658" s="219">
        <f>R659+R660+R661+R663+R664</f>
        <v>0</v>
      </c>
      <c r="S658" s="219" t="e">
        <f>(R658/Q658)*100</f>
        <v>#DIV/0!</v>
      </c>
      <c r="T658" s="236">
        <f>T659+T660+T661+T663+T664</f>
        <v>0</v>
      </c>
      <c r="U658" s="219">
        <f>U659+U660+U661+U663+U664</f>
        <v>0</v>
      </c>
      <c r="V658" s="219" t="e">
        <f>(U658/T658)*100</f>
        <v>#DIV/0!</v>
      </c>
      <c r="W658" s="236">
        <f>W659+W660+W661+W663+W664</f>
        <v>0</v>
      </c>
      <c r="X658" s="219">
        <f>X659+X660+X661+X663+X664</f>
        <v>0</v>
      </c>
      <c r="Y658" s="219" t="e">
        <f>(X658/W658)*100</f>
        <v>#DIV/0!</v>
      </c>
      <c r="Z658" s="236">
        <f>Z659+Z660+Z661+Z663+Z664</f>
        <v>0</v>
      </c>
      <c r="AA658" s="219">
        <f>AA659+AA660+AA661+AA663+AA664</f>
        <v>0</v>
      </c>
      <c r="AB658" s="219" t="e">
        <f>(AA658/Z658)*100</f>
        <v>#DIV/0!</v>
      </c>
      <c r="AC658" s="236">
        <f>AC659+AC660+AC661+AC663+AC664</f>
        <v>0</v>
      </c>
      <c r="AD658" s="219">
        <f>AD659+AD660+AD661+AD663+AD664</f>
        <v>0</v>
      </c>
      <c r="AE658" s="219" t="e">
        <f>(AD658/AC658)*100</f>
        <v>#DIV/0!</v>
      </c>
      <c r="AF658" s="236">
        <f>AF659+AF660+AF661+AF663+AF664</f>
        <v>0</v>
      </c>
      <c r="AG658" s="219">
        <f>AG659+AG660+AG661+AG663+AG664</f>
        <v>0</v>
      </c>
      <c r="AH658" s="219" t="e">
        <f>(AG658/AF658)*100</f>
        <v>#DIV/0!</v>
      </c>
      <c r="AI658" s="236">
        <f>AI659+AI660+AI661+AI663+AI664</f>
        <v>0</v>
      </c>
      <c r="AJ658" s="219">
        <f>AJ659+AJ660+AJ661+AJ663+AJ664</f>
        <v>0</v>
      </c>
      <c r="AK658" s="219" t="e">
        <f>(AJ658/AI658)*100</f>
        <v>#DIV/0!</v>
      </c>
      <c r="AL658" s="236">
        <f>AL659+AL660+AL661+AL663+AL664</f>
        <v>0</v>
      </c>
      <c r="AM658" s="219">
        <f>AM659+AM660+AM661+AM663+AM664</f>
        <v>0</v>
      </c>
      <c r="AN658" s="219" t="e">
        <f>(AM658/AL658)*100</f>
        <v>#DIV/0!</v>
      </c>
      <c r="AO658" s="236">
        <f>AO659+AO660+AO661+AO663+AO664</f>
        <v>0</v>
      </c>
      <c r="AP658" s="219">
        <f>AP659+AP660+AP661+AP663+AP664</f>
        <v>0</v>
      </c>
      <c r="AQ658" s="219" t="e">
        <f>(AP658/AO658)*100</f>
        <v>#DIV/0!</v>
      </c>
      <c r="AR658" s="207"/>
    </row>
    <row r="659" spans="1:46" customFormat="1" ht="30" hidden="1">
      <c r="A659" s="288"/>
      <c r="B659" s="291"/>
      <c r="C659" s="285"/>
      <c r="D659" s="17" t="s">
        <v>17</v>
      </c>
      <c r="E659" s="177">
        <f>H659+K659+N659+Q659+T659+W659+Z659+AC659+AF659+AI659+AL659+AO659</f>
        <v>0</v>
      </c>
      <c r="F659" s="41">
        <f>I659+L659+O659+R659+U659+X659+AA659+AD659+AG659+AJ659+AM659+AP659</f>
        <v>0</v>
      </c>
      <c r="G659" s="42" t="e">
        <f t="shared" ref="G659:G664" si="1531">(F659/E659)*100</f>
        <v>#DIV/0!</v>
      </c>
      <c r="H659" s="236"/>
      <c r="I659" s="42"/>
      <c r="J659" s="42" t="e">
        <f t="shared" ref="J659:J664" si="1532">(I659/H659)*100</f>
        <v>#DIV/0!</v>
      </c>
      <c r="K659" s="236"/>
      <c r="L659" s="48"/>
      <c r="M659" s="42" t="e">
        <f t="shared" ref="M659:M664" si="1533">(L659/K659)*100</f>
        <v>#DIV/0!</v>
      </c>
      <c r="N659" s="236"/>
      <c r="O659" s="48"/>
      <c r="P659" s="42" t="e">
        <f t="shared" ref="P659:P664" si="1534">(O659/N659)*100</f>
        <v>#DIV/0!</v>
      </c>
      <c r="Q659" s="236"/>
      <c r="R659" s="42"/>
      <c r="S659" s="42" t="e">
        <f t="shared" ref="S659:S664" si="1535">(R659/Q659)*100</f>
        <v>#DIV/0!</v>
      </c>
      <c r="T659" s="236"/>
      <c r="U659" s="42"/>
      <c r="V659" s="42" t="e">
        <f t="shared" ref="V659:V664" si="1536">(U659/T659)*100</f>
        <v>#DIV/0!</v>
      </c>
      <c r="W659" s="236"/>
      <c r="X659" s="42"/>
      <c r="Y659" s="42" t="e">
        <f t="shared" ref="Y659:Y664" si="1537">(X659/W659)*100</f>
        <v>#DIV/0!</v>
      </c>
      <c r="Z659" s="236"/>
      <c r="AA659" s="42"/>
      <c r="AB659" s="42" t="e">
        <f t="shared" ref="AB659:AB664" si="1538">(AA659/Z659)*100</f>
        <v>#DIV/0!</v>
      </c>
      <c r="AC659" s="236"/>
      <c r="AD659" s="42"/>
      <c r="AE659" s="42" t="e">
        <f t="shared" ref="AE659:AE664" si="1539">(AD659/AC659)*100</f>
        <v>#DIV/0!</v>
      </c>
      <c r="AF659" s="236"/>
      <c r="AG659" s="42"/>
      <c r="AH659" s="42" t="e">
        <f t="shared" ref="AH659:AH664" si="1540">(AG659/AF659)*100</f>
        <v>#DIV/0!</v>
      </c>
      <c r="AI659" s="236"/>
      <c r="AJ659" s="42"/>
      <c r="AK659" s="42" t="e">
        <f t="shared" ref="AK659:AK664" si="1541">(AJ659/AI659)*100</f>
        <v>#DIV/0!</v>
      </c>
      <c r="AL659" s="236"/>
      <c r="AM659" s="42"/>
      <c r="AN659" s="42" t="e">
        <f t="shared" ref="AN659:AN664" si="1542">(AM659/AL659)*100</f>
        <v>#DIV/0!</v>
      </c>
      <c r="AO659" s="236"/>
      <c r="AP659" s="42"/>
      <c r="AQ659" s="42" t="e">
        <f t="shared" ref="AQ659:AQ664" si="1543">(AP659/AO659)*100</f>
        <v>#DIV/0!</v>
      </c>
      <c r="AR659" s="18"/>
      <c r="AS659" s="37"/>
      <c r="AT659" s="37"/>
    </row>
    <row r="660" spans="1:46" customFormat="1" ht="45" hidden="1">
      <c r="A660" s="288"/>
      <c r="B660" s="291"/>
      <c r="C660" s="285"/>
      <c r="D660" s="17" t="s">
        <v>18</v>
      </c>
      <c r="E660" s="177">
        <f t="shared" ref="E660:F664" si="1544">H660+K660+N660+Q660+T660+W660+Z660+AC660+AF660+AI660+AL660+AO660</f>
        <v>0</v>
      </c>
      <c r="F660" s="41">
        <f t="shared" si="1544"/>
        <v>0</v>
      </c>
      <c r="G660" s="42" t="e">
        <f t="shared" si="1531"/>
        <v>#DIV/0!</v>
      </c>
      <c r="H660" s="236"/>
      <c r="I660" s="42"/>
      <c r="J660" s="42" t="e">
        <f t="shared" si="1532"/>
        <v>#DIV/0!</v>
      </c>
      <c r="K660" s="236"/>
      <c r="L660" s="48"/>
      <c r="M660" s="42" t="e">
        <f t="shared" si="1533"/>
        <v>#DIV/0!</v>
      </c>
      <c r="N660" s="236"/>
      <c r="O660" s="48"/>
      <c r="P660" s="42" t="e">
        <f t="shared" si="1534"/>
        <v>#DIV/0!</v>
      </c>
      <c r="Q660" s="236"/>
      <c r="R660" s="42"/>
      <c r="S660" s="42" t="e">
        <f t="shared" si="1535"/>
        <v>#DIV/0!</v>
      </c>
      <c r="T660" s="236"/>
      <c r="U660" s="42"/>
      <c r="V660" s="42" t="e">
        <f t="shared" si="1536"/>
        <v>#DIV/0!</v>
      </c>
      <c r="W660" s="236"/>
      <c r="X660" s="42"/>
      <c r="Y660" s="42" t="e">
        <f t="shared" si="1537"/>
        <v>#DIV/0!</v>
      </c>
      <c r="Z660" s="236"/>
      <c r="AA660" s="42"/>
      <c r="AB660" s="42" t="e">
        <f t="shared" si="1538"/>
        <v>#DIV/0!</v>
      </c>
      <c r="AC660" s="236"/>
      <c r="AD660" s="42"/>
      <c r="AE660" s="42" t="e">
        <f t="shared" si="1539"/>
        <v>#DIV/0!</v>
      </c>
      <c r="AF660" s="236"/>
      <c r="AG660" s="42"/>
      <c r="AH660" s="42" t="e">
        <f t="shared" si="1540"/>
        <v>#DIV/0!</v>
      </c>
      <c r="AI660" s="236"/>
      <c r="AJ660" s="42"/>
      <c r="AK660" s="42" t="e">
        <f t="shared" si="1541"/>
        <v>#DIV/0!</v>
      </c>
      <c r="AL660" s="236"/>
      <c r="AM660" s="42"/>
      <c r="AN660" s="42" t="e">
        <f t="shared" si="1542"/>
        <v>#DIV/0!</v>
      </c>
      <c r="AO660" s="236"/>
      <c r="AP660" s="42"/>
      <c r="AQ660" s="42" t="e">
        <f t="shared" si="1543"/>
        <v>#DIV/0!</v>
      </c>
      <c r="AR660" s="18"/>
      <c r="AS660" s="37"/>
      <c r="AT660" s="37"/>
    </row>
    <row r="661" spans="1:46" customFormat="1" ht="31.5" hidden="1" customHeight="1">
      <c r="A661" s="288"/>
      <c r="B661" s="291"/>
      <c r="C661" s="285"/>
      <c r="D661" s="17" t="s">
        <v>26</v>
      </c>
      <c r="E661" s="177">
        <f>H661+K661+N661+Q661+T661+W661+Z661+AC661+AF661+AI661+AL661+AO661</f>
        <v>0</v>
      </c>
      <c r="F661" s="41">
        <f t="shared" si="1544"/>
        <v>0</v>
      </c>
      <c r="G661" s="42" t="e">
        <f t="shared" si="1531"/>
        <v>#DIV/0!</v>
      </c>
      <c r="H661" s="236"/>
      <c r="I661" s="42"/>
      <c r="J661" s="42" t="e">
        <f t="shared" si="1532"/>
        <v>#DIV/0!</v>
      </c>
      <c r="K661" s="236"/>
      <c r="L661" s="48"/>
      <c r="M661" s="42" t="e">
        <f t="shared" si="1533"/>
        <v>#DIV/0!</v>
      </c>
      <c r="N661" s="236"/>
      <c r="O661" s="48"/>
      <c r="P661" s="42" t="e">
        <f t="shared" si="1534"/>
        <v>#DIV/0!</v>
      </c>
      <c r="Q661" s="236"/>
      <c r="R661" s="42"/>
      <c r="S661" s="42" t="e">
        <f t="shared" si="1535"/>
        <v>#DIV/0!</v>
      </c>
      <c r="T661" s="236"/>
      <c r="U661" s="42"/>
      <c r="V661" s="42" t="e">
        <f t="shared" si="1536"/>
        <v>#DIV/0!</v>
      </c>
      <c r="W661" s="236"/>
      <c r="X661" s="42"/>
      <c r="Y661" s="42" t="e">
        <f t="shared" si="1537"/>
        <v>#DIV/0!</v>
      </c>
      <c r="Z661" s="236"/>
      <c r="AA661" s="42"/>
      <c r="AB661" s="42" t="e">
        <f t="shared" si="1538"/>
        <v>#DIV/0!</v>
      </c>
      <c r="AC661" s="236"/>
      <c r="AD661" s="42"/>
      <c r="AE661" s="42" t="e">
        <f t="shared" si="1539"/>
        <v>#DIV/0!</v>
      </c>
      <c r="AF661" s="236"/>
      <c r="AG661" s="42"/>
      <c r="AH661" s="42" t="e">
        <f t="shared" si="1540"/>
        <v>#DIV/0!</v>
      </c>
      <c r="AI661" s="236"/>
      <c r="AJ661" s="42"/>
      <c r="AK661" s="42" t="e">
        <f t="shared" si="1541"/>
        <v>#DIV/0!</v>
      </c>
      <c r="AL661" s="236"/>
      <c r="AM661" s="42"/>
      <c r="AN661" s="42" t="e">
        <f t="shared" si="1542"/>
        <v>#DIV/0!</v>
      </c>
      <c r="AO661" s="236"/>
      <c r="AP661" s="42"/>
      <c r="AQ661" s="42" t="e">
        <f t="shared" si="1543"/>
        <v>#DIV/0!</v>
      </c>
      <c r="AR661" s="18"/>
      <c r="AS661" s="37"/>
      <c r="AT661" s="37"/>
    </row>
    <row r="662" spans="1:46" customFormat="1" ht="82.5" hidden="1" customHeight="1">
      <c r="A662" s="288"/>
      <c r="B662" s="291"/>
      <c r="C662" s="285"/>
      <c r="D662" s="97" t="s">
        <v>154</v>
      </c>
      <c r="E662" s="177">
        <f t="shared" si="1544"/>
        <v>0</v>
      </c>
      <c r="F662" s="41">
        <f t="shared" si="1544"/>
        <v>0</v>
      </c>
      <c r="G662" s="42" t="e">
        <f t="shared" si="1531"/>
        <v>#DIV/0!</v>
      </c>
      <c r="H662" s="236"/>
      <c r="I662" s="42"/>
      <c r="J662" s="42" t="e">
        <f t="shared" si="1532"/>
        <v>#DIV/0!</v>
      </c>
      <c r="K662" s="236"/>
      <c r="L662" s="48"/>
      <c r="M662" s="42" t="e">
        <f t="shared" si="1533"/>
        <v>#DIV/0!</v>
      </c>
      <c r="N662" s="236"/>
      <c r="O662" s="48"/>
      <c r="P662" s="42" t="e">
        <f t="shared" si="1534"/>
        <v>#DIV/0!</v>
      </c>
      <c r="Q662" s="236"/>
      <c r="R662" s="42"/>
      <c r="S662" s="42" t="e">
        <f t="shared" si="1535"/>
        <v>#DIV/0!</v>
      </c>
      <c r="T662" s="236"/>
      <c r="U662" s="42"/>
      <c r="V662" s="42" t="e">
        <f t="shared" si="1536"/>
        <v>#DIV/0!</v>
      </c>
      <c r="W662" s="236"/>
      <c r="X662" s="42"/>
      <c r="Y662" s="42" t="e">
        <f t="shared" si="1537"/>
        <v>#DIV/0!</v>
      </c>
      <c r="Z662" s="236"/>
      <c r="AA662" s="42"/>
      <c r="AB662" s="42" t="e">
        <f t="shared" si="1538"/>
        <v>#DIV/0!</v>
      </c>
      <c r="AC662" s="236"/>
      <c r="AD662" s="42"/>
      <c r="AE662" s="42" t="e">
        <f t="shared" si="1539"/>
        <v>#DIV/0!</v>
      </c>
      <c r="AF662" s="236"/>
      <c r="AG662" s="42"/>
      <c r="AH662" s="42" t="e">
        <f t="shared" si="1540"/>
        <v>#DIV/0!</v>
      </c>
      <c r="AI662" s="236"/>
      <c r="AJ662" s="42"/>
      <c r="AK662" s="42" t="e">
        <f t="shared" si="1541"/>
        <v>#DIV/0!</v>
      </c>
      <c r="AL662" s="236"/>
      <c r="AM662" s="42"/>
      <c r="AN662" s="42" t="e">
        <f t="shared" si="1542"/>
        <v>#DIV/0!</v>
      </c>
      <c r="AO662" s="236"/>
      <c r="AP662" s="42"/>
      <c r="AQ662" s="42" t="e">
        <f t="shared" si="1543"/>
        <v>#DIV/0!</v>
      </c>
      <c r="AR662" s="18"/>
      <c r="AS662" s="37"/>
      <c r="AT662" s="37"/>
    </row>
    <row r="663" spans="1:46" customFormat="1" ht="36" hidden="1" customHeight="1">
      <c r="A663" s="288"/>
      <c r="B663" s="291"/>
      <c r="C663" s="285"/>
      <c r="D663" s="17" t="s">
        <v>37</v>
      </c>
      <c r="E663" s="177">
        <f t="shared" si="1544"/>
        <v>0</v>
      </c>
      <c r="F663" s="41">
        <f t="shared" si="1544"/>
        <v>0</v>
      </c>
      <c r="G663" s="42" t="e">
        <f t="shared" si="1531"/>
        <v>#DIV/0!</v>
      </c>
      <c r="H663" s="236"/>
      <c r="I663" s="42"/>
      <c r="J663" s="42" t="e">
        <f t="shared" si="1532"/>
        <v>#DIV/0!</v>
      </c>
      <c r="K663" s="236"/>
      <c r="L663" s="48"/>
      <c r="M663" s="42" t="e">
        <f t="shared" si="1533"/>
        <v>#DIV/0!</v>
      </c>
      <c r="N663" s="236"/>
      <c r="O663" s="48"/>
      <c r="P663" s="42" t="e">
        <f t="shared" si="1534"/>
        <v>#DIV/0!</v>
      </c>
      <c r="Q663" s="236"/>
      <c r="R663" s="42"/>
      <c r="S663" s="42" t="e">
        <f t="shared" si="1535"/>
        <v>#DIV/0!</v>
      </c>
      <c r="T663" s="236"/>
      <c r="U663" s="42"/>
      <c r="V663" s="42" t="e">
        <f t="shared" si="1536"/>
        <v>#DIV/0!</v>
      </c>
      <c r="W663" s="236"/>
      <c r="X663" s="42"/>
      <c r="Y663" s="42" t="e">
        <f t="shared" si="1537"/>
        <v>#DIV/0!</v>
      </c>
      <c r="Z663" s="236"/>
      <c r="AA663" s="42"/>
      <c r="AB663" s="42" t="e">
        <f t="shared" si="1538"/>
        <v>#DIV/0!</v>
      </c>
      <c r="AC663" s="236"/>
      <c r="AD663" s="42"/>
      <c r="AE663" s="42" t="e">
        <f t="shared" si="1539"/>
        <v>#DIV/0!</v>
      </c>
      <c r="AF663" s="236"/>
      <c r="AG663" s="42"/>
      <c r="AH663" s="42" t="e">
        <f t="shared" si="1540"/>
        <v>#DIV/0!</v>
      </c>
      <c r="AI663" s="236"/>
      <c r="AJ663" s="42"/>
      <c r="AK663" s="42" t="e">
        <f t="shared" si="1541"/>
        <v>#DIV/0!</v>
      </c>
      <c r="AL663" s="236"/>
      <c r="AM663" s="42"/>
      <c r="AN663" s="42" t="e">
        <f t="shared" si="1542"/>
        <v>#DIV/0!</v>
      </c>
      <c r="AO663" s="236"/>
      <c r="AP663" s="42"/>
      <c r="AQ663" s="42" t="e">
        <f t="shared" si="1543"/>
        <v>#DIV/0!</v>
      </c>
      <c r="AR663" s="18"/>
      <c r="AS663" s="37"/>
      <c r="AT663" s="37"/>
    </row>
    <row r="664" spans="1:46" customFormat="1" ht="45" hidden="1">
      <c r="A664" s="289"/>
      <c r="B664" s="292"/>
      <c r="C664" s="286"/>
      <c r="D664" s="17" t="s">
        <v>32</v>
      </c>
      <c r="E664" s="177">
        <f t="shared" si="1544"/>
        <v>0</v>
      </c>
      <c r="F664" s="41">
        <f t="shared" si="1544"/>
        <v>0</v>
      </c>
      <c r="G664" s="42" t="e">
        <f t="shared" si="1531"/>
        <v>#DIV/0!</v>
      </c>
      <c r="H664" s="236"/>
      <c r="I664" s="42"/>
      <c r="J664" s="42" t="e">
        <f t="shared" si="1532"/>
        <v>#DIV/0!</v>
      </c>
      <c r="K664" s="236"/>
      <c r="L664" s="48"/>
      <c r="M664" s="42" t="e">
        <f t="shared" si="1533"/>
        <v>#DIV/0!</v>
      </c>
      <c r="N664" s="236"/>
      <c r="O664" s="48"/>
      <c r="P664" s="42" t="e">
        <f t="shared" si="1534"/>
        <v>#DIV/0!</v>
      </c>
      <c r="Q664" s="236"/>
      <c r="R664" s="42"/>
      <c r="S664" s="42" t="e">
        <f t="shared" si="1535"/>
        <v>#DIV/0!</v>
      </c>
      <c r="T664" s="236"/>
      <c r="U664" s="42"/>
      <c r="V664" s="42" t="e">
        <f t="shared" si="1536"/>
        <v>#DIV/0!</v>
      </c>
      <c r="W664" s="236"/>
      <c r="X664" s="42"/>
      <c r="Y664" s="42" t="e">
        <f t="shared" si="1537"/>
        <v>#DIV/0!</v>
      </c>
      <c r="Z664" s="236"/>
      <c r="AA664" s="42"/>
      <c r="AB664" s="42" t="e">
        <f t="shared" si="1538"/>
        <v>#DIV/0!</v>
      </c>
      <c r="AC664" s="236"/>
      <c r="AD664" s="42"/>
      <c r="AE664" s="42" t="e">
        <f t="shared" si="1539"/>
        <v>#DIV/0!</v>
      </c>
      <c r="AF664" s="236"/>
      <c r="AG664" s="42"/>
      <c r="AH664" s="42" t="e">
        <f t="shared" si="1540"/>
        <v>#DIV/0!</v>
      </c>
      <c r="AI664" s="236"/>
      <c r="AJ664" s="42"/>
      <c r="AK664" s="42" t="e">
        <f t="shared" si="1541"/>
        <v>#DIV/0!</v>
      </c>
      <c r="AL664" s="236"/>
      <c r="AM664" s="42"/>
      <c r="AN664" s="42" t="e">
        <f t="shared" si="1542"/>
        <v>#DIV/0!</v>
      </c>
      <c r="AO664" s="236"/>
      <c r="AP664" s="42"/>
      <c r="AQ664" s="42" t="e">
        <f t="shared" si="1543"/>
        <v>#DIV/0!</v>
      </c>
      <c r="AR664" s="18"/>
      <c r="AS664" s="37"/>
      <c r="AT664" s="37"/>
    </row>
    <row r="665" spans="1:46" s="208" customFormat="1" ht="35.25" hidden="1" customHeight="1">
      <c r="A665" s="287" t="s">
        <v>19</v>
      </c>
      <c r="B665" s="290" t="s">
        <v>365</v>
      </c>
      <c r="C665" s="462" t="s">
        <v>86</v>
      </c>
      <c r="D665" s="209" t="s">
        <v>34</v>
      </c>
      <c r="E665" s="223">
        <f>E666+E667+E668+E670+E671</f>
        <v>0</v>
      </c>
      <c r="F665" s="219">
        <f>F666+F667+F668+F670+F671</f>
        <v>0</v>
      </c>
      <c r="G665" s="212" t="e">
        <f>(F665/E665)*100</f>
        <v>#DIV/0!</v>
      </c>
      <c r="H665" s="236">
        <f>H666+H667+H668+H670+H671</f>
        <v>0</v>
      </c>
      <c r="I665" s="219">
        <f>I666+I667+I668+I670+I671</f>
        <v>0</v>
      </c>
      <c r="J665" s="219" t="e">
        <f>(I665/H665)*100</f>
        <v>#DIV/0!</v>
      </c>
      <c r="K665" s="236">
        <f>K666+K667+K668+K670+K671</f>
        <v>0</v>
      </c>
      <c r="L665" s="212">
        <f>L666+L667+L668+L670+L671</f>
        <v>0</v>
      </c>
      <c r="M665" s="219" t="e">
        <f>(L665/K665)*100</f>
        <v>#DIV/0!</v>
      </c>
      <c r="N665" s="236">
        <f>N666+N667+N668+N670+N671</f>
        <v>0</v>
      </c>
      <c r="O665" s="212">
        <f>O666+O667+O668+O670+O671</f>
        <v>0</v>
      </c>
      <c r="P665" s="219" t="e">
        <f>(O665/N665)*100</f>
        <v>#DIV/0!</v>
      </c>
      <c r="Q665" s="236">
        <f>Q666+Q667+Q668+Q670+Q671</f>
        <v>0</v>
      </c>
      <c r="R665" s="219">
        <f>R666+R667+R668+R670+R671</f>
        <v>0</v>
      </c>
      <c r="S665" s="219" t="e">
        <f>(R665/Q665)*100</f>
        <v>#DIV/0!</v>
      </c>
      <c r="T665" s="236">
        <f>T666+T667+T668+T670+T671</f>
        <v>0</v>
      </c>
      <c r="U665" s="219">
        <f>U666+U667+U668+U670+U671</f>
        <v>0</v>
      </c>
      <c r="V665" s="219" t="e">
        <f>(U665/T665)*100</f>
        <v>#DIV/0!</v>
      </c>
      <c r="W665" s="236">
        <f>W666+W667+W668+W670+W671</f>
        <v>0</v>
      </c>
      <c r="X665" s="219">
        <f>X666+X667+X668+X670+X671</f>
        <v>0</v>
      </c>
      <c r="Y665" s="219" t="e">
        <f>(X665/W665)*100</f>
        <v>#DIV/0!</v>
      </c>
      <c r="Z665" s="236">
        <f>Z666+Z667+Z668+Z670+Z671</f>
        <v>0</v>
      </c>
      <c r="AA665" s="219">
        <f>AA666+AA667+AA668+AA670+AA671</f>
        <v>0</v>
      </c>
      <c r="AB665" s="219" t="e">
        <f>(AA665/Z665)*100</f>
        <v>#DIV/0!</v>
      </c>
      <c r="AC665" s="236">
        <f>AC666+AC667+AC668+AC670+AC671</f>
        <v>0</v>
      </c>
      <c r="AD665" s="219">
        <f>AD666+AD667+AD668+AD670+AD671</f>
        <v>0</v>
      </c>
      <c r="AE665" s="219" t="e">
        <f>(AD665/AC665)*100</f>
        <v>#DIV/0!</v>
      </c>
      <c r="AF665" s="236">
        <f>AF666+AF667+AF668+AF670+AF671</f>
        <v>0</v>
      </c>
      <c r="AG665" s="219">
        <f>AG666+AG667+AG668+AG670+AG671</f>
        <v>0</v>
      </c>
      <c r="AH665" s="219" t="e">
        <f>(AG665/AF665)*100</f>
        <v>#DIV/0!</v>
      </c>
      <c r="AI665" s="236">
        <f>AI666+AI667+AI668+AI670+AI671</f>
        <v>0</v>
      </c>
      <c r="AJ665" s="219">
        <f>AJ666+AJ667+AJ668+AJ670+AJ671</f>
        <v>0</v>
      </c>
      <c r="AK665" s="219" t="e">
        <f>(AJ665/AI665)*100</f>
        <v>#DIV/0!</v>
      </c>
      <c r="AL665" s="236">
        <f>AL666+AL667+AL668+AL670+AL671</f>
        <v>0</v>
      </c>
      <c r="AM665" s="219">
        <f>AM666+AM667+AM668+AM670+AM671</f>
        <v>0</v>
      </c>
      <c r="AN665" s="219" t="e">
        <f>(AM665/AL665)*100</f>
        <v>#DIV/0!</v>
      </c>
      <c r="AO665" s="236">
        <f>AO666+AO667+AO668+AO670+AO671</f>
        <v>0</v>
      </c>
      <c r="AP665" s="219">
        <f>AP666+AP667+AP668+AP670+AP671</f>
        <v>0</v>
      </c>
      <c r="AQ665" s="219" t="e">
        <f>(AP665/AO665)*100</f>
        <v>#DIV/0!</v>
      </c>
      <c r="AR665" s="207"/>
    </row>
    <row r="666" spans="1:46" customFormat="1" ht="39" hidden="1" customHeight="1">
      <c r="A666" s="288"/>
      <c r="B666" s="291"/>
      <c r="C666" s="463"/>
      <c r="D666" s="112" t="s">
        <v>17</v>
      </c>
      <c r="E666" s="177">
        <f>H666+K666+N666+Q666+T666+W666+Z666+AC666+AF666+AI666+AL666+AO666</f>
        <v>0</v>
      </c>
      <c r="F666" s="41">
        <f>I666+L666+O666+R666+U666+X666+AA666+AD666+AG666+AJ666+AM666+AP666</f>
        <v>0</v>
      </c>
      <c r="G666" s="48" t="e">
        <f t="shared" ref="G666:G671" si="1545">(F666/E666)*100</f>
        <v>#DIV/0!</v>
      </c>
      <c r="H666" s="236"/>
      <c r="I666" s="42"/>
      <c r="J666" s="42" t="e">
        <f t="shared" ref="J666:J671" si="1546">(I666/H666)*100</f>
        <v>#DIV/0!</v>
      </c>
      <c r="K666" s="236"/>
      <c r="L666" s="48"/>
      <c r="M666" s="42" t="e">
        <f t="shared" ref="M666:M671" si="1547">(L666/K666)*100</f>
        <v>#DIV/0!</v>
      </c>
      <c r="N666" s="236"/>
      <c r="O666" s="48"/>
      <c r="P666" s="42" t="e">
        <f t="shared" ref="P666:P671" si="1548">(O666/N666)*100</f>
        <v>#DIV/0!</v>
      </c>
      <c r="Q666" s="236"/>
      <c r="R666" s="42"/>
      <c r="S666" s="42" t="e">
        <f t="shared" ref="S666:S671" si="1549">(R666/Q666)*100</f>
        <v>#DIV/0!</v>
      </c>
      <c r="T666" s="236"/>
      <c r="U666" s="42"/>
      <c r="V666" s="42" t="e">
        <f t="shared" ref="V666:V671" si="1550">(U666/T666)*100</f>
        <v>#DIV/0!</v>
      </c>
      <c r="W666" s="236"/>
      <c r="X666" s="42"/>
      <c r="Y666" s="42" t="e">
        <f t="shared" ref="Y666:Y671" si="1551">(X666/W666)*100</f>
        <v>#DIV/0!</v>
      </c>
      <c r="Z666" s="236"/>
      <c r="AA666" s="42"/>
      <c r="AB666" s="42" t="e">
        <f t="shared" ref="AB666:AB671" si="1552">(AA666/Z666)*100</f>
        <v>#DIV/0!</v>
      </c>
      <c r="AC666" s="236"/>
      <c r="AD666" s="42"/>
      <c r="AE666" s="42" t="e">
        <f t="shared" ref="AE666:AE671" si="1553">(AD666/AC666)*100</f>
        <v>#DIV/0!</v>
      </c>
      <c r="AF666" s="236"/>
      <c r="AG666" s="42"/>
      <c r="AH666" s="42" t="e">
        <f t="shared" ref="AH666:AH671" si="1554">(AG666/AF666)*100</f>
        <v>#DIV/0!</v>
      </c>
      <c r="AI666" s="236"/>
      <c r="AJ666" s="42"/>
      <c r="AK666" s="42" t="e">
        <f t="shared" ref="AK666:AK671" si="1555">(AJ666/AI666)*100</f>
        <v>#DIV/0!</v>
      </c>
      <c r="AL666" s="236"/>
      <c r="AM666" s="42"/>
      <c r="AN666" s="42" t="e">
        <f t="shared" ref="AN666:AN671" si="1556">(AM666/AL666)*100</f>
        <v>#DIV/0!</v>
      </c>
      <c r="AO666" s="236"/>
      <c r="AP666" s="42"/>
      <c r="AQ666" s="42" t="e">
        <f t="shared" ref="AQ666:AQ671" si="1557">(AP666/AO666)*100</f>
        <v>#DIV/0!</v>
      </c>
      <c r="AR666" s="18"/>
      <c r="AS666" s="37"/>
      <c r="AT666" s="37"/>
    </row>
    <row r="667" spans="1:46" customFormat="1" ht="56.25" hidden="1" customHeight="1">
      <c r="A667" s="288"/>
      <c r="B667" s="291"/>
      <c r="C667" s="463"/>
      <c r="D667" s="112" t="s">
        <v>18</v>
      </c>
      <c r="E667" s="177">
        <f t="shared" ref="E667:F671" si="1558">H667+K667+N667+Q667+T667+W667+Z667+AC667+AF667+AI667+AL667+AO667</f>
        <v>0</v>
      </c>
      <c r="F667" s="41">
        <f t="shared" si="1558"/>
        <v>0</v>
      </c>
      <c r="G667" s="48" t="e">
        <f t="shared" si="1545"/>
        <v>#DIV/0!</v>
      </c>
      <c r="H667" s="236"/>
      <c r="I667" s="42"/>
      <c r="J667" s="42" t="e">
        <f t="shared" si="1546"/>
        <v>#DIV/0!</v>
      </c>
      <c r="K667" s="236"/>
      <c r="L667" s="48"/>
      <c r="M667" s="42" t="e">
        <f t="shared" si="1547"/>
        <v>#DIV/0!</v>
      </c>
      <c r="N667" s="236"/>
      <c r="O667" s="48"/>
      <c r="P667" s="42" t="e">
        <f t="shared" si="1548"/>
        <v>#DIV/0!</v>
      </c>
      <c r="Q667" s="236"/>
      <c r="R667" s="42"/>
      <c r="S667" s="42" t="e">
        <f t="shared" si="1549"/>
        <v>#DIV/0!</v>
      </c>
      <c r="T667" s="236"/>
      <c r="U667" s="42"/>
      <c r="V667" s="42" t="e">
        <f t="shared" si="1550"/>
        <v>#DIV/0!</v>
      </c>
      <c r="W667" s="236"/>
      <c r="X667" s="42"/>
      <c r="Y667" s="42" t="e">
        <f t="shared" si="1551"/>
        <v>#DIV/0!</v>
      </c>
      <c r="Z667" s="236"/>
      <c r="AA667" s="42"/>
      <c r="AB667" s="42" t="e">
        <f t="shared" si="1552"/>
        <v>#DIV/0!</v>
      </c>
      <c r="AC667" s="236"/>
      <c r="AD667" s="42"/>
      <c r="AE667" s="42" t="e">
        <f t="shared" si="1553"/>
        <v>#DIV/0!</v>
      </c>
      <c r="AF667" s="236"/>
      <c r="AG667" s="42"/>
      <c r="AH667" s="42" t="e">
        <f t="shared" si="1554"/>
        <v>#DIV/0!</v>
      </c>
      <c r="AI667" s="236"/>
      <c r="AJ667" s="42"/>
      <c r="AK667" s="42" t="e">
        <f t="shared" si="1555"/>
        <v>#DIV/0!</v>
      </c>
      <c r="AL667" s="236"/>
      <c r="AM667" s="42"/>
      <c r="AN667" s="42" t="e">
        <f t="shared" si="1556"/>
        <v>#DIV/0!</v>
      </c>
      <c r="AO667" s="236"/>
      <c r="AP667" s="42"/>
      <c r="AQ667" s="42" t="e">
        <f t="shared" si="1557"/>
        <v>#DIV/0!</v>
      </c>
      <c r="AR667" s="18"/>
      <c r="AS667" s="37"/>
      <c r="AT667" s="37"/>
    </row>
    <row r="668" spans="1:46" customFormat="1" ht="36" hidden="1" customHeight="1">
      <c r="A668" s="288"/>
      <c r="B668" s="291"/>
      <c r="C668" s="463"/>
      <c r="D668" s="112" t="s">
        <v>26</v>
      </c>
      <c r="E668" s="177">
        <f>H668+K668+N668+Q668+T668+W668+Z668+AC668+AF668+AI668+AL668+AO668</f>
        <v>0</v>
      </c>
      <c r="F668" s="41">
        <f t="shared" si="1558"/>
        <v>0</v>
      </c>
      <c r="G668" s="48" t="e">
        <f t="shared" si="1545"/>
        <v>#DIV/0!</v>
      </c>
      <c r="H668" s="236"/>
      <c r="I668" s="42"/>
      <c r="J668" s="42" t="e">
        <f t="shared" si="1546"/>
        <v>#DIV/0!</v>
      </c>
      <c r="K668" s="236"/>
      <c r="L668" s="48"/>
      <c r="M668" s="42" t="e">
        <f t="shared" si="1547"/>
        <v>#DIV/0!</v>
      </c>
      <c r="N668" s="236"/>
      <c r="O668" s="48"/>
      <c r="P668" s="42" t="e">
        <f t="shared" si="1548"/>
        <v>#DIV/0!</v>
      </c>
      <c r="Q668" s="236"/>
      <c r="R668" s="42"/>
      <c r="S668" s="42" t="e">
        <f t="shared" si="1549"/>
        <v>#DIV/0!</v>
      </c>
      <c r="T668" s="236"/>
      <c r="U668" s="42"/>
      <c r="V668" s="42" t="e">
        <f t="shared" si="1550"/>
        <v>#DIV/0!</v>
      </c>
      <c r="W668" s="236"/>
      <c r="X668" s="42"/>
      <c r="Y668" s="42" t="e">
        <f t="shared" si="1551"/>
        <v>#DIV/0!</v>
      </c>
      <c r="Z668" s="236"/>
      <c r="AA668" s="42"/>
      <c r="AB668" s="42" t="e">
        <f t="shared" si="1552"/>
        <v>#DIV/0!</v>
      </c>
      <c r="AC668" s="236"/>
      <c r="AD668" s="42"/>
      <c r="AE668" s="42" t="e">
        <f t="shared" si="1553"/>
        <v>#DIV/0!</v>
      </c>
      <c r="AF668" s="236"/>
      <c r="AG668" s="42"/>
      <c r="AH668" s="42" t="e">
        <f t="shared" si="1554"/>
        <v>#DIV/0!</v>
      </c>
      <c r="AI668" s="236"/>
      <c r="AJ668" s="42"/>
      <c r="AK668" s="42" t="e">
        <f t="shared" si="1555"/>
        <v>#DIV/0!</v>
      </c>
      <c r="AL668" s="236"/>
      <c r="AM668" s="42"/>
      <c r="AN668" s="42" t="e">
        <f t="shared" si="1556"/>
        <v>#DIV/0!</v>
      </c>
      <c r="AO668" s="236"/>
      <c r="AP668" s="42"/>
      <c r="AQ668" s="42" t="e">
        <f t="shared" si="1557"/>
        <v>#DIV/0!</v>
      </c>
      <c r="AR668" s="18"/>
      <c r="AS668" s="37"/>
      <c r="AT668" s="37"/>
    </row>
    <row r="669" spans="1:46" customFormat="1" ht="77.25" hidden="1" customHeight="1">
      <c r="A669" s="288"/>
      <c r="B669" s="291"/>
      <c r="C669" s="463"/>
      <c r="D669" s="115" t="s">
        <v>154</v>
      </c>
      <c r="E669" s="177">
        <f t="shared" ref="E669:E671" si="1559">H669+K669+N669+Q669+T669+W669+Z669+AC669+AF669+AI669+AL669+AO669</f>
        <v>0</v>
      </c>
      <c r="F669" s="41">
        <f t="shared" si="1558"/>
        <v>0</v>
      </c>
      <c r="G669" s="48" t="e">
        <f t="shared" si="1545"/>
        <v>#DIV/0!</v>
      </c>
      <c r="H669" s="236"/>
      <c r="I669" s="42"/>
      <c r="J669" s="42" t="e">
        <f t="shared" si="1546"/>
        <v>#DIV/0!</v>
      </c>
      <c r="K669" s="236"/>
      <c r="L669" s="48"/>
      <c r="M669" s="42" t="e">
        <f t="shared" si="1547"/>
        <v>#DIV/0!</v>
      </c>
      <c r="N669" s="236"/>
      <c r="O669" s="48"/>
      <c r="P669" s="42" t="e">
        <f t="shared" si="1548"/>
        <v>#DIV/0!</v>
      </c>
      <c r="Q669" s="236"/>
      <c r="R669" s="42"/>
      <c r="S669" s="42" t="e">
        <f t="shared" si="1549"/>
        <v>#DIV/0!</v>
      </c>
      <c r="T669" s="236"/>
      <c r="U669" s="42"/>
      <c r="V669" s="42" t="e">
        <f t="shared" si="1550"/>
        <v>#DIV/0!</v>
      </c>
      <c r="W669" s="236"/>
      <c r="X669" s="42"/>
      <c r="Y669" s="42" t="e">
        <f t="shared" si="1551"/>
        <v>#DIV/0!</v>
      </c>
      <c r="Z669" s="236"/>
      <c r="AA669" s="42"/>
      <c r="AB669" s="42" t="e">
        <f t="shared" si="1552"/>
        <v>#DIV/0!</v>
      </c>
      <c r="AC669" s="236"/>
      <c r="AD669" s="42"/>
      <c r="AE669" s="42" t="e">
        <f t="shared" si="1553"/>
        <v>#DIV/0!</v>
      </c>
      <c r="AF669" s="236"/>
      <c r="AG669" s="42"/>
      <c r="AH669" s="42" t="e">
        <f t="shared" si="1554"/>
        <v>#DIV/0!</v>
      </c>
      <c r="AI669" s="236"/>
      <c r="AJ669" s="42"/>
      <c r="AK669" s="42" t="e">
        <f t="shared" si="1555"/>
        <v>#DIV/0!</v>
      </c>
      <c r="AL669" s="236"/>
      <c r="AM669" s="42"/>
      <c r="AN669" s="42" t="e">
        <f t="shared" si="1556"/>
        <v>#DIV/0!</v>
      </c>
      <c r="AO669" s="236"/>
      <c r="AP669" s="42"/>
      <c r="AQ669" s="42" t="e">
        <f t="shared" si="1557"/>
        <v>#DIV/0!</v>
      </c>
      <c r="AR669" s="18"/>
      <c r="AS669" s="37"/>
      <c r="AT669" s="37"/>
    </row>
    <row r="670" spans="1:46" customFormat="1" ht="39" hidden="1" customHeight="1">
      <c r="A670" s="288"/>
      <c r="B670" s="291"/>
      <c r="C670" s="463"/>
      <c r="D670" s="112" t="s">
        <v>37</v>
      </c>
      <c r="E670" s="177">
        <f t="shared" si="1559"/>
        <v>0</v>
      </c>
      <c r="F670" s="41">
        <f t="shared" si="1558"/>
        <v>0</v>
      </c>
      <c r="G670" s="48" t="e">
        <f t="shared" si="1545"/>
        <v>#DIV/0!</v>
      </c>
      <c r="H670" s="236"/>
      <c r="I670" s="42"/>
      <c r="J670" s="42" t="e">
        <f t="shared" si="1546"/>
        <v>#DIV/0!</v>
      </c>
      <c r="K670" s="236"/>
      <c r="L670" s="48"/>
      <c r="M670" s="42" t="e">
        <f t="shared" si="1547"/>
        <v>#DIV/0!</v>
      </c>
      <c r="N670" s="236"/>
      <c r="O670" s="48"/>
      <c r="P670" s="42" t="e">
        <f t="shared" si="1548"/>
        <v>#DIV/0!</v>
      </c>
      <c r="Q670" s="236"/>
      <c r="R670" s="42"/>
      <c r="S670" s="42" t="e">
        <f t="shared" si="1549"/>
        <v>#DIV/0!</v>
      </c>
      <c r="T670" s="236"/>
      <c r="U670" s="42"/>
      <c r="V670" s="42" t="e">
        <f t="shared" si="1550"/>
        <v>#DIV/0!</v>
      </c>
      <c r="W670" s="236"/>
      <c r="X670" s="42"/>
      <c r="Y670" s="42" t="e">
        <f t="shared" si="1551"/>
        <v>#DIV/0!</v>
      </c>
      <c r="Z670" s="236"/>
      <c r="AA670" s="42"/>
      <c r="AB670" s="42" t="e">
        <f t="shared" si="1552"/>
        <v>#DIV/0!</v>
      </c>
      <c r="AC670" s="236"/>
      <c r="AD670" s="42"/>
      <c r="AE670" s="42" t="e">
        <f t="shared" si="1553"/>
        <v>#DIV/0!</v>
      </c>
      <c r="AF670" s="236"/>
      <c r="AG670" s="42"/>
      <c r="AH670" s="42" t="e">
        <f t="shared" si="1554"/>
        <v>#DIV/0!</v>
      </c>
      <c r="AI670" s="236"/>
      <c r="AJ670" s="42"/>
      <c r="AK670" s="42" t="e">
        <f t="shared" si="1555"/>
        <v>#DIV/0!</v>
      </c>
      <c r="AL670" s="236"/>
      <c r="AM670" s="42"/>
      <c r="AN670" s="42" t="e">
        <f t="shared" si="1556"/>
        <v>#DIV/0!</v>
      </c>
      <c r="AO670" s="236"/>
      <c r="AP670" s="42"/>
      <c r="AQ670" s="42" t="e">
        <f t="shared" si="1557"/>
        <v>#DIV/0!</v>
      </c>
      <c r="AR670" s="18"/>
      <c r="AS670" s="37"/>
      <c r="AT670" s="37"/>
    </row>
    <row r="671" spans="1:46" customFormat="1" ht="45" hidden="1" customHeight="1">
      <c r="A671" s="289"/>
      <c r="B671" s="292"/>
      <c r="C671" s="464"/>
      <c r="D671" s="112" t="s">
        <v>32</v>
      </c>
      <c r="E671" s="177">
        <f t="shared" si="1559"/>
        <v>0</v>
      </c>
      <c r="F671" s="41">
        <f t="shared" si="1558"/>
        <v>0</v>
      </c>
      <c r="G671" s="48" t="e">
        <f t="shared" si="1545"/>
        <v>#DIV/0!</v>
      </c>
      <c r="H671" s="236"/>
      <c r="I671" s="42"/>
      <c r="J671" s="42" t="e">
        <f t="shared" si="1546"/>
        <v>#DIV/0!</v>
      </c>
      <c r="K671" s="236"/>
      <c r="L671" s="48"/>
      <c r="M671" s="42" t="e">
        <f t="shared" si="1547"/>
        <v>#DIV/0!</v>
      </c>
      <c r="N671" s="236"/>
      <c r="O671" s="48"/>
      <c r="P671" s="42" t="e">
        <f t="shared" si="1548"/>
        <v>#DIV/0!</v>
      </c>
      <c r="Q671" s="236"/>
      <c r="R671" s="42"/>
      <c r="S671" s="42" t="e">
        <f t="shared" si="1549"/>
        <v>#DIV/0!</v>
      </c>
      <c r="T671" s="236"/>
      <c r="U671" s="42"/>
      <c r="V671" s="42" t="e">
        <f t="shared" si="1550"/>
        <v>#DIV/0!</v>
      </c>
      <c r="W671" s="236"/>
      <c r="X671" s="42"/>
      <c r="Y671" s="42" t="e">
        <f t="shared" si="1551"/>
        <v>#DIV/0!</v>
      </c>
      <c r="Z671" s="236"/>
      <c r="AA671" s="42"/>
      <c r="AB671" s="42" t="e">
        <f t="shared" si="1552"/>
        <v>#DIV/0!</v>
      </c>
      <c r="AC671" s="236"/>
      <c r="AD671" s="42"/>
      <c r="AE671" s="42" t="e">
        <f t="shared" si="1553"/>
        <v>#DIV/0!</v>
      </c>
      <c r="AF671" s="236"/>
      <c r="AG671" s="42"/>
      <c r="AH671" s="42" t="e">
        <f t="shared" si="1554"/>
        <v>#DIV/0!</v>
      </c>
      <c r="AI671" s="236"/>
      <c r="AJ671" s="42"/>
      <c r="AK671" s="42" t="e">
        <f t="shared" si="1555"/>
        <v>#DIV/0!</v>
      </c>
      <c r="AL671" s="236"/>
      <c r="AM671" s="42"/>
      <c r="AN671" s="42" t="e">
        <f t="shared" si="1556"/>
        <v>#DIV/0!</v>
      </c>
      <c r="AO671" s="236"/>
      <c r="AP671" s="42"/>
      <c r="AQ671" s="42" t="e">
        <f t="shared" si="1557"/>
        <v>#DIV/0!</v>
      </c>
      <c r="AR671" s="18"/>
      <c r="AS671" s="37"/>
      <c r="AT671" s="37"/>
    </row>
    <row r="672" spans="1:46" s="214" customFormat="1" ht="31.5" hidden="1" customHeight="1">
      <c r="A672" s="448" t="s">
        <v>243</v>
      </c>
      <c r="B672" s="449"/>
      <c r="C672" s="465" t="s">
        <v>109</v>
      </c>
      <c r="D672" s="209" t="s">
        <v>34</v>
      </c>
      <c r="E672" s="211">
        <f>SUM(E673:E678)</f>
        <v>0</v>
      </c>
      <c r="F672" s="212">
        <f>SUM(F673:F678)</f>
        <v>0</v>
      </c>
      <c r="G672" s="212" t="e">
        <f>(F672/E672)*100</f>
        <v>#DIV/0!</v>
      </c>
      <c r="H672" s="235">
        <f>SUM(H673:H678)</f>
        <v>0</v>
      </c>
      <c r="I672" s="212">
        <f>SUM(I673:I678)</f>
        <v>0</v>
      </c>
      <c r="J672" s="212" t="e">
        <f>(I672/H672)*100</f>
        <v>#DIV/0!</v>
      </c>
      <c r="K672" s="235">
        <f>SUM(K673:K678)</f>
        <v>0</v>
      </c>
      <c r="L672" s="212">
        <f>SUM(L673:L678)</f>
        <v>0</v>
      </c>
      <c r="M672" s="212" t="e">
        <f>(L672/K672)*100</f>
        <v>#DIV/0!</v>
      </c>
      <c r="N672" s="235">
        <f>SUM(N673:N678)</f>
        <v>0</v>
      </c>
      <c r="O672" s="212">
        <f>SUM(O673:O678)</f>
        <v>0</v>
      </c>
      <c r="P672" s="212" t="e">
        <f>(O672/N672)*100</f>
        <v>#DIV/0!</v>
      </c>
      <c r="Q672" s="235">
        <f>SUM(Q673:Q678)</f>
        <v>0</v>
      </c>
      <c r="R672" s="212">
        <f>SUM(R673:R678)</f>
        <v>0</v>
      </c>
      <c r="S672" s="212" t="e">
        <f>(R672/Q672)*100</f>
        <v>#DIV/0!</v>
      </c>
      <c r="T672" s="235">
        <f>SUM(T673:T678)</f>
        <v>0</v>
      </c>
      <c r="U672" s="212">
        <f>SUM(U673:U678)</f>
        <v>0</v>
      </c>
      <c r="V672" s="212" t="e">
        <f>(U672/T672)*100</f>
        <v>#DIV/0!</v>
      </c>
      <c r="W672" s="235">
        <f>SUM(W673:W678)</f>
        <v>0</v>
      </c>
      <c r="X672" s="212">
        <f>SUM(X673:X678)</f>
        <v>0</v>
      </c>
      <c r="Y672" s="212" t="e">
        <f>(X672/W672)*100</f>
        <v>#DIV/0!</v>
      </c>
      <c r="Z672" s="235">
        <f>SUM(Z673:Z678)</f>
        <v>0</v>
      </c>
      <c r="AA672" s="212">
        <f>SUM(AA673:AA678)</f>
        <v>0</v>
      </c>
      <c r="AB672" s="212" t="e">
        <f>(AA672/Z672)*100</f>
        <v>#DIV/0!</v>
      </c>
      <c r="AC672" s="235">
        <f>SUM(AC673:AC678)</f>
        <v>0</v>
      </c>
      <c r="AD672" s="212">
        <f>SUM(AD673:AD678)</f>
        <v>0</v>
      </c>
      <c r="AE672" s="212" t="e">
        <f>(AD672/AC672)*100</f>
        <v>#DIV/0!</v>
      </c>
      <c r="AF672" s="235">
        <f>SUM(AF673:AF678)</f>
        <v>0</v>
      </c>
      <c r="AG672" s="212">
        <f>SUM(AG673:AG678)</f>
        <v>0</v>
      </c>
      <c r="AH672" s="212" t="e">
        <f>(AG672/AF672)*100</f>
        <v>#DIV/0!</v>
      </c>
      <c r="AI672" s="235">
        <f>SUM(AI673:AI678)</f>
        <v>0</v>
      </c>
      <c r="AJ672" s="212">
        <f>SUM(AJ673:AJ678)</f>
        <v>0</v>
      </c>
      <c r="AK672" s="212" t="e">
        <f>(AJ672/AI672)*100</f>
        <v>#DIV/0!</v>
      </c>
      <c r="AL672" s="235">
        <f>SUM(AL673:AL678)</f>
        <v>0</v>
      </c>
      <c r="AM672" s="212">
        <f>SUM(AM673:AM678)</f>
        <v>0</v>
      </c>
      <c r="AN672" s="212" t="e">
        <f>(AM672/AL672)*100</f>
        <v>#DIV/0!</v>
      </c>
      <c r="AO672" s="235">
        <f>SUM(AO673:AO678)</f>
        <v>0</v>
      </c>
      <c r="AP672" s="212">
        <f>SUM(AP673:AP678)</f>
        <v>0</v>
      </c>
      <c r="AQ672" s="212" t="e">
        <f>(AP672/AO672)*100</f>
        <v>#DIV/0!</v>
      </c>
      <c r="AR672" s="213"/>
    </row>
    <row r="673" spans="1:46" s="91" customFormat="1" ht="30" hidden="1">
      <c r="A673" s="450"/>
      <c r="B673" s="451"/>
      <c r="C673" s="466"/>
      <c r="D673" s="112" t="s">
        <v>17</v>
      </c>
      <c r="E673" s="173">
        <f t="shared" ref="E673:F678" si="1560">E652</f>
        <v>0</v>
      </c>
      <c r="F673" s="43">
        <f t="shared" si="1560"/>
        <v>0</v>
      </c>
      <c r="G673" s="48" t="e">
        <f t="shared" ref="G673:G685" si="1561">(F673/E673)*100</f>
        <v>#DIV/0!</v>
      </c>
      <c r="H673" s="233">
        <f t="shared" ref="H673:I678" si="1562">H652</f>
        <v>0</v>
      </c>
      <c r="I673" s="43">
        <f t="shared" si="1562"/>
        <v>0</v>
      </c>
      <c r="J673" s="48" t="e">
        <f t="shared" ref="J673:J685" si="1563">(I673/H673)*100</f>
        <v>#DIV/0!</v>
      </c>
      <c r="K673" s="233">
        <f t="shared" ref="K673:L678" si="1564">K652</f>
        <v>0</v>
      </c>
      <c r="L673" s="43">
        <f t="shared" si="1564"/>
        <v>0</v>
      </c>
      <c r="M673" s="48" t="e">
        <f t="shared" ref="M673:M685" si="1565">(L673/K673)*100</f>
        <v>#DIV/0!</v>
      </c>
      <c r="N673" s="233">
        <f t="shared" ref="N673:O678" si="1566">N652</f>
        <v>0</v>
      </c>
      <c r="O673" s="43">
        <f t="shared" si="1566"/>
        <v>0</v>
      </c>
      <c r="P673" s="48" t="e">
        <f t="shared" ref="P673:P685" si="1567">(O673/N673)*100</f>
        <v>#DIV/0!</v>
      </c>
      <c r="Q673" s="233">
        <f t="shared" ref="Q673:R678" si="1568">Q652</f>
        <v>0</v>
      </c>
      <c r="R673" s="43">
        <f t="shared" si="1568"/>
        <v>0</v>
      </c>
      <c r="S673" s="48" t="e">
        <f t="shared" ref="S673:S685" si="1569">(R673/Q673)*100</f>
        <v>#DIV/0!</v>
      </c>
      <c r="T673" s="233">
        <f t="shared" ref="T673:U678" si="1570">T652</f>
        <v>0</v>
      </c>
      <c r="U673" s="43">
        <f t="shared" si="1570"/>
        <v>0</v>
      </c>
      <c r="V673" s="48" t="e">
        <f t="shared" ref="V673:V685" si="1571">(U673/T673)*100</f>
        <v>#DIV/0!</v>
      </c>
      <c r="W673" s="233">
        <f t="shared" ref="W673:X678" si="1572">W652</f>
        <v>0</v>
      </c>
      <c r="X673" s="43">
        <f t="shared" si="1572"/>
        <v>0</v>
      </c>
      <c r="Y673" s="48" t="e">
        <f t="shared" ref="Y673:Y685" si="1573">(X673/W673)*100</f>
        <v>#DIV/0!</v>
      </c>
      <c r="Z673" s="233">
        <f t="shared" ref="Z673:AA678" si="1574">Z652</f>
        <v>0</v>
      </c>
      <c r="AA673" s="43">
        <f t="shared" si="1574"/>
        <v>0</v>
      </c>
      <c r="AB673" s="48" t="e">
        <f t="shared" ref="AB673:AB685" si="1575">(AA673/Z673)*100</f>
        <v>#DIV/0!</v>
      </c>
      <c r="AC673" s="233">
        <f t="shared" ref="AC673:AD678" si="1576">AC652</f>
        <v>0</v>
      </c>
      <c r="AD673" s="43">
        <f t="shared" si="1576"/>
        <v>0</v>
      </c>
      <c r="AE673" s="48" t="e">
        <f t="shared" ref="AE673:AE685" si="1577">(AD673/AC673)*100</f>
        <v>#DIV/0!</v>
      </c>
      <c r="AF673" s="233">
        <f t="shared" ref="AF673:AG678" si="1578">AF652</f>
        <v>0</v>
      </c>
      <c r="AG673" s="43">
        <f t="shared" si="1578"/>
        <v>0</v>
      </c>
      <c r="AH673" s="48" t="e">
        <f t="shared" ref="AH673:AH685" si="1579">(AG673/AF673)*100</f>
        <v>#DIV/0!</v>
      </c>
      <c r="AI673" s="233">
        <f t="shared" ref="AI673:AJ678" si="1580">AI652</f>
        <v>0</v>
      </c>
      <c r="AJ673" s="43">
        <f t="shared" si="1580"/>
        <v>0</v>
      </c>
      <c r="AK673" s="48" t="e">
        <f t="shared" ref="AK673:AK685" si="1581">(AJ673/AI673)*100</f>
        <v>#DIV/0!</v>
      </c>
      <c r="AL673" s="233">
        <f t="shared" ref="AL673:AM678" si="1582">AL652</f>
        <v>0</v>
      </c>
      <c r="AM673" s="43">
        <f t="shared" si="1582"/>
        <v>0</v>
      </c>
      <c r="AN673" s="48" t="e">
        <f t="shared" ref="AN673:AN685" si="1583">(AM673/AL673)*100</f>
        <v>#DIV/0!</v>
      </c>
      <c r="AO673" s="233">
        <f t="shared" ref="AO673:AP678" si="1584">AO652</f>
        <v>0</v>
      </c>
      <c r="AP673" s="43">
        <f t="shared" si="1584"/>
        <v>0</v>
      </c>
      <c r="AQ673" s="48" t="e">
        <f t="shared" ref="AQ673:AQ685" si="1585">(AP673/AO673)*100</f>
        <v>#DIV/0!</v>
      </c>
      <c r="AR673" s="99"/>
      <c r="AS673" s="90"/>
      <c r="AT673" s="90"/>
    </row>
    <row r="674" spans="1:46" s="91" customFormat="1" ht="50.25" hidden="1" customHeight="1">
      <c r="A674" s="450"/>
      <c r="B674" s="451"/>
      <c r="C674" s="466"/>
      <c r="D674" s="112" t="s">
        <v>18</v>
      </c>
      <c r="E674" s="173">
        <f t="shared" si="1560"/>
        <v>0</v>
      </c>
      <c r="F674" s="43">
        <f t="shared" si="1560"/>
        <v>0</v>
      </c>
      <c r="G674" s="48" t="e">
        <f t="shared" si="1561"/>
        <v>#DIV/0!</v>
      </c>
      <c r="H674" s="233">
        <f t="shared" si="1562"/>
        <v>0</v>
      </c>
      <c r="I674" s="43">
        <f t="shared" si="1562"/>
        <v>0</v>
      </c>
      <c r="J674" s="48" t="e">
        <f t="shared" si="1563"/>
        <v>#DIV/0!</v>
      </c>
      <c r="K674" s="233">
        <f t="shared" si="1564"/>
        <v>0</v>
      </c>
      <c r="L674" s="43">
        <f t="shared" si="1564"/>
        <v>0</v>
      </c>
      <c r="M674" s="48" t="e">
        <f t="shared" si="1565"/>
        <v>#DIV/0!</v>
      </c>
      <c r="N674" s="233">
        <f t="shared" si="1566"/>
        <v>0</v>
      </c>
      <c r="O674" s="43">
        <f t="shared" si="1566"/>
        <v>0</v>
      </c>
      <c r="P674" s="48" t="e">
        <f t="shared" si="1567"/>
        <v>#DIV/0!</v>
      </c>
      <c r="Q674" s="233">
        <f t="shared" si="1568"/>
        <v>0</v>
      </c>
      <c r="R674" s="43">
        <f t="shared" si="1568"/>
        <v>0</v>
      </c>
      <c r="S674" s="48" t="e">
        <f t="shared" si="1569"/>
        <v>#DIV/0!</v>
      </c>
      <c r="T674" s="233">
        <f t="shared" si="1570"/>
        <v>0</v>
      </c>
      <c r="U674" s="43">
        <f t="shared" si="1570"/>
        <v>0</v>
      </c>
      <c r="V674" s="48" t="e">
        <f t="shared" si="1571"/>
        <v>#DIV/0!</v>
      </c>
      <c r="W674" s="233">
        <f t="shared" si="1572"/>
        <v>0</v>
      </c>
      <c r="X674" s="43">
        <f t="shared" si="1572"/>
        <v>0</v>
      </c>
      <c r="Y674" s="48" t="e">
        <f t="shared" si="1573"/>
        <v>#DIV/0!</v>
      </c>
      <c r="Z674" s="233">
        <f t="shared" si="1574"/>
        <v>0</v>
      </c>
      <c r="AA674" s="43">
        <f t="shared" si="1574"/>
        <v>0</v>
      </c>
      <c r="AB674" s="48" t="e">
        <f t="shared" si="1575"/>
        <v>#DIV/0!</v>
      </c>
      <c r="AC674" s="233">
        <f t="shared" si="1576"/>
        <v>0</v>
      </c>
      <c r="AD674" s="43">
        <f t="shared" si="1576"/>
        <v>0</v>
      </c>
      <c r="AE674" s="48" t="e">
        <f t="shared" si="1577"/>
        <v>#DIV/0!</v>
      </c>
      <c r="AF674" s="233">
        <f t="shared" si="1578"/>
        <v>0</v>
      </c>
      <c r="AG674" s="43">
        <f t="shared" si="1578"/>
        <v>0</v>
      </c>
      <c r="AH674" s="48" t="e">
        <f t="shared" si="1579"/>
        <v>#DIV/0!</v>
      </c>
      <c r="AI674" s="233">
        <f t="shared" si="1580"/>
        <v>0</v>
      </c>
      <c r="AJ674" s="43">
        <f t="shared" si="1580"/>
        <v>0</v>
      </c>
      <c r="AK674" s="48" t="e">
        <f t="shared" si="1581"/>
        <v>#DIV/0!</v>
      </c>
      <c r="AL674" s="233">
        <f t="shared" si="1582"/>
        <v>0</v>
      </c>
      <c r="AM674" s="43">
        <f t="shared" si="1582"/>
        <v>0</v>
      </c>
      <c r="AN674" s="48" t="e">
        <f t="shared" si="1583"/>
        <v>#DIV/0!</v>
      </c>
      <c r="AO674" s="233">
        <f t="shared" si="1584"/>
        <v>0</v>
      </c>
      <c r="AP674" s="43">
        <f t="shared" si="1584"/>
        <v>0</v>
      </c>
      <c r="AQ674" s="48" t="e">
        <f t="shared" si="1585"/>
        <v>#DIV/0!</v>
      </c>
      <c r="AR674" s="99"/>
      <c r="AS674" s="90"/>
      <c r="AT674" s="90"/>
    </row>
    <row r="675" spans="1:46" s="91" customFormat="1" ht="33" hidden="1" customHeight="1">
      <c r="A675" s="450"/>
      <c r="B675" s="451"/>
      <c r="C675" s="466"/>
      <c r="D675" s="112" t="s">
        <v>26</v>
      </c>
      <c r="E675" s="173">
        <f t="shared" si="1560"/>
        <v>0</v>
      </c>
      <c r="F675" s="43">
        <f t="shared" si="1560"/>
        <v>0</v>
      </c>
      <c r="G675" s="48" t="e">
        <f t="shared" si="1561"/>
        <v>#DIV/0!</v>
      </c>
      <c r="H675" s="233">
        <f t="shared" si="1562"/>
        <v>0</v>
      </c>
      <c r="I675" s="43">
        <f t="shared" si="1562"/>
        <v>0</v>
      </c>
      <c r="J675" s="48" t="e">
        <f t="shared" si="1563"/>
        <v>#DIV/0!</v>
      </c>
      <c r="K675" s="233">
        <f t="shared" si="1564"/>
        <v>0</v>
      </c>
      <c r="L675" s="43">
        <f t="shared" si="1564"/>
        <v>0</v>
      </c>
      <c r="M675" s="48" t="e">
        <f t="shared" si="1565"/>
        <v>#DIV/0!</v>
      </c>
      <c r="N675" s="233">
        <f t="shared" si="1566"/>
        <v>0</v>
      </c>
      <c r="O675" s="43">
        <f t="shared" si="1566"/>
        <v>0</v>
      </c>
      <c r="P675" s="48" t="e">
        <f t="shared" si="1567"/>
        <v>#DIV/0!</v>
      </c>
      <c r="Q675" s="233">
        <f t="shared" si="1568"/>
        <v>0</v>
      </c>
      <c r="R675" s="43">
        <f t="shared" si="1568"/>
        <v>0</v>
      </c>
      <c r="S675" s="48" t="e">
        <f t="shared" si="1569"/>
        <v>#DIV/0!</v>
      </c>
      <c r="T675" s="233">
        <f t="shared" si="1570"/>
        <v>0</v>
      </c>
      <c r="U675" s="43">
        <f t="shared" si="1570"/>
        <v>0</v>
      </c>
      <c r="V675" s="48" t="e">
        <f t="shared" si="1571"/>
        <v>#DIV/0!</v>
      </c>
      <c r="W675" s="233">
        <f t="shared" si="1572"/>
        <v>0</v>
      </c>
      <c r="X675" s="43">
        <f t="shared" si="1572"/>
        <v>0</v>
      </c>
      <c r="Y675" s="48" t="e">
        <f t="shared" si="1573"/>
        <v>#DIV/0!</v>
      </c>
      <c r="Z675" s="233">
        <f t="shared" si="1574"/>
        <v>0</v>
      </c>
      <c r="AA675" s="43">
        <f t="shared" si="1574"/>
        <v>0</v>
      </c>
      <c r="AB675" s="48" t="e">
        <f t="shared" si="1575"/>
        <v>#DIV/0!</v>
      </c>
      <c r="AC675" s="233">
        <f t="shared" si="1576"/>
        <v>0</v>
      </c>
      <c r="AD675" s="43">
        <f t="shared" si="1576"/>
        <v>0</v>
      </c>
      <c r="AE675" s="48" t="e">
        <f t="shared" si="1577"/>
        <v>#DIV/0!</v>
      </c>
      <c r="AF675" s="233">
        <f t="shared" si="1578"/>
        <v>0</v>
      </c>
      <c r="AG675" s="43">
        <f t="shared" si="1578"/>
        <v>0</v>
      </c>
      <c r="AH675" s="48" t="e">
        <f t="shared" si="1579"/>
        <v>#DIV/0!</v>
      </c>
      <c r="AI675" s="233">
        <f t="shared" si="1580"/>
        <v>0</v>
      </c>
      <c r="AJ675" s="43">
        <f t="shared" si="1580"/>
        <v>0</v>
      </c>
      <c r="AK675" s="48" t="e">
        <f t="shared" si="1581"/>
        <v>#DIV/0!</v>
      </c>
      <c r="AL675" s="233">
        <f t="shared" si="1582"/>
        <v>0</v>
      </c>
      <c r="AM675" s="43">
        <f t="shared" si="1582"/>
        <v>0</v>
      </c>
      <c r="AN675" s="48" t="e">
        <f t="shared" si="1583"/>
        <v>#DIV/0!</v>
      </c>
      <c r="AO675" s="233">
        <f t="shared" si="1584"/>
        <v>0</v>
      </c>
      <c r="AP675" s="43">
        <f t="shared" si="1584"/>
        <v>0</v>
      </c>
      <c r="AQ675" s="48" t="e">
        <f t="shared" si="1585"/>
        <v>#DIV/0!</v>
      </c>
      <c r="AR675" s="99"/>
      <c r="AS675" s="90"/>
      <c r="AT675" s="90"/>
    </row>
    <row r="676" spans="1:46" s="91" customFormat="1" ht="85.5" hidden="1" customHeight="1">
      <c r="A676" s="450"/>
      <c r="B676" s="451"/>
      <c r="C676" s="466"/>
      <c r="D676" s="115" t="s">
        <v>154</v>
      </c>
      <c r="E676" s="173">
        <f t="shared" si="1560"/>
        <v>0</v>
      </c>
      <c r="F676" s="43">
        <f t="shared" si="1560"/>
        <v>0</v>
      </c>
      <c r="G676" s="48" t="e">
        <f t="shared" si="1561"/>
        <v>#DIV/0!</v>
      </c>
      <c r="H676" s="233">
        <f t="shared" si="1562"/>
        <v>0</v>
      </c>
      <c r="I676" s="43">
        <f t="shared" si="1562"/>
        <v>0</v>
      </c>
      <c r="J676" s="48" t="e">
        <f t="shared" si="1563"/>
        <v>#DIV/0!</v>
      </c>
      <c r="K676" s="233">
        <f t="shared" si="1564"/>
        <v>0</v>
      </c>
      <c r="L676" s="43">
        <f t="shared" si="1564"/>
        <v>0</v>
      </c>
      <c r="M676" s="48" t="e">
        <f t="shared" si="1565"/>
        <v>#DIV/0!</v>
      </c>
      <c r="N676" s="233">
        <f t="shared" si="1566"/>
        <v>0</v>
      </c>
      <c r="O676" s="43">
        <f t="shared" si="1566"/>
        <v>0</v>
      </c>
      <c r="P676" s="48" t="e">
        <f t="shared" si="1567"/>
        <v>#DIV/0!</v>
      </c>
      <c r="Q676" s="233">
        <f t="shared" si="1568"/>
        <v>0</v>
      </c>
      <c r="R676" s="43">
        <f t="shared" si="1568"/>
        <v>0</v>
      </c>
      <c r="S676" s="48" t="e">
        <f t="shared" si="1569"/>
        <v>#DIV/0!</v>
      </c>
      <c r="T676" s="233">
        <f t="shared" si="1570"/>
        <v>0</v>
      </c>
      <c r="U676" s="43">
        <f t="shared" si="1570"/>
        <v>0</v>
      </c>
      <c r="V676" s="48" t="e">
        <f t="shared" si="1571"/>
        <v>#DIV/0!</v>
      </c>
      <c r="W676" s="233">
        <f t="shared" si="1572"/>
        <v>0</v>
      </c>
      <c r="X676" s="43">
        <f t="shared" si="1572"/>
        <v>0</v>
      </c>
      <c r="Y676" s="48" t="e">
        <f t="shared" si="1573"/>
        <v>#DIV/0!</v>
      </c>
      <c r="Z676" s="233">
        <f t="shared" si="1574"/>
        <v>0</v>
      </c>
      <c r="AA676" s="43">
        <f t="shared" si="1574"/>
        <v>0</v>
      </c>
      <c r="AB676" s="48" t="e">
        <f t="shared" si="1575"/>
        <v>#DIV/0!</v>
      </c>
      <c r="AC676" s="233">
        <f t="shared" si="1576"/>
        <v>0</v>
      </c>
      <c r="AD676" s="43">
        <f t="shared" si="1576"/>
        <v>0</v>
      </c>
      <c r="AE676" s="48" t="e">
        <f t="shared" si="1577"/>
        <v>#DIV/0!</v>
      </c>
      <c r="AF676" s="233">
        <f t="shared" si="1578"/>
        <v>0</v>
      </c>
      <c r="AG676" s="43">
        <f t="shared" si="1578"/>
        <v>0</v>
      </c>
      <c r="AH676" s="48" t="e">
        <f t="shared" si="1579"/>
        <v>#DIV/0!</v>
      </c>
      <c r="AI676" s="233">
        <f t="shared" si="1580"/>
        <v>0</v>
      </c>
      <c r="AJ676" s="43">
        <f t="shared" si="1580"/>
        <v>0</v>
      </c>
      <c r="AK676" s="48" t="e">
        <f t="shared" si="1581"/>
        <v>#DIV/0!</v>
      </c>
      <c r="AL676" s="233">
        <f t="shared" si="1582"/>
        <v>0</v>
      </c>
      <c r="AM676" s="43">
        <f t="shared" si="1582"/>
        <v>0</v>
      </c>
      <c r="AN676" s="48" t="e">
        <f t="shared" si="1583"/>
        <v>#DIV/0!</v>
      </c>
      <c r="AO676" s="233">
        <f t="shared" si="1584"/>
        <v>0</v>
      </c>
      <c r="AP676" s="43">
        <f t="shared" si="1584"/>
        <v>0</v>
      </c>
      <c r="AQ676" s="48" t="e">
        <f t="shared" si="1585"/>
        <v>#DIV/0!</v>
      </c>
      <c r="AR676" s="99"/>
      <c r="AS676" s="90"/>
      <c r="AT676" s="90"/>
    </row>
    <row r="677" spans="1:46" s="91" customFormat="1" ht="36.75" hidden="1" customHeight="1">
      <c r="A677" s="450"/>
      <c r="B677" s="451"/>
      <c r="C677" s="466"/>
      <c r="D677" s="112" t="s">
        <v>37</v>
      </c>
      <c r="E677" s="173">
        <f t="shared" si="1560"/>
        <v>0</v>
      </c>
      <c r="F677" s="43">
        <f t="shared" si="1560"/>
        <v>0</v>
      </c>
      <c r="G677" s="48" t="e">
        <f t="shared" si="1561"/>
        <v>#DIV/0!</v>
      </c>
      <c r="H677" s="233">
        <f t="shared" si="1562"/>
        <v>0</v>
      </c>
      <c r="I677" s="43">
        <f t="shared" si="1562"/>
        <v>0</v>
      </c>
      <c r="J677" s="48" t="e">
        <f t="shared" si="1563"/>
        <v>#DIV/0!</v>
      </c>
      <c r="K677" s="233">
        <f t="shared" si="1564"/>
        <v>0</v>
      </c>
      <c r="L677" s="43">
        <f t="shared" si="1564"/>
        <v>0</v>
      </c>
      <c r="M677" s="48" t="e">
        <f t="shared" si="1565"/>
        <v>#DIV/0!</v>
      </c>
      <c r="N677" s="233">
        <f t="shared" si="1566"/>
        <v>0</v>
      </c>
      <c r="O677" s="43">
        <f t="shared" si="1566"/>
        <v>0</v>
      </c>
      <c r="P677" s="48" t="e">
        <f t="shared" si="1567"/>
        <v>#DIV/0!</v>
      </c>
      <c r="Q677" s="233">
        <f t="shared" si="1568"/>
        <v>0</v>
      </c>
      <c r="R677" s="43">
        <f t="shared" si="1568"/>
        <v>0</v>
      </c>
      <c r="S677" s="48" t="e">
        <f t="shared" si="1569"/>
        <v>#DIV/0!</v>
      </c>
      <c r="T677" s="233">
        <f t="shared" si="1570"/>
        <v>0</v>
      </c>
      <c r="U677" s="43">
        <f t="shared" si="1570"/>
        <v>0</v>
      </c>
      <c r="V677" s="48" t="e">
        <f t="shared" si="1571"/>
        <v>#DIV/0!</v>
      </c>
      <c r="W677" s="233">
        <f t="shared" si="1572"/>
        <v>0</v>
      </c>
      <c r="X677" s="43">
        <f t="shared" si="1572"/>
        <v>0</v>
      </c>
      <c r="Y677" s="48" t="e">
        <f t="shared" si="1573"/>
        <v>#DIV/0!</v>
      </c>
      <c r="Z677" s="233">
        <f t="shared" si="1574"/>
        <v>0</v>
      </c>
      <c r="AA677" s="43">
        <f t="shared" si="1574"/>
        <v>0</v>
      </c>
      <c r="AB677" s="48" t="e">
        <f t="shared" si="1575"/>
        <v>#DIV/0!</v>
      </c>
      <c r="AC677" s="233">
        <f t="shared" si="1576"/>
        <v>0</v>
      </c>
      <c r="AD677" s="43">
        <f t="shared" si="1576"/>
        <v>0</v>
      </c>
      <c r="AE677" s="48" t="e">
        <f t="shared" si="1577"/>
        <v>#DIV/0!</v>
      </c>
      <c r="AF677" s="233">
        <f t="shared" si="1578"/>
        <v>0</v>
      </c>
      <c r="AG677" s="43">
        <f t="shared" si="1578"/>
        <v>0</v>
      </c>
      <c r="AH677" s="48" t="e">
        <f t="shared" si="1579"/>
        <v>#DIV/0!</v>
      </c>
      <c r="AI677" s="233">
        <f t="shared" si="1580"/>
        <v>0</v>
      </c>
      <c r="AJ677" s="43">
        <f t="shared" si="1580"/>
        <v>0</v>
      </c>
      <c r="AK677" s="48" t="e">
        <f t="shared" si="1581"/>
        <v>#DIV/0!</v>
      </c>
      <c r="AL677" s="233">
        <f t="shared" si="1582"/>
        <v>0</v>
      </c>
      <c r="AM677" s="43">
        <f t="shared" si="1582"/>
        <v>0</v>
      </c>
      <c r="AN677" s="48" t="e">
        <f t="shared" si="1583"/>
        <v>#DIV/0!</v>
      </c>
      <c r="AO677" s="233">
        <f t="shared" si="1584"/>
        <v>0</v>
      </c>
      <c r="AP677" s="43">
        <f t="shared" si="1584"/>
        <v>0</v>
      </c>
      <c r="AQ677" s="48" t="e">
        <f t="shared" si="1585"/>
        <v>#DIV/0!</v>
      </c>
      <c r="AR677" s="99"/>
      <c r="AS677" s="90"/>
      <c r="AT677" s="90"/>
    </row>
    <row r="678" spans="1:46" s="91" customFormat="1" ht="53.25" hidden="1" customHeight="1">
      <c r="A678" s="452"/>
      <c r="B678" s="453"/>
      <c r="C678" s="467"/>
      <c r="D678" s="112" t="s">
        <v>32</v>
      </c>
      <c r="E678" s="173">
        <f t="shared" si="1560"/>
        <v>0</v>
      </c>
      <c r="F678" s="43">
        <f t="shared" si="1560"/>
        <v>0</v>
      </c>
      <c r="G678" s="48" t="e">
        <f t="shared" si="1561"/>
        <v>#DIV/0!</v>
      </c>
      <c r="H678" s="233">
        <f t="shared" si="1562"/>
        <v>0</v>
      </c>
      <c r="I678" s="43">
        <f t="shared" si="1562"/>
        <v>0</v>
      </c>
      <c r="J678" s="48" t="e">
        <f t="shared" si="1563"/>
        <v>#DIV/0!</v>
      </c>
      <c r="K678" s="233">
        <f t="shared" si="1564"/>
        <v>0</v>
      </c>
      <c r="L678" s="43">
        <f t="shared" si="1564"/>
        <v>0</v>
      </c>
      <c r="M678" s="48" t="e">
        <f t="shared" si="1565"/>
        <v>#DIV/0!</v>
      </c>
      <c r="N678" s="233">
        <f t="shared" si="1566"/>
        <v>0</v>
      </c>
      <c r="O678" s="43">
        <f t="shared" si="1566"/>
        <v>0</v>
      </c>
      <c r="P678" s="48" t="e">
        <f t="shared" si="1567"/>
        <v>#DIV/0!</v>
      </c>
      <c r="Q678" s="233">
        <f t="shared" si="1568"/>
        <v>0</v>
      </c>
      <c r="R678" s="43">
        <f t="shared" si="1568"/>
        <v>0</v>
      </c>
      <c r="S678" s="48" t="e">
        <f t="shared" si="1569"/>
        <v>#DIV/0!</v>
      </c>
      <c r="T678" s="233">
        <f t="shared" si="1570"/>
        <v>0</v>
      </c>
      <c r="U678" s="43">
        <f t="shared" si="1570"/>
        <v>0</v>
      </c>
      <c r="V678" s="48" t="e">
        <f t="shared" si="1571"/>
        <v>#DIV/0!</v>
      </c>
      <c r="W678" s="233">
        <f t="shared" si="1572"/>
        <v>0</v>
      </c>
      <c r="X678" s="43">
        <f t="shared" si="1572"/>
        <v>0</v>
      </c>
      <c r="Y678" s="48" t="e">
        <f t="shared" si="1573"/>
        <v>#DIV/0!</v>
      </c>
      <c r="Z678" s="233">
        <f t="shared" si="1574"/>
        <v>0</v>
      </c>
      <c r="AA678" s="43">
        <f t="shared" si="1574"/>
        <v>0</v>
      </c>
      <c r="AB678" s="48" t="e">
        <f t="shared" si="1575"/>
        <v>#DIV/0!</v>
      </c>
      <c r="AC678" s="233">
        <f t="shared" si="1576"/>
        <v>0</v>
      </c>
      <c r="AD678" s="43">
        <f t="shared" si="1576"/>
        <v>0</v>
      </c>
      <c r="AE678" s="48" t="e">
        <f t="shared" si="1577"/>
        <v>#DIV/0!</v>
      </c>
      <c r="AF678" s="233">
        <f t="shared" si="1578"/>
        <v>0</v>
      </c>
      <c r="AG678" s="43">
        <f t="shared" si="1578"/>
        <v>0</v>
      </c>
      <c r="AH678" s="48" t="e">
        <f t="shared" si="1579"/>
        <v>#DIV/0!</v>
      </c>
      <c r="AI678" s="233">
        <f t="shared" si="1580"/>
        <v>0</v>
      </c>
      <c r="AJ678" s="43">
        <f t="shared" si="1580"/>
        <v>0</v>
      </c>
      <c r="AK678" s="48" t="e">
        <f t="shared" si="1581"/>
        <v>#DIV/0!</v>
      </c>
      <c r="AL678" s="233">
        <f t="shared" si="1582"/>
        <v>0</v>
      </c>
      <c r="AM678" s="43">
        <f t="shared" si="1582"/>
        <v>0</v>
      </c>
      <c r="AN678" s="48" t="e">
        <f t="shared" si="1583"/>
        <v>#DIV/0!</v>
      </c>
      <c r="AO678" s="233">
        <f t="shared" si="1584"/>
        <v>0</v>
      </c>
      <c r="AP678" s="43">
        <f t="shared" si="1584"/>
        <v>0</v>
      </c>
      <c r="AQ678" s="48" t="e">
        <f t="shared" si="1585"/>
        <v>#DIV/0!</v>
      </c>
      <c r="AR678" s="99"/>
      <c r="AS678" s="90"/>
      <c r="AT678" s="90"/>
    </row>
    <row r="679" spans="1:46" s="208" customFormat="1" ht="30" hidden="1" customHeight="1">
      <c r="A679" s="321" t="s">
        <v>87</v>
      </c>
      <c r="B679" s="454"/>
      <c r="C679" s="459" t="s">
        <v>109</v>
      </c>
      <c r="D679" s="203" t="s">
        <v>34</v>
      </c>
      <c r="E679" s="223">
        <f>E680+E681+E682+E684+E685</f>
        <v>0</v>
      </c>
      <c r="F679" s="219">
        <f>F680+F681+F682+F684+F685</f>
        <v>0</v>
      </c>
      <c r="G679" s="219" t="e">
        <f t="shared" si="1561"/>
        <v>#DIV/0!</v>
      </c>
      <c r="H679" s="236">
        <f>H680+H681+H682+H684+H685</f>
        <v>0</v>
      </c>
      <c r="I679" s="219">
        <f>I680+I681+I682+I684+I685</f>
        <v>0</v>
      </c>
      <c r="J679" s="219" t="e">
        <f t="shared" si="1563"/>
        <v>#DIV/0!</v>
      </c>
      <c r="K679" s="236">
        <f>K680+K681+K682+K684+K685</f>
        <v>0</v>
      </c>
      <c r="L679" s="212">
        <f>L680+L681+L682+L684+L685</f>
        <v>0</v>
      </c>
      <c r="M679" s="219" t="e">
        <f t="shared" si="1565"/>
        <v>#DIV/0!</v>
      </c>
      <c r="N679" s="236">
        <f>N680+N681+N682+N684+N685</f>
        <v>0</v>
      </c>
      <c r="O679" s="212">
        <f>O680+O681+O682+O684+O685</f>
        <v>0</v>
      </c>
      <c r="P679" s="219" t="e">
        <f t="shared" si="1567"/>
        <v>#DIV/0!</v>
      </c>
      <c r="Q679" s="236">
        <f>Q680+Q681+Q682+Q684+Q685</f>
        <v>0</v>
      </c>
      <c r="R679" s="219">
        <f>R680+R681+R682+R684+R685</f>
        <v>0</v>
      </c>
      <c r="S679" s="219" t="e">
        <f t="shared" si="1569"/>
        <v>#DIV/0!</v>
      </c>
      <c r="T679" s="236">
        <f>T680+T681+T682+T684+T685</f>
        <v>0</v>
      </c>
      <c r="U679" s="219">
        <f>U680+U681+U682+U684+U685</f>
        <v>0</v>
      </c>
      <c r="V679" s="219" t="e">
        <f t="shared" si="1571"/>
        <v>#DIV/0!</v>
      </c>
      <c r="W679" s="236">
        <f>W680+W681+W682+W684+W685</f>
        <v>0</v>
      </c>
      <c r="X679" s="219">
        <f>X680+X681+X682+X684+X685</f>
        <v>0</v>
      </c>
      <c r="Y679" s="219" t="e">
        <f t="shared" si="1573"/>
        <v>#DIV/0!</v>
      </c>
      <c r="Z679" s="236">
        <f>Z680+Z681+Z682+Z684+Z685</f>
        <v>0</v>
      </c>
      <c r="AA679" s="219">
        <f>AA680+AA681+AA682+AA684+AA685</f>
        <v>0</v>
      </c>
      <c r="AB679" s="219" t="e">
        <f t="shared" si="1575"/>
        <v>#DIV/0!</v>
      </c>
      <c r="AC679" s="236">
        <f>AC680+AC681+AC682+AC684+AC685</f>
        <v>0</v>
      </c>
      <c r="AD679" s="219">
        <f>AD680+AD681+AD682+AD684+AD685</f>
        <v>0</v>
      </c>
      <c r="AE679" s="219" t="e">
        <f t="shared" si="1577"/>
        <v>#DIV/0!</v>
      </c>
      <c r="AF679" s="236">
        <f>AF680+AF681+AF682+AF684+AF685</f>
        <v>0</v>
      </c>
      <c r="AG679" s="219">
        <f>AG680+AG681+AG682+AG684+AG685</f>
        <v>0</v>
      </c>
      <c r="AH679" s="219" t="e">
        <f t="shared" si="1579"/>
        <v>#DIV/0!</v>
      </c>
      <c r="AI679" s="236">
        <f>AI680+AI681+AI682+AI684+AI685</f>
        <v>0</v>
      </c>
      <c r="AJ679" s="219">
        <f>AJ680+AJ681+AJ682+AJ684+AJ685</f>
        <v>0</v>
      </c>
      <c r="AK679" s="219" t="e">
        <f t="shared" si="1581"/>
        <v>#DIV/0!</v>
      </c>
      <c r="AL679" s="236">
        <f>AL680+AL681+AL682+AL684+AL685</f>
        <v>0</v>
      </c>
      <c r="AM679" s="219">
        <f>AM680+AM681+AM682+AM684+AM685</f>
        <v>0</v>
      </c>
      <c r="AN679" s="219" t="e">
        <f t="shared" si="1583"/>
        <v>#DIV/0!</v>
      </c>
      <c r="AO679" s="236">
        <f>AO680+AO681+AO682+AO684+AO685</f>
        <v>0</v>
      </c>
      <c r="AP679" s="219">
        <f>AP680+AP681+AP682+AP684+AP685</f>
        <v>0</v>
      </c>
      <c r="AQ679" s="219" t="e">
        <f t="shared" si="1585"/>
        <v>#DIV/0!</v>
      </c>
      <c r="AR679" s="207"/>
    </row>
    <row r="680" spans="1:46" customFormat="1" ht="30" hidden="1">
      <c r="A680" s="455"/>
      <c r="B680" s="456"/>
      <c r="C680" s="460"/>
      <c r="D680" s="17" t="s">
        <v>17</v>
      </c>
      <c r="E680" s="173">
        <f>E673</f>
        <v>0</v>
      </c>
      <c r="F680" s="43">
        <f>F673</f>
        <v>0</v>
      </c>
      <c r="G680" s="42" t="e">
        <f t="shared" si="1561"/>
        <v>#DIV/0!</v>
      </c>
      <c r="H680" s="233">
        <f>H673</f>
        <v>0</v>
      </c>
      <c r="I680" s="43">
        <f>I673</f>
        <v>0</v>
      </c>
      <c r="J680" s="42" t="e">
        <f t="shared" si="1563"/>
        <v>#DIV/0!</v>
      </c>
      <c r="K680" s="233">
        <f>K673</f>
        <v>0</v>
      </c>
      <c r="L680" s="43">
        <f>L673</f>
        <v>0</v>
      </c>
      <c r="M680" s="42" t="e">
        <f t="shared" si="1565"/>
        <v>#DIV/0!</v>
      </c>
      <c r="N680" s="233">
        <f>N673</f>
        <v>0</v>
      </c>
      <c r="O680" s="43">
        <f>O673</f>
        <v>0</v>
      </c>
      <c r="P680" s="42" t="e">
        <f t="shared" si="1567"/>
        <v>#DIV/0!</v>
      </c>
      <c r="Q680" s="233">
        <f>Q673</f>
        <v>0</v>
      </c>
      <c r="R680" s="43">
        <f>R673</f>
        <v>0</v>
      </c>
      <c r="S680" s="42" t="e">
        <f t="shared" si="1569"/>
        <v>#DIV/0!</v>
      </c>
      <c r="T680" s="233">
        <f>T673</f>
        <v>0</v>
      </c>
      <c r="U680" s="43">
        <f>U673</f>
        <v>0</v>
      </c>
      <c r="V680" s="42" t="e">
        <f t="shared" si="1571"/>
        <v>#DIV/0!</v>
      </c>
      <c r="W680" s="233">
        <f>W673</f>
        <v>0</v>
      </c>
      <c r="X680" s="43">
        <f>X673</f>
        <v>0</v>
      </c>
      <c r="Y680" s="42" t="e">
        <f t="shared" si="1573"/>
        <v>#DIV/0!</v>
      </c>
      <c r="Z680" s="233">
        <f>Z673</f>
        <v>0</v>
      </c>
      <c r="AA680" s="43">
        <f>AA673</f>
        <v>0</v>
      </c>
      <c r="AB680" s="42" t="e">
        <f t="shared" si="1575"/>
        <v>#DIV/0!</v>
      </c>
      <c r="AC680" s="233">
        <f>AC673</f>
        <v>0</v>
      </c>
      <c r="AD680" s="43">
        <f>AD673</f>
        <v>0</v>
      </c>
      <c r="AE680" s="42" t="e">
        <f t="shared" si="1577"/>
        <v>#DIV/0!</v>
      </c>
      <c r="AF680" s="233">
        <f>AF673</f>
        <v>0</v>
      </c>
      <c r="AG680" s="43">
        <f>AG673</f>
        <v>0</v>
      </c>
      <c r="AH680" s="42" t="e">
        <f t="shared" si="1579"/>
        <v>#DIV/0!</v>
      </c>
      <c r="AI680" s="233">
        <f>AI673</f>
        <v>0</v>
      </c>
      <c r="AJ680" s="43">
        <f>AJ673</f>
        <v>0</v>
      </c>
      <c r="AK680" s="42" t="e">
        <f t="shared" si="1581"/>
        <v>#DIV/0!</v>
      </c>
      <c r="AL680" s="233">
        <f>AL673</f>
        <v>0</v>
      </c>
      <c r="AM680" s="43">
        <f>AM673</f>
        <v>0</v>
      </c>
      <c r="AN680" s="42" t="e">
        <f t="shared" si="1583"/>
        <v>#DIV/0!</v>
      </c>
      <c r="AO680" s="233">
        <f>AO673</f>
        <v>0</v>
      </c>
      <c r="AP680" s="43">
        <f>AP673</f>
        <v>0</v>
      </c>
      <c r="AQ680" s="42" t="e">
        <f t="shared" si="1585"/>
        <v>#DIV/0!</v>
      </c>
      <c r="AR680" s="18"/>
      <c r="AS680" s="37"/>
      <c r="AT680" s="37"/>
    </row>
    <row r="681" spans="1:46" customFormat="1" ht="48.75" hidden="1" customHeight="1">
      <c r="A681" s="455"/>
      <c r="B681" s="456"/>
      <c r="C681" s="460"/>
      <c r="D681" s="17" t="s">
        <v>18</v>
      </c>
      <c r="E681" s="173">
        <f t="shared" ref="E681:F685" si="1586">E674</f>
        <v>0</v>
      </c>
      <c r="F681" s="43">
        <f t="shared" si="1586"/>
        <v>0</v>
      </c>
      <c r="G681" s="42" t="e">
        <f t="shared" si="1561"/>
        <v>#DIV/0!</v>
      </c>
      <c r="H681" s="233">
        <f t="shared" ref="H681:I685" si="1587">H674</f>
        <v>0</v>
      </c>
      <c r="I681" s="43">
        <f t="shared" si="1587"/>
        <v>0</v>
      </c>
      <c r="J681" s="42" t="e">
        <f t="shared" si="1563"/>
        <v>#DIV/0!</v>
      </c>
      <c r="K681" s="233">
        <f t="shared" ref="K681:L685" si="1588">K674</f>
        <v>0</v>
      </c>
      <c r="L681" s="43">
        <f t="shared" si="1588"/>
        <v>0</v>
      </c>
      <c r="M681" s="42" t="e">
        <f t="shared" si="1565"/>
        <v>#DIV/0!</v>
      </c>
      <c r="N681" s="233">
        <f t="shared" ref="N681:O685" si="1589">N674</f>
        <v>0</v>
      </c>
      <c r="O681" s="43">
        <f t="shared" si="1589"/>
        <v>0</v>
      </c>
      <c r="P681" s="42" t="e">
        <f t="shared" si="1567"/>
        <v>#DIV/0!</v>
      </c>
      <c r="Q681" s="233">
        <f t="shared" ref="Q681:R685" si="1590">Q674</f>
        <v>0</v>
      </c>
      <c r="R681" s="43">
        <f t="shared" si="1590"/>
        <v>0</v>
      </c>
      <c r="S681" s="42" t="e">
        <f t="shared" si="1569"/>
        <v>#DIV/0!</v>
      </c>
      <c r="T681" s="233">
        <f t="shared" ref="T681:U685" si="1591">T674</f>
        <v>0</v>
      </c>
      <c r="U681" s="43">
        <f t="shared" si="1591"/>
        <v>0</v>
      </c>
      <c r="V681" s="42" t="e">
        <f t="shared" si="1571"/>
        <v>#DIV/0!</v>
      </c>
      <c r="W681" s="233">
        <f t="shared" ref="W681:X685" si="1592">W674</f>
        <v>0</v>
      </c>
      <c r="X681" s="43">
        <f t="shared" si="1592"/>
        <v>0</v>
      </c>
      <c r="Y681" s="42" t="e">
        <f t="shared" si="1573"/>
        <v>#DIV/0!</v>
      </c>
      <c r="Z681" s="233">
        <f t="shared" ref="Z681:AA685" si="1593">Z674</f>
        <v>0</v>
      </c>
      <c r="AA681" s="43">
        <f t="shared" si="1593"/>
        <v>0</v>
      </c>
      <c r="AB681" s="42" t="e">
        <f t="shared" si="1575"/>
        <v>#DIV/0!</v>
      </c>
      <c r="AC681" s="233">
        <f t="shared" ref="AC681:AD685" si="1594">AC674</f>
        <v>0</v>
      </c>
      <c r="AD681" s="43">
        <f t="shared" si="1594"/>
        <v>0</v>
      </c>
      <c r="AE681" s="42" t="e">
        <f t="shared" si="1577"/>
        <v>#DIV/0!</v>
      </c>
      <c r="AF681" s="233">
        <f t="shared" ref="AF681:AG685" si="1595">AF674</f>
        <v>0</v>
      </c>
      <c r="AG681" s="43">
        <f t="shared" si="1595"/>
        <v>0</v>
      </c>
      <c r="AH681" s="42" t="e">
        <f t="shared" si="1579"/>
        <v>#DIV/0!</v>
      </c>
      <c r="AI681" s="233">
        <f t="shared" ref="AI681:AJ685" si="1596">AI674</f>
        <v>0</v>
      </c>
      <c r="AJ681" s="43">
        <f t="shared" si="1596"/>
        <v>0</v>
      </c>
      <c r="AK681" s="42" t="e">
        <f t="shared" si="1581"/>
        <v>#DIV/0!</v>
      </c>
      <c r="AL681" s="233">
        <f t="shared" ref="AL681:AM685" si="1597">AL674</f>
        <v>0</v>
      </c>
      <c r="AM681" s="43">
        <f t="shared" si="1597"/>
        <v>0</v>
      </c>
      <c r="AN681" s="42" t="e">
        <f t="shared" si="1583"/>
        <v>#DIV/0!</v>
      </c>
      <c r="AO681" s="233">
        <f t="shared" ref="AO681:AP685" si="1598">AO674</f>
        <v>0</v>
      </c>
      <c r="AP681" s="43">
        <f t="shared" si="1598"/>
        <v>0</v>
      </c>
      <c r="AQ681" s="42" t="e">
        <f t="shared" si="1585"/>
        <v>#DIV/0!</v>
      </c>
      <c r="AR681" s="18"/>
      <c r="AS681" s="37"/>
      <c r="AT681" s="37"/>
    </row>
    <row r="682" spans="1:46" customFormat="1" ht="30.75" hidden="1" customHeight="1">
      <c r="A682" s="455"/>
      <c r="B682" s="456"/>
      <c r="C682" s="460"/>
      <c r="D682" s="17" t="s">
        <v>26</v>
      </c>
      <c r="E682" s="173">
        <f t="shared" si="1586"/>
        <v>0</v>
      </c>
      <c r="F682" s="43">
        <f t="shared" si="1586"/>
        <v>0</v>
      </c>
      <c r="G682" s="42" t="e">
        <f t="shared" si="1561"/>
        <v>#DIV/0!</v>
      </c>
      <c r="H682" s="233">
        <f t="shared" si="1587"/>
        <v>0</v>
      </c>
      <c r="I682" s="43">
        <f t="shared" si="1587"/>
        <v>0</v>
      </c>
      <c r="J682" s="42" t="e">
        <f t="shared" si="1563"/>
        <v>#DIV/0!</v>
      </c>
      <c r="K682" s="233">
        <f t="shared" si="1588"/>
        <v>0</v>
      </c>
      <c r="L682" s="43">
        <f t="shared" si="1588"/>
        <v>0</v>
      </c>
      <c r="M682" s="42" t="e">
        <f t="shared" si="1565"/>
        <v>#DIV/0!</v>
      </c>
      <c r="N682" s="233">
        <f t="shared" si="1589"/>
        <v>0</v>
      </c>
      <c r="O682" s="43">
        <f t="shared" si="1589"/>
        <v>0</v>
      </c>
      <c r="P682" s="42" t="e">
        <f t="shared" si="1567"/>
        <v>#DIV/0!</v>
      </c>
      <c r="Q682" s="233">
        <f t="shared" si="1590"/>
        <v>0</v>
      </c>
      <c r="R682" s="43">
        <f t="shared" si="1590"/>
        <v>0</v>
      </c>
      <c r="S682" s="42" t="e">
        <f t="shared" si="1569"/>
        <v>#DIV/0!</v>
      </c>
      <c r="T682" s="233">
        <f t="shared" si="1591"/>
        <v>0</v>
      </c>
      <c r="U682" s="43">
        <f t="shared" si="1591"/>
        <v>0</v>
      </c>
      <c r="V682" s="42" t="e">
        <f t="shared" si="1571"/>
        <v>#DIV/0!</v>
      </c>
      <c r="W682" s="233">
        <f t="shared" si="1592"/>
        <v>0</v>
      </c>
      <c r="X682" s="43">
        <f t="shared" si="1592"/>
        <v>0</v>
      </c>
      <c r="Y682" s="42" t="e">
        <f t="shared" si="1573"/>
        <v>#DIV/0!</v>
      </c>
      <c r="Z682" s="233">
        <f t="shared" si="1593"/>
        <v>0</v>
      </c>
      <c r="AA682" s="43">
        <f t="shared" si="1593"/>
        <v>0</v>
      </c>
      <c r="AB682" s="42" t="e">
        <f t="shared" si="1575"/>
        <v>#DIV/0!</v>
      </c>
      <c r="AC682" s="233">
        <f t="shared" si="1594"/>
        <v>0</v>
      </c>
      <c r="AD682" s="43">
        <f t="shared" si="1594"/>
        <v>0</v>
      </c>
      <c r="AE682" s="42" t="e">
        <f t="shared" si="1577"/>
        <v>#DIV/0!</v>
      </c>
      <c r="AF682" s="233">
        <f t="shared" si="1595"/>
        <v>0</v>
      </c>
      <c r="AG682" s="43">
        <f t="shared" si="1595"/>
        <v>0</v>
      </c>
      <c r="AH682" s="42" t="e">
        <f t="shared" si="1579"/>
        <v>#DIV/0!</v>
      </c>
      <c r="AI682" s="233">
        <f t="shared" si="1596"/>
        <v>0</v>
      </c>
      <c r="AJ682" s="43">
        <f t="shared" si="1596"/>
        <v>0</v>
      </c>
      <c r="AK682" s="42" t="e">
        <f t="shared" si="1581"/>
        <v>#DIV/0!</v>
      </c>
      <c r="AL682" s="233">
        <f t="shared" si="1597"/>
        <v>0</v>
      </c>
      <c r="AM682" s="43">
        <f t="shared" si="1597"/>
        <v>0</v>
      </c>
      <c r="AN682" s="42" t="e">
        <f t="shared" si="1583"/>
        <v>#DIV/0!</v>
      </c>
      <c r="AO682" s="233">
        <f t="shared" si="1598"/>
        <v>0</v>
      </c>
      <c r="AP682" s="43">
        <f t="shared" si="1598"/>
        <v>0</v>
      </c>
      <c r="AQ682" s="42" t="e">
        <f t="shared" si="1585"/>
        <v>#DIV/0!</v>
      </c>
      <c r="AR682" s="18"/>
      <c r="AS682" s="37"/>
      <c r="AT682" s="37"/>
    </row>
    <row r="683" spans="1:46" customFormat="1" ht="80.25" hidden="1" customHeight="1">
      <c r="A683" s="455"/>
      <c r="B683" s="456"/>
      <c r="C683" s="460"/>
      <c r="D683" s="97" t="s">
        <v>154</v>
      </c>
      <c r="E683" s="173">
        <f t="shared" si="1586"/>
        <v>0</v>
      </c>
      <c r="F683" s="43">
        <f t="shared" si="1586"/>
        <v>0</v>
      </c>
      <c r="G683" s="42" t="e">
        <f t="shared" si="1561"/>
        <v>#DIV/0!</v>
      </c>
      <c r="H683" s="233">
        <f t="shared" si="1587"/>
        <v>0</v>
      </c>
      <c r="I683" s="43">
        <f t="shared" si="1587"/>
        <v>0</v>
      </c>
      <c r="J683" s="42" t="e">
        <f t="shared" si="1563"/>
        <v>#DIV/0!</v>
      </c>
      <c r="K683" s="233">
        <f t="shared" si="1588"/>
        <v>0</v>
      </c>
      <c r="L683" s="43">
        <f t="shared" si="1588"/>
        <v>0</v>
      </c>
      <c r="M683" s="42" t="e">
        <f t="shared" si="1565"/>
        <v>#DIV/0!</v>
      </c>
      <c r="N683" s="233">
        <f t="shared" si="1589"/>
        <v>0</v>
      </c>
      <c r="O683" s="43">
        <f t="shared" si="1589"/>
        <v>0</v>
      </c>
      <c r="P683" s="42" t="e">
        <f t="shared" si="1567"/>
        <v>#DIV/0!</v>
      </c>
      <c r="Q683" s="233">
        <f t="shared" si="1590"/>
        <v>0</v>
      </c>
      <c r="R683" s="43">
        <f t="shared" si="1590"/>
        <v>0</v>
      </c>
      <c r="S683" s="42" t="e">
        <f t="shared" si="1569"/>
        <v>#DIV/0!</v>
      </c>
      <c r="T683" s="233">
        <f t="shared" si="1591"/>
        <v>0</v>
      </c>
      <c r="U683" s="43">
        <f t="shared" si="1591"/>
        <v>0</v>
      </c>
      <c r="V683" s="42" t="e">
        <f t="shared" si="1571"/>
        <v>#DIV/0!</v>
      </c>
      <c r="W683" s="233">
        <f t="shared" si="1592"/>
        <v>0</v>
      </c>
      <c r="X683" s="43">
        <f t="shared" si="1592"/>
        <v>0</v>
      </c>
      <c r="Y683" s="42" t="e">
        <f t="shared" si="1573"/>
        <v>#DIV/0!</v>
      </c>
      <c r="Z683" s="233">
        <f t="shared" si="1593"/>
        <v>0</v>
      </c>
      <c r="AA683" s="43">
        <f t="shared" si="1593"/>
        <v>0</v>
      </c>
      <c r="AB683" s="42" t="e">
        <f t="shared" si="1575"/>
        <v>#DIV/0!</v>
      </c>
      <c r="AC683" s="233">
        <f t="shared" si="1594"/>
        <v>0</v>
      </c>
      <c r="AD683" s="43">
        <f t="shared" si="1594"/>
        <v>0</v>
      </c>
      <c r="AE683" s="42" t="e">
        <f t="shared" si="1577"/>
        <v>#DIV/0!</v>
      </c>
      <c r="AF683" s="233">
        <f t="shared" si="1595"/>
        <v>0</v>
      </c>
      <c r="AG683" s="43">
        <f t="shared" si="1595"/>
        <v>0</v>
      </c>
      <c r="AH683" s="42" t="e">
        <f t="shared" si="1579"/>
        <v>#DIV/0!</v>
      </c>
      <c r="AI683" s="233">
        <f t="shared" si="1596"/>
        <v>0</v>
      </c>
      <c r="AJ683" s="43">
        <f t="shared" si="1596"/>
        <v>0</v>
      </c>
      <c r="AK683" s="42" t="e">
        <f t="shared" si="1581"/>
        <v>#DIV/0!</v>
      </c>
      <c r="AL683" s="233">
        <f t="shared" si="1597"/>
        <v>0</v>
      </c>
      <c r="AM683" s="43">
        <f t="shared" si="1597"/>
        <v>0</v>
      </c>
      <c r="AN683" s="42" t="e">
        <f t="shared" si="1583"/>
        <v>#DIV/0!</v>
      </c>
      <c r="AO683" s="233">
        <f t="shared" si="1598"/>
        <v>0</v>
      </c>
      <c r="AP683" s="43">
        <f t="shared" si="1598"/>
        <v>0</v>
      </c>
      <c r="AQ683" s="42" t="e">
        <f t="shared" si="1585"/>
        <v>#DIV/0!</v>
      </c>
      <c r="AR683" s="18"/>
      <c r="AS683" s="37"/>
      <c r="AT683" s="37"/>
    </row>
    <row r="684" spans="1:46" customFormat="1" ht="36" hidden="1" customHeight="1">
      <c r="A684" s="455"/>
      <c r="B684" s="456"/>
      <c r="C684" s="460"/>
      <c r="D684" s="17" t="s">
        <v>37</v>
      </c>
      <c r="E684" s="173">
        <f t="shared" si="1586"/>
        <v>0</v>
      </c>
      <c r="F684" s="43">
        <f t="shared" si="1586"/>
        <v>0</v>
      </c>
      <c r="G684" s="42" t="e">
        <f t="shared" si="1561"/>
        <v>#DIV/0!</v>
      </c>
      <c r="H684" s="233">
        <f t="shared" si="1587"/>
        <v>0</v>
      </c>
      <c r="I684" s="43">
        <f t="shared" si="1587"/>
        <v>0</v>
      </c>
      <c r="J684" s="42" t="e">
        <f t="shared" si="1563"/>
        <v>#DIV/0!</v>
      </c>
      <c r="K684" s="233">
        <f t="shared" si="1588"/>
        <v>0</v>
      </c>
      <c r="L684" s="43">
        <f t="shared" si="1588"/>
        <v>0</v>
      </c>
      <c r="M684" s="42" t="e">
        <f t="shared" si="1565"/>
        <v>#DIV/0!</v>
      </c>
      <c r="N684" s="233">
        <f t="shared" si="1589"/>
        <v>0</v>
      </c>
      <c r="O684" s="43">
        <f t="shared" si="1589"/>
        <v>0</v>
      </c>
      <c r="P684" s="42" t="e">
        <f t="shared" si="1567"/>
        <v>#DIV/0!</v>
      </c>
      <c r="Q684" s="233">
        <f t="shared" si="1590"/>
        <v>0</v>
      </c>
      <c r="R684" s="43">
        <f t="shared" si="1590"/>
        <v>0</v>
      </c>
      <c r="S684" s="42" t="e">
        <f t="shared" si="1569"/>
        <v>#DIV/0!</v>
      </c>
      <c r="T684" s="233">
        <f t="shared" si="1591"/>
        <v>0</v>
      </c>
      <c r="U684" s="43">
        <f t="shared" si="1591"/>
        <v>0</v>
      </c>
      <c r="V684" s="42" t="e">
        <f t="shared" si="1571"/>
        <v>#DIV/0!</v>
      </c>
      <c r="W684" s="233">
        <f t="shared" si="1592"/>
        <v>0</v>
      </c>
      <c r="X684" s="43">
        <f t="shared" si="1592"/>
        <v>0</v>
      </c>
      <c r="Y684" s="42" t="e">
        <f t="shared" si="1573"/>
        <v>#DIV/0!</v>
      </c>
      <c r="Z684" s="233">
        <f t="shared" si="1593"/>
        <v>0</v>
      </c>
      <c r="AA684" s="43">
        <f t="shared" si="1593"/>
        <v>0</v>
      </c>
      <c r="AB684" s="42" t="e">
        <f t="shared" si="1575"/>
        <v>#DIV/0!</v>
      </c>
      <c r="AC684" s="233">
        <f t="shared" si="1594"/>
        <v>0</v>
      </c>
      <c r="AD684" s="43">
        <f t="shared" si="1594"/>
        <v>0</v>
      </c>
      <c r="AE684" s="42" t="e">
        <f t="shared" si="1577"/>
        <v>#DIV/0!</v>
      </c>
      <c r="AF684" s="233">
        <f t="shared" si="1595"/>
        <v>0</v>
      </c>
      <c r="AG684" s="43">
        <f t="shared" si="1595"/>
        <v>0</v>
      </c>
      <c r="AH684" s="42" t="e">
        <f t="shared" si="1579"/>
        <v>#DIV/0!</v>
      </c>
      <c r="AI684" s="233">
        <f t="shared" si="1596"/>
        <v>0</v>
      </c>
      <c r="AJ684" s="43">
        <f t="shared" si="1596"/>
        <v>0</v>
      </c>
      <c r="AK684" s="42" t="e">
        <f t="shared" si="1581"/>
        <v>#DIV/0!</v>
      </c>
      <c r="AL684" s="233">
        <f t="shared" si="1597"/>
        <v>0</v>
      </c>
      <c r="AM684" s="43">
        <f t="shared" si="1597"/>
        <v>0</v>
      </c>
      <c r="AN684" s="42" t="e">
        <f t="shared" si="1583"/>
        <v>#DIV/0!</v>
      </c>
      <c r="AO684" s="233">
        <f t="shared" si="1598"/>
        <v>0</v>
      </c>
      <c r="AP684" s="43">
        <f t="shared" si="1598"/>
        <v>0</v>
      </c>
      <c r="AQ684" s="42" t="e">
        <f t="shared" si="1585"/>
        <v>#DIV/0!</v>
      </c>
      <c r="AR684" s="18"/>
      <c r="AS684" s="37"/>
      <c r="AT684" s="37"/>
    </row>
    <row r="685" spans="1:46" customFormat="1" ht="54.75" hidden="1" customHeight="1">
      <c r="A685" s="457"/>
      <c r="B685" s="458"/>
      <c r="C685" s="461"/>
      <c r="D685" s="17" t="s">
        <v>32</v>
      </c>
      <c r="E685" s="173">
        <f t="shared" si="1586"/>
        <v>0</v>
      </c>
      <c r="F685" s="43">
        <f t="shared" si="1586"/>
        <v>0</v>
      </c>
      <c r="G685" s="42" t="e">
        <f t="shared" si="1561"/>
        <v>#DIV/0!</v>
      </c>
      <c r="H685" s="233">
        <f t="shared" si="1587"/>
        <v>0</v>
      </c>
      <c r="I685" s="43">
        <f t="shared" si="1587"/>
        <v>0</v>
      </c>
      <c r="J685" s="42" t="e">
        <f t="shared" si="1563"/>
        <v>#DIV/0!</v>
      </c>
      <c r="K685" s="233">
        <f t="shared" si="1588"/>
        <v>0</v>
      </c>
      <c r="L685" s="43">
        <f t="shared" si="1588"/>
        <v>0</v>
      </c>
      <c r="M685" s="42" t="e">
        <f t="shared" si="1565"/>
        <v>#DIV/0!</v>
      </c>
      <c r="N685" s="233">
        <f t="shared" si="1589"/>
        <v>0</v>
      </c>
      <c r="O685" s="43">
        <f t="shared" si="1589"/>
        <v>0</v>
      </c>
      <c r="P685" s="42" t="e">
        <f t="shared" si="1567"/>
        <v>#DIV/0!</v>
      </c>
      <c r="Q685" s="233">
        <f t="shared" si="1590"/>
        <v>0</v>
      </c>
      <c r="R685" s="43">
        <f t="shared" si="1590"/>
        <v>0</v>
      </c>
      <c r="S685" s="42" t="e">
        <f t="shared" si="1569"/>
        <v>#DIV/0!</v>
      </c>
      <c r="T685" s="233">
        <f t="shared" si="1591"/>
        <v>0</v>
      </c>
      <c r="U685" s="43">
        <f t="shared" si="1591"/>
        <v>0</v>
      </c>
      <c r="V685" s="42" t="e">
        <f t="shared" si="1571"/>
        <v>#DIV/0!</v>
      </c>
      <c r="W685" s="233">
        <f t="shared" si="1592"/>
        <v>0</v>
      </c>
      <c r="X685" s="43">
        <f t="shared" si="1592"/>
        <v>0</v>
      </c>
      <c r="Y685" s="42" t="e">
        <f t="shared" si="1573"/>
        <v>#DIV/0!</v>
      </c>
      <c r="Z685" s="233">
        <f t="shared" si="1593"/>
        <v>0</v>
      </c>
      <c r="AA685" s="43">
        <f t="shared" si="1593"/>
        <v>0</v>
      </c>
      <c r="AB685" s="42" t="e">
        <f t="shared" si="1575"/>
        <v>#DIV/0!</v>
      </c>
      <c r="AC685" s="233">
        <f t="shared" si="1594"/>
        <v>0</v>
      </c>
      <c r="AD685" s="43">
        <f t="shared" si="1594"/>
        <v>0</v>
      </c>
      <c r="AE685" s="42" t="e">
        <f t="shared" si="1577"/>
        <v>#DIV/0!</v>
      </c>
      <c r="AF685" s="233">
        <f t="shared" si="1595"/>
        <v>0</v>
      </c>
      <c r="AG685" s="43">
        <f t="shared" si="1595"/>
        <v>0</v>
      </c>
      <c r="AH685" s="42" t="e">
        <f t="shared" si="1579"/>
        <v>#DIV/0!</v>
      </c>
      <c r="AI685" s="233">
        <f t="shared" si="1596"/>
        <v>0</v>
      </c>
      <c r="AJ685" s="43">
        <f t="shared" si="1596"/>
        <v>0</v>
      </c>
      <c r="AK685" s="42" t="e">
        <f t="shared" si="1581"/>
        <v>#DIV/0!</v>
      </c>
      <c r="AL685" s="233">
        <f t="shared" si="1597"/>
        <v>0</v>
      </c>
      <c r="AM685" s="43">
        <f t="shared" si="1597"/>
        <v>0</v>
      </c>
      <c r="AN685" s="42" t="e">
        <f t="shared" si="1583"/>
        <v>#DIV/0!</v>
      </c>
      <c r="AO685" s="233">
        <f t="shared" si="1598"/>
        <v>0</v>
      </c>
      <c r="AP685" s="43">
        <f t="shared" si="1598"/>
        <v>0</v>
      </c>
      <c r="AQ685" s="42" t="e">
        <f t="shared" si="1585"/>
        <v>#DIV/0!</v>
      </c>
      <c r="AR685" s="18"/>
      <c r="AS685" s="37"/>
      <c r="AT685" s="37"/>
    </row>
    <row r="686" spans="1:46" customFormat="1" ht="67.5" hidden="1" customHeight="1">
      <c r="A686" s="408" t="s">
        <v>278</v>
      </c>
      <c r="B686" s="409"/>
      <c r="C686" s="409"/>
      <c r="D686" s="409"/>
      <c r="E686" s="409"/>
      <c r="F686" s="409"/>
      <c r="G686" s="409"/>
      <c r="H686" s="409"/>
      <c r="I686" s="409"/>
      <c r="J686" s="409"/>
      <c r="K686" s="409"/>
      <c r="L686" s="409"/>
      <c r="M686" s="409"/>
      <c r="N686" s="409"/>
      <c r="O686" s="409"/>
      <c r="P686" s="409"/>
      <c r="Q686" s="409"/>
      <c r="R686" s="409"/>
      <c r="S686" s="409"/>
      <c r="T686" s="409"/>
      <c r="U686" s="409"/>
      <c r="V686" s="409"/>
      <c r="W686" s="409"/>
      <c r="X686" s="409"/>
      <c r="Y686" s="409"/>
      <c r="Z686" s="409"/>
      <c r="AA686" s="409"/>
      <c r="AB686" s="409"/>
      <c r="AC686" s="409"/>
      <c r="AD686" s="409"/>
      <c r="AE686" s="409"/>
      <c r="AF686" s="409"/>
      <c r="AG686" s="409"/>
      <c r="AH686" s="409"/>
      <c r="AI686" s="409"/>
      <c r="AJ686" s="409"/>
      <c r="AK686" s="409"/>
      <c r="AL686" s="409"/>
      <c r="AM686" s="409"/>
      <c r="AN686" s="409"/>
      <c r="AO686" s="409"/>
      <c r="AP686" s="409"/>
      <c r="AQ686" s="409"/>
      <c r="AR686" s="410"/>
      <c r="AS686" s="37"/>
      <c r="AT686" s="37"/>
    </row>
    <row r="687" spans="1:46" customFormat="1" ht="28.5" hidden="1" customHeight="1">
      <c r="A687" s="408" t="s">
        <v>276</v>
      </c>
      <c r="B687" s="409"/>
      <c r="C687" s="409"/>
      <c r="D687" s="409"/>
      <c r="E687" s="409"/>
      <c r="F687" s="409"/>
      <c r="G687" s="409"/>
      <c r="H687" s="409"/>
      <c r="I687" s="409"/>
      <c r="J687" s="409"/>
      <c r="K687" s="409"/>
      <c r="L687" s="409"/>
      <c r="M687" s="409"/>
      <c r="N687" s="409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37"/>
      <c r="AT687" s="37"/>
    </row>
    <row r="688" spans="1:46" customFormat="1" ht="51.75" customHeight="1">
      <c r="A688" s="408" t="s">
        <v>277</v>
      </c>
      <c r="B688" s="409"/>
      <c r="C688" s="409"/>
      <c r="D688" s="409"/>
      <c r="E688" s="409"/>
      <c r="F688" s="409"/>
      <c r="G688" s="409"/>
      <c r="H688" s="409"/>
      <c r="I688" s="409"/>
      <c r="J688" s="409"/>
      <c r="K688" s="409"/>
      <c r="L688" s="409"/>
      <c r="M688" s="409"/>
      <c r="N688" s="409"/>
      <c r="O688" s="409"/>
      <c r="P688" s="409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37"/>
      <c r="AT688" s="37"/>
    </row>
    <row r="689" spans="1:46" s="208" customFormat="1" ht="38.25" hidden="1" customHeight="1">
      <c r="A689" s="283" t="s">
        <v>28</v>
      </c>
      <c r="B689" s="341" t="s">
        <v>281</v>
      </c>
      <c r="C689" s="282" t="s">
        <v>282</v>
      </c>
      <c r="D689" s="217" t="s">
        <v>34</v>
      </c>
      <c r="E689" s="223">
        <f>E690+E691+E692+E694+E695</f>
        <v>300</v>
      </c>
      <c r="F689" s="219">
        <f>F690+F691+F692+F694+F695</f>
        <v>68</v>
      </c>
      <c r="G689" s="219">
        <f>(F689/E689)*100</f>
        <v>22.666666666666664</v>
      </c>
      <c r="H689" s="236">
        <f>H690+H691+H692+H694+H695</f>
        <v>0</v>
      </c>
      <c r="I689" s="219">
        <f>I690+I691+I692+I694+I695</f>
        <v>0</v>
      </c>
      <c r="J689" s="219" t="e">
        <f>(I689/H689)*100</f>
        <v>#DIV/0!</v>
      </c>
      <c r="K689" s="236">
        <f>K690+K691+K692+K694+K695</f>
        <v>0</v>
      </c>
      <c r="L689" s="212">
        <f>L690+L691+L692+L694+L695</f>
        <v>0</v>
      </c>
      <c r="M689" s="219" t="e">
        <f>(L689/K689)*100</f>
        <v>#DIV/0!</v>
      </c>
      <c r="N689" s="236">
        <f>N690+N691+N692+N694+N695</f>
        <v>0</v>
      </c>
      <c r="O689" s="212">
        <f>O690+O691+O692+O694+O695</f>
        <v>0</v>
      </c>
      <c r="P689" s="219" t="e">
        <f>(O689/N689)*100</f>
        <v>#DIV/0!</v>
      </c>
      <c r="Q689" s="236">
        <f>Q690+Q691+Q692+Q694+Q695</f>
        <v>10</v>
      </c>
      <c r="R689" s="219">
        <f>R690+R691+R692+R694+R695</f>
        <v>10</v>
      </c>
      <c r="S689" s="219">
        <f>(R689/Q689)*100</f>
        <v>100</v>
      </c>
      <c r="T689" s="236">
        <f>T690+T691+T692+T694+T695</f>
        <v>35</v>
      </c>
      <c r="U689" s="219">
        <f>U690+U691+U692+U694+U695</f>
        <v>35</v>
      </c>
      <c r="V689" s="219">
        <f>(U689/T689)*100</f>
        <v>100</v>
      </c>
      <c r="W689" s="236">
        <f>W690+W691+W692+W694+W695</f>
        <v>23</v>
      </c>
      <c r="X689" s="219">
        <f>X690+X691+X692+X694+X695</f>
        <v>23</v>
      </c>
      <c r="Y689" s="219">
        <f>(X689/W689)*100</f>
        <v>100</v>
      </c>
      <c r="Z689" s="236">
        <f>Z690+Z691+Z692+Z694+Z695</f>
        <v>32</v>
      </c>
      <c r="AA689" s="219">
        <f>AA690+AA691+AA692+AA694+AA695</f>
        <v>0</v>
      </c>
      <c r="AB689" s="219">
        <f>(AA689/Z689)*100</f>
        <v>0</v>
      </c>
      <c r="AC689" s="236">
        <f>AC690+AC691+AC692+AC694+AC695</f>
        <v>0</v>
      </c>
      <c r="AD689" s="219">
        <f>AD690+AD691+AD692+AD694+AD695</f>
        <v>0</v>
      </c>
      <c r="AE689" s="219" t="e">
        <f>(AD689/AC689)*100</f>
        <v>#DIV/0!</v>
      </c>
      <c r="AF689" s="236">
        <f>AF690+AF691+AF692+AF694+AF695</f>
        <v>15</v>
      </c>
      <c r="AG689" s="219">
        <f>AG690+AG691+AG692+AG694+AG695</f>
        <v>0</v>
      </c>
      <c r="AH689" s="219">
        <f>(AG689/AF689)*100</f>
        <v>0</v>
      </c>
      <c r="AI689" s="236">
        <f>AI690+AI691+AI692+AI694+AI695</f>
        <v>0</v>
      </c>
      <c r="AJ689" s="219">
        <f>AJ690+AJ691+AJ692+AJ694+AJ695</f>
        <v>0</v>
      </c>
      <c r="AK689" s="219" t="e">
        <f>(AJ689/AI689)*100</f>
        <v>#DIV/0!</v>
      </c>
      <c r="AL689" s="236">
        <f>AL690+AL691+AL692+AL694+AL695</f>
        <v>35</v>
      </c>
      <c r="AM689" s="219">
        <f>AM690+AM691+AM692+AM694+AM695</f>
        <v>0</v>
      </c>
      <c r="AN689" s="219">
        <f>(AM689/AL689)*100</f>
        <v>0</v>
      </c>
      <c r="AO689" s="236">
        <f>AO690+AO691+AO692+AO694+AO695</f>
        <v>150</v>
      </c>
      <c r="AP689" s="219">
        <f>AP690+AP691+AP692+AP694+AP695</f>
        <v>0</v>
      </c>
      <c r="AQ689" s="219">
        <f>(AP689/AO689)*100</f>
        <v>0</v>
      </c>
      <c r="AR689" s="404"/>
    </row>
    <row r="690" spans="1:46" customFormat="1" ht="41.25" hidden="1" customHeight="1">
      <c r="A690" s="283"/>
      <c r="B690" s="342"/>
      <c r="C690" s="412"/>
      <c r="D690" s="115" t="s">
        <v>17</v>
      </c>
      <c r="E690" s="177">
        <f>H690+K690+N690+Q690+T690+W690+Z690+AC690+AF690+AI690+AL690+AO690</f>
        <v>0</v>
      </c>
      <c r="F690" s="41">
        <f>I690+L690+O690+R690+U690+X690+AA690+AD690+AG690+AJ690+AM690+AP690</f>
        <v>0</v>
      </c>
      <c r="G690" s="42" t="e">
        <f t="shared" ref="G690:G695" si="1599">(F690/E690)*100</f>
        <v>#DIV/0!</v>
      </c>
      <c r="H690" s="236">
        <f>H697+H704+H711+H718+H725+H732+H739+H746+H753+H760+H767+H774</f>
        <v>0</v>
      </c>
      <c r="I690" s="42">
        <f>I697+I704+I711+I718+I725+I732+I739+I746+I753+I760+I767+I774</f>
        <v>0</v>
      </c>
      <c r="J690" s="42" t="e">
        <f t="shared" ref="J690:J695" si="1600">(I690/H690)*100</f>
        <v>#DIV/0!</v>
      </c>
      <c r="K690" s="236">
        <f>K697+K704+K711+K718+K725+K732+K739+K746+K753+K760+K767+K774</f>
        <v>0</v>
      </c>
      <c r="L690" s="48">
        <f>L697+L704+L711+L718+L725+L732+L739+L746+L753+L760+L767+L774</f>
        <v>0</v>
      </c>
      <c r="M690" s="42" t="e">
        <f t="shared" ref="M690:M695" si="1601">(L690/K690)*100</f>
        <v>#DIV/0!</v>
      </c>
      <c r="N690" s="236">
        <f>N697+N704+N711+N718+N725+N732+N739+N746+N753+N760+N767+N774</f>
        <v>0</v>
      </c>
      <c r="O690" s="48">
        <f>O697+O704+O711+O718+O725+O732+O739+O746+O753+O760+O767+O774</f>
        <v>0</v>
      </c>
      <c r="P690" s="42" t="e">
        <f t="shared" ref="P690:P695" si="1602">(O690/N690)*100</f>
        <v>#DIV/0!</v>
      </c>
      <c r="Q690" s="236">
        <f>Q697+Q704+Q711+Q718+Q725+Q732+Q739+Q746+Q753+Q760+Q767+Q774</f>
        <v>0</v>
      </c>
      <c r="R690" s="42">
        <f>R697+R704+R711+R718+R725+R732+R739+R746+R753+R760+R767+R774</f>
        <v>0</v>
      </c>
      <c r="S690" s="42" t="e">
        <f t="shared" ref="S690:S695" si="1603">(R690/Q690)*100</f>
        <v>#DIV/0!</v>
      </c>
      <c r="T690" s="236">
        <f>T697+T704+T711+T718+T725+T732+T739+T746+T753+T760+T767+T774</f>
        <v>0</v>
      </c>
      <c r="U690" s="42">
        <f>U697+U704+U711+U718+U725+U732+U739+U746+U753+U760+U767+U774</f>
        <v>0</v>
      </c>
      <c r="V690" s="42" t="e">
        <f t="shared" ref="V690:V695" si="1604">(U690/T690)*100</f>
        <v>#DIV/0!</v>
      </c>
      <c r="W690" s="236">
        <f>W697+W704+W711+W718+W725+W732+W739+W746+W753+W760+W767+W774</f>
        <v>0</v>
      </c>
      <c r="X690" s="42">
        <f>X697+X704+X711+X718+X725+X732+X739+X746+X753+X760+X767+X774</f>
        <v>0</v>
      </c>
      <c r="Y690" s="42" t="e">
        <f t="shared" ref="Y690:Y695" si="1605">(X690/W690)*100</f>
        <v>#DIV/0!</v>
      </c>
      <c r="Z690" s="236">
        <f>Z697+Z704+Z711+Z718+Z725+Z732+Z739+Z746+Z753+Z760+Z767+Z774</f>
        <v>0</v>
      </c>
      <c r="AA690" s="42">
        <f>AA697+AA704+AA711+AA718+AA725+AA732+AA739+AA746+AA753+AA760+AA767+AA774</f>
        <v>0</v>
      </c>
      <c r="AB690" s="42" t="e">
        <f t="shared" ref="AB690:AB695" si="1606">(AA690/Z690)*100</f>
        <v>#DIV/0!</v>
      </c>
      <c r="AC690" s="236">
        <f>AC697+AC704+AC711+AC718+AC725+AC732+AC739+AC746+AC753+AC760+AC767+AC774</f>
        <v>0</v>
      </c>
      <c r="AD690" s="42">
        <f>AD697+AD704+AD711+AD718+AD725+AD732+AD739+AD746+AD753+AD760+AD767+AD774</f>
        <v>0</v>
      </c>
      <c r="AE690" s="42" t="e">
        <f t="shared" ref="AE690:AE695" si="1607">(AD690/AC690)*100</f>
        <v>#DIV/0!</v>
      </c>
      <c r="AF690" s="236">
        <f>AF697+AF704+AF711+AF718+AF725+AF732+AF739+AF746+AF753+AF760+AF767+AF774</f>
        <v>0</v>
      </c>
      <c r="AG690" s="42">
        <f>AG697+AG704+AG711+AG718+AG725+AG732+AG739+AG746+AG753+AG760+AG767+AG774</f>
        <v>0</v>
      </c>
      <c r="AH690" s="42" t="e">
        <f t="shared" ref="AH690:AH695" si="1608">(AG690/AF690)*100</f>
        <v>#DIV/0!</v>
      </c>
      <c r="AI690" s="236">
        <f>AI697+AI704+AI711+AI718+AI725+AI732+AI739+AI746+AI753+AI760+AI767+AI774</f>
        <v>0</v>
      </c>
      <c r="AJ690" s="42">
        <f>AJ697+AJ704+AJ711+AJ718+AJ725+AJ732+AJ739+AJ746+AJ753+AJ760+AJ767+AJ774</f>
        <v>0</v>
      </c>
      <c r="AK690" s="42" t="e">
        <f t="shared" ref="AK690:AK695" si="1609">(AJ690/AI690)*100</f>
        <v>#DIV/0!</v>
      </c>
      <c r="AL690" s="236">
        <f>AL697+AL704+AL711+AL718+AL725+AL732+AL739+AL746+AL753+AL760+AL767+AL774</f>
        <v>0</v>
      </c>
      <c r="AM690" s="42">
        <f>AM697+AM704+AM711+AM718+AM725+AM732+AM739+AM746+AM753+AM760+AM767+AM774</f>
        <v>0</v>
      </c>
      <c r="AN690" s="42" t="e">
        <f t="shared" ref="AN690:AN695" si="1610">(AM690/AL690)*100</f>
        <v>#DIV/0!</v>
      </c>
      <c r="AO690" s="236">
        <f>AO697+AO704+AO711+AO718+AO725+AO732+AO739+AO746+AO753+AO760+AO767+AO774</f>
        <v>0</v>
      </c>
      <c r="AP690" s="42">
        <f>AP697+AP704+AP711+AP718+AP725+AP732+AP739+AP746+AP753+AP760+AP767+AP774</f>
        <v>0</v>
      </c>
      <c r="AQ690" s="42" t="e">
        <f t="shared" ref="AQ690:AQ695" si="1611">(AP690/AO690)*100</f>
        <v>#DIV/0!</v>
      </c>
      <c r="AR690" s="351"/>
      <c r="AS690" s="37"/>
      <c r="AT690" s="37"/>
    </row>
    <row r="691" spans="1:46" customFormat="1" ht="45.75" hidden="1" customHeight="1">
      <c r="A691" s="283"/>
      <c r="B691" s="342"/>
      <c r="C691" s="412"/>
      <c r="D691" s="115" t="s">
        <v>18</v>
      </c>
      <c r="E691" s="177">
        <f t="shared" ref="E691:F695" si="1612">H691+K691+N691+Q691+T691+W691+Z691+AC691+AF691+AI691+AL691+AO691</f>
        <v>150</v>
      </c>
      <c r="F691" s="41">
        <f t="shared" si="1612"/>
        <v>0</v>
      </c>
      <c r="G691" s="42">
        <f t="shared" si="1599"/>
        <v>0</v>
      </c>
      <c r="H691" s="236">
        <f t="shared" ref="H691:I695" si="1613">H698+H705+H712+H719+H726+H733+H740+H747+H754+H761+H768+H775</f>
        <v>0</v>
      </c>
      <c r="I691" s="42">
        <f t="shared" si="1613"/>
        <v>0</v>
      </c>
      <c r="J691" s="42" t="e">
        <f t="shared" si="1600"/>
        <v>#DIV/0!</v>
      </c>
      <c r="K691" s="236">
        <f t="shared" ref="K691:L695" si="1614">K698+K705+K712+K719+K726+K733+K740+K747+K754+K761+K768+K775</f>
        <v>0</v>
      </c>
      <c r="L691" s="48">
        <f t="shared" si="1614"/>
        <v>0</v>
      </c>
      <c r="M691" s="42" t="e">
        <f t="shared" si="1601"/>
        <v>#DIV/0!</v>
      </c>
      <c r="N691" s="236">
        <f t="shared" ref="N691:O695" si="1615">N698+N705+N712+N719+N726+N733+N740+N747+N754+N761+N768+N775</f>
        <v>0</v>
      </c>
      <c r="O691" s="48">
        <f t="shared" si="1615"/>
        <v>0</v>
      </c>
      <c r="P691" s="42" t="e">
        <f t="shared" si="1602"/>
        <v>#DIV/0!</v>
      </c>
      <c r="Q691" s="236">
        <f t="shared" ref="Q691:R695" si="1616">Q698+Q705+Q712+Q719+Q726+Q733+Q740+Q747+Q754+Q761+Q768+Q775</f>
        <v>0</v>
      </c>
      <c r="R691" s="42">
        <f t="shared" si="1616"/>
        <v>0</v>
      </c>
      <c r="S691" s="42" t="e">
        <f t="shared" si="1603"/>
        <v>#DIV/0!</v>
      </c>
      <c r="T691" s="236">
        <f t="shared" ref="T691:U695" si="1617">T698+T705+T712+T719+T726+T733+T740+T747+T754+T761+T768+T775</f>
        <v>0</v>
      </c>
      <c r="U691" s="42">
        <f t="shared" si="1617"/>
        <v>0</v>
      </c>
      <c r="V691" s="42" t="e">
        <f t="shared" si="1604"/>
        <v>#DIV/0!</v>
      </c>
      <c r="W691" s="236">
        <f t="shared" ref="W691:X695" si="1618">W698+W705+W712+W719+W726+W733+W740+W747+W754+W761+W768+W775</f>
        <v>0</v>
      </c>
      <c r="X691" s="42">
        <f t="shared" si="1618"/>
        <v>0</v>
      </c>
      <c r="Y691" s="42" t="e">
        <f t="shared" si="1605"/>
        <v>#DIV/0!</v>
      </c>
      <c r="Z691" s="236">
        <f t="shared" ref="Z691:AA695" si="1619">Z698+Z705+Z712+Z719+Z726+Z733+Z740+Z747+Z754+Z761+Z768+Z775</f>
        <v>0</v>
      </c>
      <c r="AA691" s="42">
        <f t="shared" si="1619"/>
        <v>0</v>
      </c>
      <c r="AB691" s="42" t="e">
        <f t="shared" si="1606"/>
        <v>#DIV/0!</v>
      </c>
      <c r="AC691" s="236">
        <f t="shared" ref="AC691:AD695" si="1620">AC698+AC705+AC712+AC719+AC726+AC733+AC740+AC747+AC754+AC761+AC768+AC775</f>
        <v>0</v>
      </c>
      <c r="AD691" s="42">
        <f t="shared" si="1620"/>
        <v>0</v>
      </c>
      <c r="AE691" s="42" t="e">
        <f t="shared" si="1607"/>
        <v>#DIV/0!</v>
      </c>
      <c r="AF691" s="236">
        <f t="shared" ref="AF691:AG695" si="1621">AF698+AF705+AF712+AF719+AF726+AF733+AF740+AF747+AF754+AF761+AF768+AF775</f>
        <v>0</v>
      </c>
      <c r="AG691" s="42">
        <f t="shared" si="1621"/>
        <v>0</v>
      </c>
      <c r="AH691" s="42" t="e">
        <f t="shared" si="1608"/>
        <v>#DIV/0!</v>
      </c>
      <c r="AI691" s="236">
        <f t="shared" ref="AI691:AJ695" si="1622">AI698+AI705+AI712+AI719+AI726+AI733+AI740+AI747+AI754+AI761+AI768+AI775</f>
        <v>0</v>
      </c>
      <c r="AJ691" s="42">
        <f t="shared" si="1622"/>
        <v>0</v>
      </c>
      <c r="AK691" s="42" t="e">
        <f t="shared" si="1609"/>
        <v>#DIV/0!</v>
      </c>
      <c r="AL691" s="236">
        <f t="shared" ref="AL691:AM695" si="1623">AL698+AL705+AL712+AL719+AL726+AL733+AL740+AL747+AL754+AL761+AL768+AL775</f>
        <v>0</v>
      </c>
      <c r="AM691" s="42">
        <f t="shared" si="1623"/>
        <v>0</v>
      </c>
      <c r="AN691" s="42" t="e">
        <f t="shared" si="1610"/>
        <v>#DIV/0!</v>
      </c>
      <c r="AO691" s="236">
        <f t="shared" ref="AO691:AP695" si="1624">AO698+AO705+AO712+AO719+AO726+AO733+AO740+AO747+AO754+AO761+AO768+AO775</f>
        <v>150</v>
      </c>
      <c r="AP691" s="42">
        <f t="shared" si="1624"/>
        <v>0</v>
      </c>
      <c r="AQ691" s="42">
        <f t="shared" si="1611"/>
        <v>0</v>
      </c>
      <c r="AR691" s="351"/>
      <c r="AS691" s="37"/>
      <c r="AT691" s="37"/>
    </row>
    <row r="692" spans="1:46" customFormat="1" ht="48.75" hidden="1" customHeight="1">
      <c r="A692" s="283"/>
      <c r="B692" s="342"/>
      <c r="C692" s="412"/>
      <c r="D692" s="115" t="s">
        <v>26</v>
      </c>
      <c r="E692" s="177">
        <f>H692+K692+N692+Q692+T692+W692+Z692+AC692+AF692+AI692+AL692+AO692</f>
        <v>138</v>
      </c>
      <c r="F692" s="41">
        <f t="shared" si="1612"/>
        <v>65</v>
      </c>
      <c r="G692" s="42">
        <f t="shared" si="1599"/>
        <v>47.10144927536232</v>
      </c>
      <c r="H692" s="236">
        <f t="shared" si="1613"/>
        <v>0</v>
      </c>
      <c r="I692" s="42">
        <f t="shared" si="1613"/>
        <v>0</v>
      </c>
      <c r="J692" s="42" t="e">
        <f t="shared" si="1600"/>
        <v>#DIV/0!</v>
      </c>
      <c r="K692" s="236">
        <f t="shared" si="1614"/>
        <v>0</v>
      </c>
      <c r="L692" s="48">
        <f t="shared" si="1614"/>
        <v>0</v>
      </c>
      <c r="M692" s="42" t="e">
        <f t="shared" si="1601"/>
        <v>#DIV/0!</v>
      </c>
      <c r="N692" s="236">
        <f t="shared" si="1615"/>
        <v>0</v>
      </c>
      <c r="O692" s="48">
        <f t="shared" si="1615"/>
        <v>0</v>
      </c>
      <c r="P692" s="42" t="e">
        <f t="shared" si="1602"/>
        <v>#DIV/0!</v>
      </c>
      <c r="Q692" s="236">
        <f t="shared" si="1616"/>
        <v>10</v>
      </c>
      <c r="R692" s="42">
        <f t="shared" si="1616"/>
        <v>10</v>
      </c>
      <c r="S692" s="42">
        <f t="shared" si="1603"/>
        <v>100</v>
      </c>
      <c r="T692" s="236">
        <f t="shared" si="1617"/>
        <v>35</v>
      </c>
      <c r="U692" s="42">
        <f t="shared" si="1617"/>
        <v>35</v>
      </c>
      <c r="V692" s="42">
        <f t="shared" si="1604"/>
        <v>100</v>
      </c>
      <c r="W692" s="236">
        <f t="shared" si="1618"/>
        <v>20</v>
      </c>
      <c r="X692" s="42">
        <f t="shared" si="1618"/>
        <v>20</v>
      </c>
      <c r="Y692" s="42">
        <f t="shared" si="1605"/>
        <v>100</v>
      </c>
      <c r="Z692" s="236">
        <f t="shared" si="1619"/>
        <v>23</v>
      </c>
      <c r="AA692" s="42">
        <f t="shared" si="1619"/>
        <v>0</v>
      </c>
      <c r="AB692" s="42">
        <f t="shared" si="1606"/>
        <v>0</v>
      </c>
      <c r="AC692" s="236">
        <f t="shared" si="1620"/>
        <v>0</v>
      </c>
      <c r="AD692" s="42">
        <f t="shared" si="1620"/>
        <v>0</v>
      </c>
      <c r="AE692" s="42" t="e">
        <f t="shared" si="1607"/>
        <v>#DIV/0!</v>
      </c>
      <c r="AF692" s="236">
        <f t="shared" si="1621"/>
        <v>15</v>
      </c>
      <c r="AG692" s="42">
        <f t="shared" si="1621"/>
        <v>0</v>
      </c>
      <c r="AH692" s="42">
        <f t="shared" si="1608"/>
        <v>0</v>
      </c>
      <c r="AI692" s="236">
        <f t="shared" si="1622"/>
        <v>0</v>
      </c>
      <c r="AJ692" s="42">
        <f t="shared" si="1622"/>
        <v>0</v>
      </c>
      <c r="AK692" s="42" t="e">
        <f t="shared" si="1609"/>
        <v>#DIV/0!</v>
      </c>
      <c r="AL692" s="236">
        <f t="shared" si="1623"/>
        <v>35</v>
      </c>
      <c r="AM692" s="42">
        <f t="shared" si="1623"/>
        <v>0</v>
      </c>
      <c r="AN692" s="42">
        <f t="shared" si="1610"/>
        <v>0</v>
      </c>
      <c r="AO692" s="236">
        <f t="shared" si="1624"/>
        <v>0</v>
      </c>
      <c r="AP692" s="42">
        <f t="shared" si="1624"/>
        <v>0</v>
      </c>
      <c r="AQ692" s="42" t="e">
        <f t="shared" si="1611"/>
        <v>#DIV/0!</v>
      </c>
      <c r="AR692" s="351"/>
      <c r="AS692" s="37"/>
      <c r="AT692" s="37"/>
    </row>
    <row r="693" spans="1:46" customFormat="1" ht="86.25" hidden="1" customHeight="1">
      <c r="A693" s="283"/>
      <c r="B693" s="342"/>
      <c r="C693" s="412"/>
      <c r="D693" s="97" t="s">
        <v>154</v>
      </c>
      <c r="E693" s="177">
        <f t="shared" si="1612"/>
        <v>0</v>
      </c>
      <c r="F693" s="41">
        <f t="shared" si="1612"/>
        <v>0</v>
      </c>
      <c r="G693" s="42" t="e">
        <f t="shared" si="1599"/>
        <v>#DIV/0!</v>
      </c>
      <c r="H693" s="236">
        <f t="shared" si="1613"/>
        <v>0</v>
      </c>
      <c r="I693" s="42">
        <f t="shared" si="1613"/>
        <v>0</v>
      </c>
      <c r="J693" s="42" t="e">
        <f t="shared" si="1600"/>
        <v>#DIV/0!</v>
      </c>
      <c r="K693" s="236">
        <f t="shared" si="1614"/>
        <v>0</v>
      </c>
      <c r="L693" s="48">
        <f t="shared" si="1614"/>
        <v>0</v>
      </c>
      <c r="M693" s="42" t="e">
        <f t="shared" si="1601"/>
        <v>#DIV/0!</v>
      </c>
      <c r="N693" s="236">
        <f t="shared" si="1615"/>
        <v>0</v>
      </c>
      <c r="O693" s="48">
        <f t="shared" si="1615"/>
        <v>0</v>
      </c>
      <c r="P693" s="42" t="e">
        <f t="shared" si="1602"/>
        <v>#DIV/0!</v>
      </c>
      <c r="Q693" s="236">
        <f t="shared" si="1616"/>
        <v>0</v>
      </c>
      <c r="R693" s="42">
        <f t="shared" si="1616"/>
        <v>0</v>
      </c>
      <c r="S693" s="42" t="e">
        <f t="shared" si="1603"/>
        <v>#DIV/0!</v>
      </c>
      <c r="T693" s="236">
        <f t="shared" si="1617"/>
        <v>0</v>
      </c>
      <c r="U693" s="42">
        <f t="shared" si="1617"/>
        <v>0</v>
      </c>
      <c r="V693" s="42" t="e">
        <f t="shared" si="1604"/>
        <v>#DIV/0!</v>
      </c>
      <c r="W693" s="236">
        <f t="shared" si="1618"/>
        <v>0</v>
      </c>
      <c r="X693" s="42">
        <f t="shared" si="1618"/>
        <v>0</v>
      </c>
      <c r="Y693" s="42" t="e">
        <f t="shared" si="1605"/>
        <v>#DIV/0!</v>
      </c>
      <c r="Z693" s="236">
        <f t="shared" si="1619"/>
        <v>0</v>
      </c>
      <c r="AA693" s="42">
        <f t="shared" si="1619"/>
        <v>0</v>
      </c>
      <c r="AB693" s="42" t="e">
        <f t="shared" si="1606"/>
        <v>#DIV/0!</v>
      </c>
      <c r="AC693" s="236">
        <f t="shared" si="1620"/>
        <v>0</v>
      </c>
      <c r="AD693" s="42">
        <f t="shared" si="1620"/>
        <v>0</v>
      </c>
      <c r="AE693" s="42" t="e">
        <f t="shared" si="1607"/>
        <v>#DIV/0!</v>
      </c>
      <c r="AF693" s="236">
        <f t="shared" si="1621"/>
        <v>0</v>
      </c>
      <c r="AG693" s="42">
        <f t="shared" si="1621"/>
        <v>0</v>
      </c>
      <c r="AH693" s="42" t="e">
        <f t="shared" si="1608"/>
        <v>#DIV/0!</v>
      </c>
      <c r="AI693" s="236">
        <f t="shared" si="1622"/>
        <v>0</v>
      </c>
      <c r="AJ693" s="42">
        <f t="shared" si="1622"/>
        <v>0</v>
      </c>
      <c r="AK693" s="42" t="e">
        <f t="shared" si="1609"/>
        <v>#DIV/0!</v>
      </c>
      <c r="AL693" s="236">
        <f t="shared" si="1623"/>
        <v>0</v>
      </c>
      <c r="AM693" s="42">
        <f t="shared" si="1623"/>
        <v>0</v>
      </c>
      <c r="AN693" s="42" t="e">
        <f t="shared" si="1610"/>
        <v>#DIV/0!</v>
      </c>
      <c r="AO693" s="236">
        <f t="shared" si="1624"/>
        <v>0</v>
      </c>
      <c r="AP693" s="42">
        <f t="shared" si="1624"/>
        <v>0</v>
      </c>
      <c r="AQ693" s="42" t="e">
        <f t="shared" si="1611"/>
        <v>#DIV/0!</v>
      </c>
      <c r="AR693" s="351"/>
      <c r="AS693" s="37"/>
      <c r="AT693" s="37"/>
    </row>
    <row r="694" spans="1:46" customFormat="1" ht="32.25" hidden="1" customHeight="1">
      <c r="A694" s="283"/>
      <c r="B694" s="342"/>
      <c r="C694" s="412"/>
      <c r="D694" s="115" t="s">
        <v>37</v>
      </c>
      <c r="E694" s="177">
        <f t="shared" si="1612"/>
        <v>12</v>
      </c>
      <c r="F694" s="41">
        <f t="shared" si="1612"/>
        <v>3</v>
      </c>
      <c r="G694" s="42">
        <f t="shared" si="1599"/>
        <v>25</v>
      </c>
      <c r="H694" s="236">
        <f t="shared" si="1613"/>
        <v>0</v>
      </c>
      <c r="I694" s="42">
        <f t="shared" si="1613"/>
        <v>0</v>
      </c>
      <c r="J694" s="42" t="e">
        <f t="shared" si="1600"/>
        <v>#DIV/0!</v>
      </c>
      <c r="K694" s="236">
        <f t="shared" si="1614"/>
        <v>0</v>
      </c>
      <c r="L694" s="48">
        <f t="shared" si="1614"/>
        <v>0</v>
      </c>
      <c r="M694" s="42" t="e">
        <f t="shared" si="1601"/>
        <v>#DIV/0!</v>
      </c>
      <c r="N694" s="236">
        <f t="shared" si="1615"/>
        <v>0</v>
      </c>
      <c r="O694" s="48">
        <f t="shared" si="1615"/>
        <v>0</v>
      </c>
      <c r="P694" s="42" t="e">
        <f t="shared" si="1602"/>
        <v>#DIV/0!</v>
      </c>
      <c r="Q694" s="236">
        <f t="shared" si="1616"/>
        <v>0</v>
      </c>
      <c r="R694" s="42">
        <f t="shared" si="1616"/>
        <v>0</v>
      </c>
      <c r="S694" s="42" t="e">
        <f t="shared" si="1603"/>
        <v>#DIV/0!</v>
      </c>
      <c r="T694" s="236">
        <f t="shared" si="1617"/>
        <v>0</v>
      </c>
      <c r="U694" s="42">
        <f t="shared" si="1617"/>
        <v>0</v>
      </c>
      <c r="V694" s="42" t="e">
        <f t="shared" si="1604"/>
        <v>#DIV/0!</v>
      </c>
      <c r="W694" s="236">
        <f t="shared" si="1618"/>
        <v>3</v>
      </c>
      <c r="X694" s="42">
        <f t="shared" si="1618"/>
        <v>3</v>
      </c>
      <c r="Y694" s="42">
        <f t="shared" si="1605"/>
        <v>100</v>
      </c>
      <c r="Z694" s="236">
        <f t="shared" si="1619"/>
        <v>9</v>
      </c>
      <c r="AA694" s="42">
        <f t="shared" si="1619"/>
        <v>0</v>
      </c>
      <c r="AB694" s="42">
        <f t="shared" si="1606"/>
        <v>0</v>
      </c>
      <c r="AC694" s="236">
        <f t="shared" si="1620"/>
        <v>0</v>
      </c>
      <c r="AD694" s="42">
        <f t="shared" si="1620"/>
        <v>0</v>
      </c>
      <c r="AE694" s="42" t="e">
        <f t="shared" si="1607"/>
        <v>#DIV/0!</v>
      </c>
      <c r="AF694" s="236">
        <f t="shared" si="1621"/>
        <v>0</v>
      </c>
      <c r="AG694" s="42">
        <f t="shared" si="1621"/>
        <v>0</v>
      </c>
      <c r="AH694" s="42" t="e">
        <f t="shared" si="1608"/>
        <v>#DIV/0!</v>
      </c>
      <c r="AI694" s="236">
        <f t="shared" si="1622"/>
        <v>0</v>
      </c>
      <c r="AJ694" s="42">
        <f t="shared" si="1622"/>
        <v>0</v>
      </c>
      <c r="AK694" s="42" t="e">
        <f t="shared" si="1609"/>
        <v>#DIV/0!</v>
      </c>
      <c r="AL694" s="236">
        <f t="shared" si="1623"/>
        <v>0</v>
      </c>
      <c r="AM694" s="42">
        <f t="shared" si="1623"/>
        <v>0</v>
      </c>
      <c r="AN694" s="42" t="e">
        <f t="shared" si="1610"/>
        <v>#DIV/0!</v>
      </c>
      <c r="AO694" s="236">
        <f t="shared" si="1624"/>
        <v>0</v>
      </c>
      <c r="AP694" s="42">
        <f t="shared" si="1624"/>
        <v>0</v>
      </c>
      <c r="AQ694" s="42" t="e">
        <f t="shared" si="1611"/>
        <v>#DIV/0!</v>
      </c>
      <c r="AR694" s="351"/>
      <c r="AS694" s="37"/>
      <c r="AT694" s="37"/>
    </row>
    <row r="695" spans="1:46" customFormat="1" ht="151.5" hidden="1" customHeight="1">
      <c r="A695" s="283"/>
      <c r="B695" s="343"/>
      <c r="C695" s="412"/>
      <c r="D695" s="115" t="s">
        <v>32</v>
      </c>
      <c r="E695" s="177">
        <f t="shared" si="1612"/>
        <v>0</v>
      </c>
      <c r="F695" s="41">
        <f t="shared" si="1612"/>
        <v>0</v>
      </c>
      <c r="G695" s="42" t="e">
        <f t="shared" si="1599"/>
        <v>#DIV/0!</v>
      </c>
      <c r="H695" s="236">
        <f t="shared" si="1613"/>
        <v>0</v>
      </c>
      <c r="I695" s="42">
        <f t="shared" si="1613"/>
        <v>0</v>
      </c>
      <c r="J695" s="42" t="e">
        <f t="shared" si="1600"/>
        <v>#DIV/0!</v>
      </c>
      <c r="K695" s="236">
        <f t="shared" si="1614"/>
        <v>0</v>
      </c>
      <c r="L695" s="48">
        <f t="shared" si="1614"/>
        <v>0</v>
      </c>
      <c r="M695" s="42" t="e">
        <f t="shared" si="1601"/>
        <v>#DIV/0!</v>
      </c>
      <c r="N695" s="236">
        <f t="shared" si="1615"/>
        <v>0</v>
      </c>
      <c r="O695" s="48">
        <f t="shared" si="1615"/>
        <v>0</v>
      </c>
      <c r="P695" s="42" t="e">
        <f t="shared" si="1602"/>
        <v>#DIV/0!</v>
      </c>
      <c r="Q695" s="236">
        <f t="shared" si="1616"/>
        <v>0</v>
      </c>
      <c r="R695" s="42">
        <f t="shared" si="1616"/>
        <v>0</v>
      </c>
      <c r="S695" s="42" t="e">
        <f t="shared" si="1603"/>
        <v>#DIV/0!</v>
      </c>
      <c r="T695" s="236">
        <f t="shared" si="1617"/>
        <v>0</v>
      </c>
      <c r="U695" s="42">
        <f t="shared" si="1617"/>
        <v>0</v>
      </c>
      <c r="V695" s="42" t="e">
        <f t="shared" si="1604"/>
        <v>#DIV/0!</v>
      </c>
      <c r="W695" s="236">
        <f t="shared" si="1618"/>
        <v>0</v>
      </c>
      <c r="X695" s="42">
        <f t="shared" si="1618"/>
        <v>0</v>
      </c>
      <c r="Y695" s="42" t="e">
        <f t="shared" si="1605"/>
        <v>#DIV/0!</v>
      </c>
      <c r="Z695" s="236">
        <f t="shared" si="1619"/>
        <v>0</v>
      </c>
      <c r="AA695" s="42">
        <f t="shared" si="1619"/>
        <v>0</v>
      </c>
      <c r="AB695" s="42" t="e">
        <f t="shared" si="1606"/>
        <v>#DIV/0!</v>
      </c>
      <c r="AC695" s="236">
        <f t="shared" si="1620"/>
        <v>0</v>
      </c>
      <c r="AD695" s="42">
        <f t="shared" si="1620"/>
        <v>0</v>
      </c>
      <c r="AE695" s="42" t="e">
        <f t="shared" si="1607"/>
        <v>#DIV/0!</v>
      </c>
      <c r="AF695" s="236">
        <f t="shared" si="1621"/>
        <v>0</v>
      </c>
      <c r="AG695" s="42">
        <f t="shared" si="1621"/>
        <v>0</v>
      </c>
      <c r="AH695" s="42" t="e">
        <f t="shared" si="1608"/>
        <v>#DIV/0!</v>
      </c>
      <c r="AI695" s="236">
        <f t="shared" si="1622"/>
        <v>0</v>
      </c>
      <c r="AJ695" s="42">
        <f t="shared" si="1622"/>
        <v>0</v>
      </c>
      <c r="AK695" s="42" t="e">
        <f t="shared" si="1609"/>
        <v>#DIV/0!</v>
      </c>
      <c r="AL695" s="236">
        <f t="shared" si="1623"/>
        <v>0</v>
      </c>
      <c r="AM695" s="42">
        <f t="shared" si="1623"/>
        <v>0</v>
      </c>
      <c r="AN695" s="42" t="e">
        <f t="shared" si="1610"/>
        <v>#DIV/0!</v>
      </c>
      <c r="AO695" s="236">
        <f t="shared" si="1624"/>
        <v>0</v>
      </c>
      <c r="AP695" s="42">
        <f t="shared" si="1624"/>
        <v>0</v>
      </c>
      <c r="AQ695" s="42" t="e">
        <f t="shared" si="1611"/>
        <v>#DIV/0!</v>
      </c>
      <c r="AR695" s="352"/>
      <c r="AS695" s="37"/>
      <c r="AT695" s="37"/>
    </row>
    <row r="696" spans="1:46" s="208" customFormat="1" ht="23.25" hidden="1" customHeight="1">
      <c r="A696" s="283" t="s">
        <v>16</v>
      </c>
      <c r="B696" s="341" t="s">
        <v>89</v>
      </c>
      <c r="C696" s="282" t="s">
        <v>112</v>
      </c>
      <c r="D696" s="217" t="s">
        <v>34</v>
      </c>
      <c r="E696" s="211">
        <f>E697+E698+E699+E701+E702</f>
        <v>10</v>
      </c>
      <c r="F696" s="212">
        <f>F697+F698+F699+F701+F702</f>
        <v>0</v>
      </c>
      <c r="G696" s="212">
        <f>(F696/E696)*100</f>
        <v>0</v>
      </c>
      <c r="H696" s="235">
        <f>H697+H698+H699+H701+H702</f>
        <v>0</v>
      </c>
      <c r="I696" s="212">
        <f>I697+I698+I699+I701+I702</f>
        <v>0</v>
      </c>
      <c r="J696" s="219" t="e">
        <f>(I696/H696)*100</f>
        <v>#DIV/0!</v>
      </c>
      <c r="K696" s="236">
        <f>K697+K698+K699+K701+K702</f>
        <v>0</v>
      </c>
      <c r="L696" s="212">
        <f>L697+L698+L699+L701+L702</f>
        <v>0</v>
      </c>
      <c r="M696" s="219" t="e">
        <f>(L696/K696)*100</f>
        <v>#DIV/0!</v>
      </c>
      <c r="N696" s="236">
        <f>N697+N698+N699+N701+N702</f>
        <v>0</v>
      </c>
      <c r="O696" s="212">
        <f>O697+O698+O699+O701+O702</f>
        <v>0</v>
      </c>
      <c r="P696" s="219" t="e">
        <f>(O696/N696)*100</f>
        <v>#DIV/0!</v>
      </c>
      <c r="Q696" s="236">
        <f>Q697+Q698+Q699+Q701+Q702</f>
        <v>0</v>
      </c>
      <c r="R696" s="219">
        <f>R697+R698+R699+R701+R702</f>
        <v>0</v>
      </c>
      <c r="S696" s="219" t="e">
        <f>(R696/Q696)*100</f>
        <v>#DIV/0!</v>
      </c>
      <c r="T696" s="236">
        <f>T697+T698+T699+T701+T702</f>
        <v>0</v>
      </c>
      <c r="U696" s="219">
        <f>U697+U698+U699+U701+U702</f>
        <v>0</v>
      </c>
      <c r="V696" s="219" t="e">
        <f>(U696/T696)*100</f>
        <v>#DIV/0!</v>
      </c>
      <c r="W696" s="236">
        <f>W697+W698+W699+W701+W702</f>
        <v>0</v>
      </c>
      <c r="X696" s="219">
        <f>X697+X698+X699+X701+X702</f>
        <v>0</v>
      </c>
      <c r="Y696" s="219" t="e">
        <f>(X696/W696)*100</f>
        <v>#DIV/0!</v>
      </c>
      <c r="Z696" s="236">
        <f>Z697+Z698+Z699+Z701+Z702</f>
        <v>0</v>
      </c>
      <c r="AA696" s="219">
        <f>AA697+AA698+AA699+AA701+AA702</f>
        <v>0</v>
      </c>
      <c r="AB696" s="219" t="e">
        <f>(AA696/Z696)*100</f>
        <v>#DIV/0!</v>
      </c>
      <c r="AC696" s="236">
        <f>AC697+AC698+AC699+AC701+AC702</f>
        <v>0</v>
      </c>
      <c r="AD696" s="219">
        <f>AD697+AD698+AD699+AD701+AD702</f>
        <v>0</v>
      </c>
      <c r="AE696" s="219" t="e">
        <f>(AD696/AC696)*100</f>
        <v>#DIV/0!</v>
      </c>
      <c r="AF696" s="236">
        <f>AF697+AF698+AF699+AF701+AF702</f>
        <v>0</v>
      </c>
      <c r="AG696" s="219">
        <f>AG697+AG698+AG699+AG701+AG702</f>
        <v>0</v>
      </c>
      <c r="AH696" s="219" t="e">
        <f>(AG696/AF696)*100</f>
        <v>#DIV/0!</v>
      </c>
      <c r="AI696" s="236">
        <f>AI697+AI698+AI699+AI701+AI702</f>
        <v>0</v>
      </c>
      <c r="AJ696" s="219">
        <f>AJ697+AJ698+AJ699+AJ701+AJ702</f>
        <v>0</v>
      </c>
      <c r="AK696" s="219" t="e">
        <f>(AJ696/AI696)*100</f>
        <v>#DIV/0!</v>
      </c>
      <c r="AL696" s="236">
        <f>AL697+AL698+AL699+AL701+AL702</f>
        <v>10</v>
      </c>
      <c r="AM696" s="219">
        <f>AM697+AM698+AM699+AM701+AM702</f>
        <v>0</v>
      </c>
      <c r="AN696" s="219">
        <f>(AM696/AL696)*100</f>
        <v>0</v>
      </c>
      <c r="AO696" s="236">
        <f>AO697+AO698+AO699+AO701+AO702</f>
        <v>0</v>
      </c>
      <c r="AP696" s="219">
        <f>AP697+AP698+AP699+AP701+AP702</f>
        <v>0</v>
      </c>
      <c r="AQ696" s="219" t="e">
        <f>(AP696/AO696)*100</f>
        <v>#DIV/0!</v>
      </c>
      <c r="AR696" s="404"/>
    </row>
    <row r="697" spans="1:46" customFormat="1" ht="41.25" hidden="1" customHeight="1">
      <c r="A697" s="283"/>
      <c r="B697" s="342"/>
      <c r="C697" s="412"/>
      <c r="D697" s="115" t="s">
        <v>17</v>
      </c>
      <c r="E697" s="176">
        <f>H697+K697+N697+Q697+T697+W697+Z697+AC697+AF697+AI697+AL697+AO697</f>
        <v>0</v>
      </c>
      <c r="F697" s="47">
        <f>I697+L697+O697+R697+U697+X697+AA697+AD697+AG697+AJ697+AM697+AP697</f>
        <v>0</v>
      </c>
      <c r="G697" s="48" t="e">
        <f t="shared" ref="G697:G702" si="1625">(F697/E697)*100</f>
        <v>#DIV/0!</v>
      </c>
      <c r="H697" s="235"/>
      <c r="I697" s="47"/>
      <c r="J697" s="42" t="e">
        <f t="shared" ref="J697:J702" si="1626">(I697/H697)*100</f>
        <v>#DIV/0!</v>
      </c>
      <c r="K697" s="236"/>
      <c r="L697" s="47"/>
      <c r="M697" s="42" t="e">
        <f t="shared" ref="M697:M702" si="1627">(L697/K697)*100</f>
        <v>#DIV/0!</v>
      </c>
      <c r="N697" s="236"/>
      <c r="O697" s="48"/>
      <c r="P697" s="42" t="e">
        <f t="shared" ref="P697:P702" si="1628">(O697/N697)*100</f>
        <v>#DIV/0!</v>
      </c>
      <c r="Q697" s="236"/>
      <c r="R697" s="41"/>
      <c r="S697" s="42" t="e">
        <f t="shared" ref="S697:S702" si="1629">(R697/Q697)*100</f>
        <v>#DIV/0!</v>
      </c>
      <c r="T697" s="236"/>
      <c r="U697" s="41"/>
      <c r="V697" s="42" t="e">
        <f t="shared" ref="V697:V702" si="1630">(U697/T697)*100</f>
        <v>#DIV/0!</v>
      </c>
      <c r="W697" s="236"/>
      <c r="X697" s="41"/>
      <c r="Y697" s="42" t="e">
        <f t="shared" ref="Y697:Y702" si="1631">(X697/W697)*100</f>
        <v>#DIV/0!</v>
      </c>
      <c r="Z697" s="236"/>
      <c r="AA697" s="41"/>
      <c r="AB697" s="42" t="e">
        <f t="shared" ref="AB697:AB702" si="1632">(AA697/Z697)*100</f>
        <v>#DIV/0!</v>
      </c>
      <c r="AC697" s="236"/>
      <c r="AD697" s="41"/>
      <c r="AE697" s="42" t="e">
        <f t="shared" ref="AE697:AE702" si="1633">(AD697/AC697)*100</f>
        <v>#DIV/0!</v>
      </c>
      <c r="AF697" s="236"/>
      <c r="AG697" s="41"/>
      <c r="AH697" s="42" t="e">
        <f t="shared" ref="AH697:AH702" si="1634">(AG697/AF697)*100</f>
        <v>#DIV/0!</v>
      </c>
      <c r="AI697" s="236"/>
      <c r="AJ697" s="41"/>
      <c r="AK697" s="42" t="e">
        <f t="shared" ref="AK697:AK702" si="1635">(AJ697/AI697)*100</f>
        <v>#DIV/0!</v>
      </c>
      <c r="AL697" s="236"/>
      <c r="AM697" s="41"/>
      <c r="AN697" s="42" t="e">
        <f t="shared" ref="AN697:AN702" si="1636">(AM697/AL697)*100</f>
        <v>#DIV/0!</v>
      </c>
      <c r="AO697" s="236"/>
      <c r="AP697" s="41"/>
      <c r="AQ697" s="42" t="e">
        <f t="shared" ref="AQ697:AQ702" si="1637">(AP697/AO697)*100</f>
        <v>#DIV/0!</v>
      </c>
      <c r="AR697" s="351"/>
      <c r="AS697" s="37"/>
      <c r="AT697" s="37"/>
    </row>
    <row r="698" spans="1:46" customFormat="1" ht="45.75" hidden="1" customHeight="1">
      <c r="A698" s="283"/>
      <c r="B698" s="342"/>
      <c r="C698" s="412"/>
      <c r="D698" s="115" t="s">
        <v>18</v>
      </c>
      <c r="E698" s="176">
        <f t="shared" ref="E698:F702" si="1638">H698+K698+N698+Q698+T698+W698+Z698+AC698+AF698+AI698+AL698+AO698</f>
        <v>0</v>
      </c>
      <c r="F698" s="47">
        <f t="shared" si="1638"/>
        <v>0</v>
      </c>
      <c r="G698" s="48" t="e">
        <f t="shared" si="1625"/>
        <v>#DIV/0!</v>
      </c>
      <c r="H698" s="235"/>
      <c r="I698" s="47"/>
      <c r="J698" s="42" t="e">
        <f t="shared" si="1626"/>
        <v>#DIV/0!</v>
      </c>
      <c r="K698" s="236"/>
      <c r="L698" s="47"/>
      <c r="M698" s="42" t="e">
        <f t="shared" si="1627"/>
        <v>#DIV/0!</v>
      </c>
      <c r="N698" s="236"/>
      <c r="O698" s="48"/>
      <c r="P698" s="42" t="e">
        <f t="shared" si="1628"/>
        <v>#DIV/0!</v>
      </c>
      <c r="Q698" s="236"/>
      <c r="R698" s="41"/>
      <c r="S698" s="42" t="e">
        <f t="shared" si="1629"/>
        <v>#DIV/0!</v>
      </c>
      <c r="T698" s="236"/>
      <c r="U698" s="41"/>
      <c r="V698" s="42" t="e">
        <f t="shared" si="1630"/>
        <v>#DIV/0!</v>
      </c>
      <c r="W698" s="236"/>
      <c r="X698" s="41"/>
      <c r="Y698" s="42" t="e">
        <f t="shared" si="1631"/>
        <v>#DIV/0!</v>
      </c>
      <c r="Z698" s="236"/>
      <c r="AA698" s="41"/>
      <c r="AB698" s="42" t="e">
        <f t="shared" si="1632"/>
        <v>#DIV/0!</v>
      </c>
      <c r="AC698" s="236"/>
      <c r="AD698" s="41"/>
      <c r="AE698" s="42" t="e">
        <f t="shared" si="1633"/>
        <v>#DIV/0!</v>
      </c>
      <c r="AF698" s="236"/>
      <c r="AG698" s="41"/>
      <c r="AH698" s="42" t="e">
        <f t="shared" si="1634"/>
        <v>#DIV/0!</v>
      </c>
      <c r="AI698" s="236"/>
      <c r="AJ698" s="41"/>
      <c r="AK698" s="42" t="e">
        <f t="shared" si="1635"/>
        <v>#DIV/0!</v>
      </c>
      <c r="AL698" s="236"/>
      <c r="AM698" s="41"/>
      <c r="AN698" s="42" t="e">
        <f t="shared" si="1636"/>
        <v>#DIV/0!</v>
      </c>
      <c r="AO698" s="236"/>
      <c r="AP698" s="41"/>
      <c r="AQ698" s="42" t="e">
        <f t="shared" si="1637"/>
        <v>#DIV/0!</v>
      </c>
      <c r="AR698" s="351"/>
      <c r="AS698" s="37"/>
      <c r="AT698" s="37"/>
    </row>
    <row r="699" spans="1:46" customFormat="1" ht="32.25" hidden="1" customHeight="1">
      <c r="A699" s="283"/>
      <c r="B699" s="342"/>
      <c r="C699" s="412"/>
      <c r="D699" s="115" t="s">
        <v>26</v>
      </c>
      <c r="E699" s="176">
        <f t="shared" si="1638"/>
        <v>10</v>
      </c>
      <c r="F699" s="47">
        <f t="shared" si="1638"/>
        <v>0</v>
      </c>
      <c r="G699" s="48">
        <f t="shared" si="1625"/>
        <v>0</v>
      </c>
      <c r="H699" s="235"/>
      <c r="I699" s="47"/>
      <c r="J699" s="42" t="e">
        <f t="shared" si="1626"/>
        <v>#DIV/0!</v>
      </c>
      <c r="K699" s="236"/>
      <c r="L699" s="47"/>
      <c r="M699" s="42" t="e">
        <f t="shared" si="1627"/>
        <v>#DIV/0!</v>
      </c>
      <c r="N699" s="236"/>
      <c r="O699" s="48"/>
      <c r="P699" s="42" t="e">
        <f t="shared" si="1628"/>
        <v>#DIV/0!</v>
      </c>
      <c r="Q699" s="236"/>
      <c r="R699" s="41"/>
      <c r="S699" s="42" t="e">
        <f t="shared" si="1629"/>
        <v>#DIV/0!</v>
      </c>
      <c r="T699" s="236"/>
      <c r="U699" s="41"/>
      <c r="V699" s="42" t="e">
        <f t="shared" si="1630"/>
        <v>#DIV/0!</v>
      </c>
      <c r="W699" s="236"/>
      <c r="X699" s="41"/>
      <c r="Y699" s="42" t="e">
        <f t="shared" si="1631"/>
        <v>#DIV/0!</v>
      </c>
      <c r="Z699" s="236"/>
      <c r="AA699" s="41"/>
      <c r="AB699" s="42" t="e">
        <f t="shared" si="1632"/>
        <v>#DIV/0!</v>
      </c>
      <c r="AC699" s="236"/>
      <c r="AD699" s="41"/>
      <c r="AE699" s="42" t="e">
        <f t="shared" si="1633"/>
        <v>#DIV/0!</v>
      </c>
      <c r="AF699" s="236"/>
      <c r="AG699" s="41"/>
      <c r="AH699" s="42" t="e">
        <f t="shared" si="1634"/>
        <v>#DIV/0!</v>
      </c>
      <c r="AI699" s="236"/>
      <c r="AJ699" s="41"/>
      <c r="AK699" s="42" t="e">
        <f t="shared" si="1635"/>
        <v>#DIV/0!</v>
      </c>
      <c r="AL699" s="236">
        <v>10</v>
      </c>
      <c r="AM699" s="41"/>
      <c r="AN699" s="42">
        <f t="shared" si="1636"/>
        <v>0</v>
      </c>
      <c r="AO699" s="236"/>
      <c r="AP699" s="41"/>
      <c r="AQ699" s="42" t="e">
        <f t="shared" si="1637"/>
        <v>#DIV/0!</v>
      </c>
      <c r="AR699" s="351"/>
      <c r="AS699" s="37"/>
      <c r="AT699" s="37"/>
    </row>
    <row r="700" spans="1:46" customFormat="1" ht="86.25" hidden="1" customHeight="1">
      <c r="A700" s="283"/>
      <c r="B700" s="342"/>
      <c r="C700" s="412"/>
      <c r="D700" s="115" t="s">
        <v>154</v>
      </c>
      <c r="E700" s="176">
        <f t="shared" si="1638"/>
        <v>0</v>
      </c>
      <c r="F700" s="47">
        <f t="shared" si="1638"/>
        <v>0</v>
      </c>
      <c r="G700" s="48" t="e">
        <f t="shared" si="1625"/>
        <v>#DIV/0!</v>
      </c>
      <c r="H700" s="235"/>
      <c r="I700" s="47"/>
      <c r="J700" s="42" t="e">
        <f t="shared" si="1626"/>
        <v>#DIV/0!</v>
      </c>
      <c r="K700" s="236"/>
      <c r="L700" s="47"/>
      <c r="M700" s="42" t="e">
        <f t="shared" si="1627"/>
        <v>#DIV/0!</v>
      </c>
      <c r="N700" s="236"/>
      <c r="O700" s="48"/>
      <c r="P700" s="42" t="e">
        <f t="shared" si="1628"/>
        <v>#DIV/0!</v>
      </c>
      <c r="Q700" s="236"/>
      <c r="R700" s="41"/>
      <c r="S700" s="42" t="e">
        <f t="shared" si="1629"/>
        <v>#DIV/0!</v>
      </c>
      <c r="T700" s="236"/>
      <c r="U700" s="41"/>
      <c r="V700" s="42" t="e">
        <f t="shared" si="1630"/>
        <v>#DIV/0!</v>
      </c>
      <c r="W700" s="236"/>
      <c r="X700" s="41"/>
      <c r="Y700" s="42" t="e">
        <f t="shared" si="1631"/>
        <v>#DIV/0!</v>
      </c>
      <c r="Z700" s="236"/>
      <c r="AA700" s="41"/>
      <c r="AB700" s="42" t="e">
        <f t="shared" si="1632"/>
        <v>#DIV/0!</v>
      </c>
      <c r="AC700" s="236"/>
      <c r="AD700" s="41"/>
      <c r="AE700" s="42" t="e">
        <f t="shared" si="1633"/>
        <v>#DIV/0!</v>
      </c>
      <c r="AF700" s="236"/>
      <c r="AG700" s="41"/>
      <c r="AH700" s="42" t="e">
        <f t="shared" si="1634"/>
        <v>#DIV/0!</v>
      </c>
      <c r="AI700" s="236"/>
      <c r="AJ700" s="41"/>
      <c r="AK700" s="42" t="e">
        <f t="shared" si="1635"/>
        <v>#DIV/0!</v>
      </c>
      <c r="AL700" s="236"/>
      <c r="AM700" s="41"/>
      <c r="AN700" s="42" t="e">
        <f t="shared" si="1636"/>
        <v>#DIV/0!</v>
      </c>
      <c r="AO700" s="236"/>
      <c r="AP700" s="41"/>
      <c r="AQ700" s="42" t="e">
        <f t="shared" si="1637"/>
        <v>#DIV/0!</v>
      </c>
      <c r="AR700" s="351"/>
      <c r="AS700" s="37"/>
      <c r="AT700" s="37"/>
    </row>
    <row r="701" spans="1:46" customFormat="1" ht="32.25" hidden="1" customHeight="1">
      <c r="A701" s="283"/>
      <c r="B701" s="342"/>
      <c r="C701" s="412"/>
      <c r="D701" s="115" t="s">
        <v>37</v>
      </c>
      <c r="E701" s="176">
        <f t="shared" si="1638"/>
        <v>0</v>
      </c>
      <c r="F701" s="47">
        <f t="shared" si="1638"/>
        <v>0</v>
      </c>
      <c r="G701" s="48" t="e">
        <f t="shared" si="1625"/>
        <v>#DIV/0!</v>
      </c>
      <c r="H701" s="235"/>
      <c r="I701" s="47"/>
      <c r="J701" s="42" t="e">
        <f t="shared" si="1626"/>
        <v>#DIV/0!</v>
      </c>
      <c r="K701" s="236"/>
      <c r="L701" s="47"/>
      <c r="M701" s="42" t="e">
        <f t="shared" si="1627"/>
        <v>#DIV/0!</v>
      </c>
      <c r="N701" s="236"/>
      <c r="O701" s="48"/>
      <c r="P701" s="42" t="e">
        <f t="shared" si="1628"/>
        <v>#DIV/0!</v>
      </c>
      <c r="Q701" s="236"/>
      <c r="R701" s="41"/>
      <c r="S701" s="42" t="e">
        <f t="shared" si="1629"/>
        <v>#DIV/0!</v>
      </c>
      <c r="T701" s="236"/>
      <c r="U701" s="41"/>
      <c r="V701" s="42" t="e">
        <f t="shared" si="1630"/>
        <v>#DIV/0!</v>
      </c>
      <c r="W701" s="236"/>
      <c r="X701" s="41"/>
      <c r="Y701" s="42" t="e">
        <f t="shared" si="1631"/>
        <v>#DIV/0!</v>
      </c>
      <c r="Z701" s="236"/>
      <c r="AA701" s="41"/>
      <c r="AB701" s="42" t="e">
        <f t="shared" si="1632"/>
        <v>#DIV/0!</v>
      </c>
      <c r="AC701" s="236"/>
      <c r="AD701" s="41"/>
      <c r="AE701" s="42" t="e">
        <f t="shared" si="1633"/>
        <v>#DIV/0!</v>
      </c>
      <c r="AF701" s="236"/>
      <c r="AG701" s="41"/>
      <c r="AH701" s="42" t="e">
        <f t="shared" si="1634"/>
        <v>#DIV/0!</v>
      </c>
      <c r="AI701" s="236"/>
      <c r="AJ701" s="41"/>
      <c r="AK701" s="42" t="e">
        <f t="shared" si="1635"/>
        <v>#DIV/0!</v>
      </c>
      <c r="AL701" s="236"/>
      <c r="AM701" s="41"/>
      <c r="AN701" s="42" t="e">
        <f t="shared" si="1636"/>
        <v>#DIV/0!</v>
      </c>
      <c r="AO701" s="236"/>
      <c r="AP701" s="41"/>
      <c r="AQ701" s="42" t="e">
        <f t="shared" si="1637"/>
        <v>#DIV/0!</v>
      </c>
      <c r="AR701" s="351"/>
      <c r="AS701" s="37"/>
      <c r="AT701" s="37"/>
    </row>
    <row r="702" spans="1:46" customFormat="1" ht="120.75" hidden="1" customHeight="1">
      <c r="A702" s="283"/>
      <c r="B702" s="343"/>
      <c r="C702" s="412"/>
      <c r="D702" s="115" t="s">
        <v>32</v>
      </c>
      <c r="E702" s="176">
        <f t="shared" si="1638"/>
        <v>0</v>
      </c>
      <c r="F702" s="47">
        <f t="shared" si="1638"/>
        <v>0</v>
      </c>
      <c r="G702" s="48" t="e">
        <f t="shared" si="1625"/>
        <v>#DIV/0!</v>
      </c>
      <c r="H702" s="235"/>
      <c r="I702" s="47"/>
      <c r="J702" s="42" t="e">
        <f t="shared" si="1626"/>
        <v>#DIV/0!</v>
      </c>
      <c r="K702" s="236"/>
      <c r="L702" s="47"/>
      <c r="M702" s="42" t="e">
        <f t="shared" si="1627"/>
        <v>#DIV/0!</v>
      </c>
      <c r="N702" s="236"/>
      <c r="O702" s="48"/>
      <c r="P702" s="42" t="e">
        <f t="shared" si="1628"/>
        <v>#DIV/0!</v>
      </c>
      <c r="Q702" s="236"/>
      <c r="R702" s="41"/>
      <c r="S702" s="42" t="e">
        <f t="shared" si="1629"/>
        <v>#DIV/0!</v>
      </c>
      <c r="T702" s="236"/>
      <c r="U702" s="41"/>
      <c r="V702" s="42" t="e">
        <f t="shared" si="1630"/>
        <v>#DIV/0!</v>
      </c>
      <c r="W702" s="236"/>
      <c r="X702" s="41"/>
      <c r="Y702" s="42" t="e">
        <f t="shared" si="1631"/>
        <v>#DIV/0!</v>
      </c>
      <c r="Z702" s="236"/>
      <c r="AA702" s="41"/>
      <c r="AB702" s="42" t="e">
        <f t="shared" si="1632"/>
        <v>#DIV/0!</v>
      </c>
      <c r="AC702" s="236"/>
      <c r="AD702" s="41"/>
      <c r="AE702" s="42" t="e">
        <f t="shared" si="1633"/>
        <v>#DIV/0!</v>
      </c>
      <c r="AF702" s="236"/>
      <c r="AG702" s="41"/>
      <c r="AH702" s="42" t="e">
        <f t="shared" si="1634"/>
        <v>#DIV/0!</v>
      </c>
      <c r="AI702" s="236"/>
      <c r="AJ702" s="41"/>
      <c r="AK702" s="42" t="e">
        <f t="shared" si="1635"/>
        <v>#DIV/0!</v>
      </c>
      <c r="AL702" s="236"/>
      <c r="AM702" s="41"/>
      <c r="AN702" s="42" t="e">
        <f t="shared" si="1636"/>
        <v>#DIV/0!</v>
      </c>
      <c r="AO702" s="236"/>
      <c r="AP702" s="41"/>
      <c r="AQ702" s="42" t="e">
        <f t="shared" si="1637"/>
        <v>#DIV/0!</v>
      </c>
      <c r="AR702" s="352"/>
      <c r="AS702" s="37"/>
      <c r="AT702" s="37"/>
    </row>
    <row r="703" spans="1:46" s="208" customFormat="1" ht="30.75" hidden="1" customHeight="1">
      <c r="A703" s="283" t="s">
        <v>19</v>
      </c>
      <c r="B703" s="278" t="s">
        <v>315</v>
      </c>
      <c r="C703" s="282" t="s">
        <v>113</v>
      </c>
      <c r="D703" s="217" t="s">
        <v>34</v>
      </c>
      <c r="E703" s="211">
        <f>E704+E705+E706+E708+E709</f>
        <v>10</v>
      </c>
      <c r="F703" s="212">
        <f>F704+F705+F706+F708+F709</f>
        <v>10</v>
      </c>
      <c r="G703" s="212">
        <f>(F703/E703)*100</f>
        <v>100</v>
      </c>
      <c r="H703" s="235">
        <f>H704+H705+H706+H708+H709</f>
        <v>0</v>
      </c>
      <c r="I703" s="212">
        <f>I704+I705+I706+I708+I709</f>
        <v>0</v>
      </c>
      <c r="J703" s="212" t="e">
        <f>(I703/H703)*100</f>
        <v>#DIV/0!</v>
      </c>
      <c r="K703" s="235">
        <f>K704+K705+K706+K708+K709</f>
        <v>0</v>
      </c>
      <c r="L703" s="212">
        <f>L704+L705+L706+L708+L709</f>
        <v>0</v>
      </c>
      <c r="M703" s="219" t="e">
        <f>(L703/K703)*100</f>
        <v>#DIV/0!</v>
      </c>
      <c r="N703" s="236">
        <f>N704+N705+N706+N708+N709</f>
        <v>0</v>
      </c>
      <c r="O703" s="212">
        <f>O704+O705+O706+O708+O709</f>
        <v>0</v>
      </c>
      <c r="P703" s="219" t="e">
        <f>(O703/N703)*100</f>
        <v>#DIV/0!</v>
      </c>
      <c r="Q703" s="236">
        <f>Q704+Q705+Q706+Q708+Q709</f>
        <v>10</v>
      </c>
      <c r="R703" s="219">
        <f>R704+R705+R706+R708+R709</f>
        <v>10</v>
      </c>
      <c r="S703" s="219">
        <f>(R703/Q703)*100</f>
        <v>100</v>
      </c>
      <c r="T703" s="236">
        <f>T704+T705+T706+T708+T709</f>
        <v>0</v>
      </c>
      <c r="U703" s="219">
        <f>U704+U705+U706+U708+U709</f>
        <v>0</v>
      </c>
      <c r="V703" s="219" t="e">
        <f>(U703/T703)*100</f>
        <v>#DIV/0!</v>
      </c>
      <c r="W703" s="236">
        <f>W704+W705+W706+W708+W709</f>
        <v>0</v>
      </c>
      <c r="X703" s="219">
        <f>X704+X705+X706+X708+X709</f>
        <v>0</v>
      </c>
      <c r="Y703" s="219" t="e">
        <f>(X703/W703)*100</f>
        <v>#DIV/0!</v>
      </c>
      <c r="Z703" s="236">
        <f>Z704+Z705+Z706+Z708+Z709</f>
        <v>0</v>
      </c>
      <c r="AA703" s="219">
        <f>AA704+AA705+AA706+AA708+AA709</f>
        <v>0</v>
      </c>
      <c r="AB703" s="219" t="e">
        <f>(AA703/Z703)*100</f>
        <v>#DIV/0!</v>
      </c>
      <c r="AC703" s="236">
        <f>AC704+AC705+AC706+AC708+AC709</f>
        <v>0</v>
      </c>
      <c r="AD703" s="219">
        <f>AD704+AD705+AD706+AD708+AD709</f>
        <v>0</v>
      </c>
      <c r="AE703" s="219" t="e">
        <f>(AD703/AC703)*100</f>
        <v>#DIV/0!</v>
      </c>
      <c r="AF703" s="236">
        <f>AF704+AF705+AF706+AF708+AF709</f>
        <v>0</v>
      </c>
      <c r="AG703" s="219">
        <f>AG704+AG705+AG706+AG708+AG709</f>
        <v>0</v>
      </c>
      <c r="AH703" s="219" t="e">
        <f>(AG703/AF703)*100</f>
        <v>#DIV/0!</v>
      </c>
      <c r="AI703" s="236">
        <f>AI704+AI705+AI706+AI708+AI709</f>
        <v>0</v>
      </c>
      <c r="AJ703" s="219">
        <f>AJ704+AJ705+AJ706+AJ708+AJ709</f>
        <v>0</v>
      </c>
      <c r="AK703" s="219" t="e">
        <f>(AJ703/AI703)*100</f>
        <v>#DIV/0!</v>
      </c>
      <c r="AL703" s="236">
        <f>AL704+AL705+AL706+AL708+AL709</f>
        <v>0</v>
      </c>
      <c r="AM703" s="219">
        <f>AM704+AM705+AM706+AM708+AM709</f>
        <v>0</v>
      </c>
      <c r="AN703" s="219" t="e">
        <f>(AM703/AL703)*100</f>
        <v>#DIV/0!</v>
      </c>
      <c r="AO703" s="236">
        <f>AO704+AO705+AO706+AO708+AO709</f>
        <v>0</v>
      </c>
      <c r="AP703" s="219">
        <f>AP704+AP705+AP706+AP708+AP709</f>
        <v>0</v>
      </c>
      <c r="AQ703" s="219" t="e">
        <f>(AP703/AO703)*100</f>
        <v>#DIV/0!</v>
      </c>
      <c r="AR703" s="439"/>
    </row>
    <row r="704" spans="1:46" customFormat="1" ht="30" hidden="1">
      <c r="A704" s="283"/>
      <c r="B704" s="279"/>
      <c r="C704" s="412"/>
      <c r="D704" s="115" t="s">
        <v>17</v>
      </c>
      <c r="E704" s="176">
        <f>H704+K704+N704+Q704+T704+W704+Z704+AC704+AF704+AI704+AL704+AO704</f>
        <v>0</v>
      </c>
      <c r="F704" s="47">
        <f>I704+L704+O704+R704+U704+X704+AA704+AD704+AG704+AJ704+AM704+AP704</f>
        <v>0</v>
      </c>
      <c r="G704" s="48" t="e">
        <f t="shared" ref="G704:G709" si="1639">(F704/E704)*100</f>
        <v>#DIV/0!</v>
      </c>
      <c r="H704" s="235"/>
      <c r="I704" s="47"/>
      <c r="J704" s="48" t="e">
        <f t="shared" ref="J704:J709" si="1640">(I704/H704)*100</f>
        <v>#DIV/0!</v>
      </c>
      <c r="K704" s="235"/>
      <c r="L704" s="47"/>
      <c r="M704" s="42" t="e">
        <f t="shared" ref="M704:M709" si="1641">(L704/K704)*100</f>
        <v>#DIV/0!</v>
      </c>
      <c r="N704" s="236"/>
      <c r="O704" s="48"/>
      <c r="P704" s="42" t="e">
        <f t="shared" ref="P704:P709" si="1642">(O704/N704)*100</f>
        <v>#DIV/0!</v>
      </c>
      <c r="Q704" s="236"/>
      <c r="R704" s="41"/>
      <c r="S704" s="42" t="e">
        <f t="shared" ref="S704:S709" si="1643">(R704/Q704)*100</f>
        <v>#DIV/0!</v>
      </c>
      <c r="T704" s="236"/>
      <c r="U704" s="41"/>
      <c r="V704" s="42" t="e">
        <f t="shared" ref="V704:V709" si="1644">(U704/T704)*100</f>
        <v>#DIV/0!</v>
      </c>
      <c r="W704" s="236"/>
      <c r="X704" s="41"/>
      <c r="Y704" s="42" t="e">
        <f t="shared" ref="Y704:Y709" si="1645">(X704/W704)*100</f>
        <v>#DIV/0!</v>
      </c>
      <c r="Z704" s="236"/>
      <c r="AA704" s="41"/>
      <c r="AB704" s="42" t="e">
        <f t="shared" ref="AB704:AB709" si="1646">(AA704/Z704)*100</f>
        <v>#DIV/0!</v>
      </c>
      <c r="AC704" s="236"/>
      <c r="AD704" s="41"/>
      <c r="AE704" s="42" t="e">
        <f t="shared" ref="AE704:AE709" si="1647">(AD704/AC704)*100</f>
        <v>#DIV/0!</v>
      </c>
      <c r="AF704" s="236"/>
      <c r="AG704" s="41"/>
      <c r="AH704" s="42" t="e">
        <f t="shared" ref="AH704:AH709" si="1648">(AG704/AF704)*100</f>
        <v>#DIV/0!</v>
      </c>
      <c r="AI704" s="236"/>
      <c r="AJ704" s="41"/>
      <c r="AK704" s="42" t="e">
        <f t="shared" ref="AK704:AK709" si="1649">(AJ704/AI704)*100</f>
        <v>#DIV/0!</v>
      </c>
      <c r="AL704" s="236"/>
      <c r="AM704" s="41"/>
      <c r="AN704" s="42" t="e">
        <f t="shared" ref="AN704:AN709" si="1650">(AM704/AL704)*100</f>
        <v>#DIV/0!</v>
      </c>
      <c r="AO704" s="236"/>
      <c r="AP704" s="41"/>
      <c r="AQ704" s="42" t="e">
        <f t="shared" ref="AQ704:AQ709" si="1651">(AP704/AO704)*100</f>
        <v>#DIV/0!</v>
      </c>
      <c r="AR704" s="351"/>
      <c r="AS704" s="37"/>
      <c r="AT704" s="37"/>
    </row>
    <row r="705" spans="1:46" customFormat="1" ht="57" hidden="1" customHeight="1">
      <c r="A705" s="283"/>
      <c r="B705" s="279"/>
      <c r="C705" s="412"/>
      <c r="D705" s="115" t="s">
        <v>18</v>
      </c>
      <c r="E705" s="176">
        <f t="shared" ref="E705:F709" si="1652">H705+K705+N705+Q705+T705+W705+Z705+AC705+AF705+AI705+AL705+AO705</f>
        <v>0</v>
      </c>
      <c r="F705" s="47">
        <f t="shared" si="1652"/>
        <v>0</v>
      </c>
      <c r="G705" s="48" t="e">
        <f t="shared" si="1639"/>
        <v>#DIV/0!</v>
      </c>
      <c r="H705" s="235"/>
      <c r="I705" s="47"/>
      <c r="J705" s="48" t="e">
        <f t="shared" si="1640"/>
        <v>#DIV/0!</v>
      </c>
      <c r="K705" s="235"/>
      <c r="L705" s="47"/>
      <c r="M705" s="42" t="e">
        <f t="shared" si="1641"/>
        <v>#DIV/0!</v>
      </c>
      <c r="N705" s="236"/>
      <c r="O705" s="48"/>
      <c r="P705" s="42" t="e">
        <f t="shared" si="1642"/>
        <v>#DIV/0!</v>
      </c>
      <c r="Q705" s="236"/>
      <c r="R705" s="41"/>
      <c r="S705" s="42" t="e">
        <f t="shared" si="1643"/>
        <v>#DIV/0!</v>
      </c>
      <c r="T705" s="236"/>
      <c r="U705" s="41"/>
      <c r="V705" s="42" t="e">
        <f t="shared" si="1644"/>
        <v>#DIV/0!</v>
      </c>
      <c r="W705" s="236"/>
      <c r="X705" s="41"/>
      <c r="Y705" s="42" t="e">
        <f t="shared" si="1645"/>
        <v>#DIV/0!</v>
      </c>
      <c r="Z705" s="236"/>
      <c r="AA705" s="41"/>
      <c r="AB705" s="42" t="e">
        <f t="shared" si="1646"/>
        <v>#DIV/0!</v>
      </c>
      <c r="AC705" s="236"/>
      <c r="AD705" s="41"/>
      <c r="AE705" s="42" t="e">
        <f t="shared" si="1647"/>
        <v>#DIV/0!</v>
      </c>
      <c r="AF705" s="236"/>
      <c r="AG705" s="41"/>
      <c r="AH705" s="42" t="e">
        <f t="shared" si="1648"/>
        <v>#DIV/0!</v>
      </c>
      <c r="AI705" s="236"/>
      <c r="AJ705" s="41"/>
      <c r="AK705" s="42" t="e">
        <f t="shared" si="1649"/>
        <v>#DIV/0!</v>
      </c>
      <c r="AL705" s="236"/>
      <c r="AM705" s="41"/>
      <c r="AN705" s="42" t="e">
        <f t="shared" si="1650"/>
        <v>#DIV/0!</v>
      </c>
      <c r="AO705" s="236"/>
      <c r="AP705" s="41"/>
      <c r="AQ705" s="42" t="e">
        <f t="shared" si="1651"/>
        <v>#DIV/0!</v>
      </c>
      <c r="AR705" s="351"/>
      <c r="AS705" s="37"/>
      <c r="AT705" s="37"/>
    </row>
    <row r="706" spans="1:46" customFormat="1" ht="33.75" hidden="1" customHeight="1">
      <c r="A706" s="283"/>
      <c r="B706" s="279"/>
      <c r="C706" s="412"/>
      <c r="D706" s="115" t="s">
        <v>26</v>
      </c>
      <c r="E706" s="176">
        <f t="shared" si="1652"/>
        <v>10</v>
      </c>
      <c r="F706" s="47">
        <f t="shared" si="1652"/>
        <v>10</v>
      </c>
      <c r="G706" s="48">
        <f t="shared" si="1639"/>
        <v>100</v>
      </c>
      <c r="H706" s="235"/>
      <c r="I706" s="47"/>
      <c r="J706" s="48" t="e">
        <f t="shared" si="1640"/>
        <v>#DIV/0!</v>
      </c>
      <c r="K706" s="235"/>
      <c r="L706" s="47"/>
      <c r="M706" s="42" t="e">
        <f t="shared" si="1641"/>
        <v>#DIV/0!</v>
      </c>
      <c r="N706" s="236"/>
      <c r="O706" s="48"/>
      <c r="P706" s="42" t="e">
        <f t="shared" si="1642"/>
        <v>#DIV/0!</v>
      </c>
      <c r="Q706" s="236">
        <v>10</v>
      </c>
      <c r="R706" s="41">
        <v>10</v>
      </c>
      <c r="S706" s="42">
        <f t="shared" si="1643"/>
        <v>100</v>
      </c>
      <c r="T706" s="236"/>
      <c r="U706" s="41"/>
      <c r="V706" s="42" t="e">
        <f t="shared" si="1644"/>
        <v>#DIV/0!</v>
      </c>
      <c r="W706" s="236"/>
      <c r="X706" s="41"/>
      <c r="Y706" s="42" t="e">
        <f t="shared" si="1645"/>
        <v>#DIV/0!</v>
      </c>
      <c r="Z706" s="236"/>
      <c r="AA706" s="41"/>
      <c r="AB706" s="42" t="e">
        <f t="shared" si="1646"/>
        <v>#DIV/0!</v>
      </c>
      <c r="AC706" s="236"/>
      <c r="AD706" s="41"/>
      <c r="AE706" s="42" t="e">
        <f t="shared" si="1647"/>
        <v>#DIV/0!</v>
      </c>
      <c r="AF706" s="236"/>
      <c r="AG706" s="41"/>
      <c r="AH706" s="42" t="e">
        <f t="shared" si="1648"/>
        <v>#DIV/0!</v>
      </c>
      <c r="AI706" s="236"/>
      <c r="AJ706" s="41"/>
      <c r="AK706" s="42" t="e">
        <f t="shared" si="1649"/>
        <v>#DIV/0!</v>
      </c>
      <c r="AL706" s="236"/>
      <c r="AM706" s="41"/>
      <c r="AN706" s="42" t="e">
        <f t="shared" si="1650"/>
        <v>#DIV/0!</v>
      </c>
      <c r="AO706" s="236"/>
      <c r="AP706" s="41"/>
      <c r="AQ706" s="42" t="e">
        <f t="shared" si="1651"/>
        <v>#DIV/0!</v>
      </c>
      <c r="AR706" s="351"/>
      <c r="AS706" s="37"/>
      <c r="AT706" s="37"/>
    </row>
    <row r="707" spans="1:46" customFormat="1" ht="81.75" hidden="1" customHeight="1">
      <c r="A707" s="283"/>
      <c r="B707" s="279"/>
      <c r="C707" s="412"/>
      <c r="D707" s="115" t="s">
        <v>154</v>
      </c>
      <c r="E707" s="176">
        <f t="shared" si="1652"/>
        <v>0</v>
      </c>
      <c r="F707" s="47">
        <f t="shared" si="1652"/>
        <v>0</v>
      </c>
      <c r="G707" s="48" t="e">
        <f t="shared" si="1639"/>
        <v>#DIV/0!</v>
      </c>
      <c r="H707" s="235"/>
      <c r="I707" s="47"/>
      <c r="J707" s="48" t="e">
        <f t="shared" si="1640"/>
        <v>#DIV/0!</v>
      </c>
      <c r="K707" s="235"/>
      <c r="L707" s="47"/>
      <c r="M707" s="42" t="e">
        <f t="shared" si="1641"/>
        <v>#DIV/0!</v>
      </c>
      <c r="N707" s="236"/>
      <c r="O707" s="48"/>
      <c r="P707" s="42" t="e">
        <f t="shared" si="1642"/>
        <v>#DIV/0!</v>
      </c>
      <c r="Q707" s="236"/>
      <c r="R707" s="41"/>
      <c r="S707" s="42" t="e">
        <f t="shared" si="1643"/>
        <v>#DIV/0!</v>
      </c>
      <c r="T707" s="236"/>
      <c r="U707" s="41"/>
      <c r="V707" s="42" t="e">
        <f t="shared" si="1644"/>
        <v>#DIV/0!</v>
      </c>
      <c r="W707" s="236"/>
      <c r="X707" s="41"/>
      <c r="Y707" s="42" t="e">
        <f t="shared" si="1645"/>
        <v>#DIV/0!</v>
      </c>
      <c r="Z707" s="236"/>
      <c r="AA707" s="41"/>
      <c r="AB707" s="42" t="e">
        <f t="shared" si="1646"/>
        <v>#DIV/0!</v>
      </c>
      <c r="AC707" s="236"/>
      <c r="AD707" s="41"/>
      <c r="AE707" s="42" t="e">
        <f t="shared" si="1647"/>
        <v>#DIV/0!</v>
      </c>
      <c r="AF707" s="236"/>
      <c r="AG707" s="41"/>
      <c r="AH707" s="42" t="e">
        <f t="shared" si="1648"/>
        <v>#DIV/0!</v>
      </c>
      <c r="AI707" s="236"/>
      <c r="AJ707" s="41"/>
      <c r="AK707" s="42" t="e">
        <f t="shared" si="1649"/>
        <v>#DIV/0!</v>
      </c>
      <c r="AL707" s="236"/>
      <c r="AM707" s="41"/>
      <c r="AN707" s="42" t="e">
        <f t="shared" si="1650"/>
        <v>#DIV/0!</v>
      </c>
      <c r="AO707" s="236"/>
      <c r="AP707" s="41"/>
      <c r="AQ707" s="42" t="e">
        <f t="shared" si="1651"/>
        <v>#DIV/0!</v>
      </c>
      <c r="AR707" s="351"/>
      <c r="AS707" s="37"/>
      <c r="AT707" s="37"/>
    </row>
    <row r="708" spans="1:46" customFormat="1" ht="34.5" hidden="1" customHeight="1">
      <c r="A708" s="283"/>
      <c r="B708" s="279"/>
      <c r="C708" s="412"/>
      <c r="D708" s="115" t="s">
        <v>37</v>
      </c>
      <c r="E708" s="176">
        <f t="shared" si="1652"/>
        <v>0</v>
      </c>
      <c r="F708" s="47">
        <f t="shared" si="1652"/>
        <v>0</v>
      </c>
      <c r="G708" s="48" t="e">
        <f t="shared" si="1639"/>
        <v>#DIV/0!</v>
      </c>
      <c r="H708" s="235"/>
      <c r="I708" s="47"/>
      <c r="J708" s="48" t="e">
        <f t="shared" si="1640"/>
        <v>#DIV/0!</v>
      </c>
      <c r="K708" s="235"/>
      <c r="L708" s="47"/>
      <c r="M708" s="42" t="e">
        <f t="shared" si="1641"/>
        <v>#DIV/0!</v>
      </c>
      <c r="N708" s="236"/>
      <c r="O708" s="48"/>
      <c r="P708" s="42" t="e">
        <f t="shared" si="1642"/>
        <v>#DIV/0!</v>
      </c>
      <c r="Q708" s="236"/>
      <c r="R708" s="41"/>
      <c r="S708" s="42" t="e">
        <f t="shared" si="1643"/>
        <v>#DIV/0!</v>
      </c>
      <c r="T708" s="236"/>
      <c r="U708" s="41"/>
      <c r="V708" s="42" t="e">
        <f t="shared" si="1644"/>
        <v>#DIV/0!</v>
      </c>
      <c r="W708" s="236"/>
      <c r="X708" s="41"/>
      <c r="Y708" s="42" t="e">
        <f t="shared" si="1645"/>
        <v>#DIV/0!</v>
      </c>
      <c r="Z708" s="236"/>
      <c r="AA708" s="41"/>
      <c r="AB708" s="42" t="e">
        <f t="shared" si="1646"/>
        <v>#DIV/0!</v>
      </c>
      <c r="AC708" s="236"/>
      <c r="AD708" s="41"/>
      <c r="AE708" s="42" t="e">
        <f t="shared" si="1647"/>
        <v>#DIV/0!</v>
      </c>
      <c r="AF708" s="236"/>
      <c r="AG708" s="41"/>
      <c r="AH708" s="42" t="e">
        <f t="shared" si="1648"/>
        <v>#DIV/0!</v>
      </c>
      <c r="AI708" s="236"/>
      <c r="AJ708" s="41"/>
      <c r="AK708" s="42" t="e">
        <f t="shared" si="1649"/>
        <v>#DIV/0!</v>
      </c>
      <c r="AL708" s="236"/>
      <c r="AM708" s="41"/>
      <c r="AN708" s="42" t="e">
        <f t="shared" si="1650"/>
        <v>#DIV/0!</v>
      </c>
      <c r="AO708" s="236"/>
      <c r="AP708" s="41"/>
      <c r="AQ708" s="42" t="e">
        <f t="shared" si="1651"/>
        <v>#DIV/0!</v>
      </c>
      <c r="AR708" s="351"/>
      <c r="AS708" s="37"/>
      <c r="AT708" s="37"/>
    </row>
    <row r="709" spans="1:46" customFormat="1" ht="96.75" hidden="1" customHeight="1">
      <c r="A709" s="283"/>
      <c r="B709" s="280"/>
      <c r="C709" s="412"/>
      <c r="D709" s="115" t="s">
        <v>32</v>
      </c>
      <c r="E709" s="176">
        <f t="shared" si="1652"/>
        <v>0</v>
      </c>
      <c r="F709" s="47">
        <f t="shared" si="1652"/>
        <v>0</v>
      </c>
      <c r="G709" s="48" t="e">
        <f t="shared" si="1639"/>
        <v>#DIV/0!</v>
      </c>
      <c r="H709" s="235"/>
      <c r="I709" s="47"/>
      <c r="J709" s="48" t="e">
        <f t="shared" si="1640"/>
        <v>#DIV/0!</v>
      </c>
      <c r="K709" s="235"/>
      <c r="L709" s="47"/>
      <c r="M709" s="42" t="e">
        <f t="shared" si="1641"/>
        <v>#DIV/0!</v>
      </c>
      <c r="N709" s="236"/>
      <c r="O709" s="48"/>
      <c r="P709" s="42" t="e">
        <f t="shared" si="1642"/>
        <v>#DIV/0!</v>
      </c>
      <c r="Q709" s="236"/>
      <c r="R709" s="41"/>
      <c r="S709" s="42" t="e">
        <f t="shared" si="1643"/>
        <v>#DIV/0!</v>
      </c>
      <c r="T709" s="236"/>
      <c r="U709" s="41"/>
      <c r="V709" s="42" t="e">
        <f t="shared" si="1644"/>
        <v>#DIV/0!</v>
      </c>
      <c r="W709" s="236"/>
      <c r="X709" s="41"/>
      <c r="Y709" s="42" t="e">
        <f t="shared" si="1645"/>
        <v>#DIV/0!</v>
      </c>
      <c r="Z709" s="236"/>
      <c r="AA709" s="41"/>
      <c r="AB709" s="42" t="e">
        <f t="shared" si="1646"/>
        <v>#DIV/0!</v>
      </c>
      <c r="AC709" s="236"/>
      <c r="AD709" s="41"/>
      <c r="AE709" s="42" t="e">
        <f t="shared" si="1647"/>
        <v>#DIV/0!</v>
      </c>
      <c r="AF709" s="236"/>
      <c r="AG709" s="41"/>
      <c r="AH709" s="42" t="e">
        <f t="shared" si="1648"/>
        <v>#DIV/0!</v>
      </c>
      <c r="AI709" s="236"/>
      <c r="AJ709" s="41"/>
      <c r="AK709" s="42" t="e">
        <f t="shared" si="1649"/>
        <v>#DIV/0!</v>
      </c>
      <c r="AL709" s="236"/>
      <c r="AM709" s="41"/>
      <c r="AN709" s="42" t="e">
        <f t="shared" si="1650"/>
        <v>#DIV/0!</v>
      </c>
      <c r="AO709" s="236"/>
      <c r="AP709" s="41"/>
      <c r="AQ709" s="42" t="e">
        <f t="shared" si="1651"/>
        <v>#DIV/0!</v>
      </c>
      <c r="AR709" s="352"/>
      <c r="AS709" s="37"/>
      <c r="AT709" s="37"/>
    </row>
    <row r="710" spans="1:46" s="208" customFormat="1" ht="33" hidden="1" customHeight="1">
      <c r="A710" s="283" t="s">
        <v>61</v>
      </c>
      <c r="B710" s="278" t="s">
        <v>316</v>
      </c>
      <c r="C710" s="282" t="s">
        <v>114</v>
      </c>
      <c r="D710" s="217" t="s">
        <v>34</v>
      </c>
      <c r="E710" s="211">
        <f>E711+E712+E713+E715+E716</f>
        <v>50</v>
      </c>
      <c r="F710" s="212">
        <f>F711+F712+F713+F715+F716</f>
        <v>15</v>
      </c>
      <c r="G710" s="212">
        <f>(F710/E710)*100</f>
        <v>30</v>
      </c>
      <c r="H710" s="235">
        <f>H711+H712+H713+H715+H716</f>
        <v>0</v>
      </c>
      <c r="I710" s="212">
        <f>I711+I712+I713+I715+I716</f>
        <v>0</v>
      </c>
      <c r="J710" s="212" t="e">
        <f>(I710/H710)*100</f>
        <v>#DIV/0!</v>
      </c>
      <c r="K710" s="235">
        <f>K711+K712+K713+K715+K716</f>
        <v>0</v>
      </c>
      <c r="L710" s="212">
        <f>L711+L712+L713+L715+L716</f>
        <v>0</v>
      </c>
      <c r="M710" s="219" t="e">
        <f>(L710/K710)*100</f>
        <v>#DIV/0!</v>
      </c>
      <c r="N710" s="235">
        <f>N711+N712+N713+N715+N716</f>
        <v>0</v>
      </c>
      <c r="O710" s="212">
        <f>O711+O712+O713+O715+O716</f>
        <v>0</v>
      </c>
      <c r="P710" s="219" t="e">
        <f>(O710/N710)*100</f>
        <v>#DIV/0!</v>
      </c>
      <c r="Q710" s="235">
        <f>Q711+Q712+Q713+Q715+Q716</f>
        <v>0</v>
      </c>
      <c r="R710" s="212">
        <f>R711+R712+R713+R715+R716</f>
        <v>0</v>
      </c>
      <c r="S710" s="219" t="e">
        <f>(R710/Q710)*100</f>
        <v>#DIV/0!</v>
      </c>
      <c r="T710" s="235">
        <f>T711+T712+T713+T715+T716</f>
        <v>15</v>
      </c>
      <c r="U710" s="212">
        <f>U711+U712+U713+U715+U716</f>
        <v>15</v>
      </c>
      <c r="V710" s="219">
        <f>(U710/T710)*100</f>
        <v>100</v>
      </c>
      <c r="W710" s="235">
        <f>W711+W712+W713+W715+W716</f>
        <v>0</v>
      </c>
      <c r="X710" s="212">
        <f>X711+X712+X713+X715+X716</f>
        <v>0</v>
      </c>
      <c r="Y710" s="219" t="e">
        <f>(X710/W710)*100</f>
        <v>#DIV/0!</v>
      </c>
      <c r="Z710" s="235">
        <f>Z711+Z712+Z713+Z715+Z716</f>
        <v>0</v>
      </c>
      <c r="AA710" s="212">
        <f>AA711+AA712+AA713+AA715+AA716</f>
        <v>0</v>
      </c>
      <c r="AB710" s="219" t="e">
        <f>(AA710/Z710)*100</f>
        <v>#DIV/0!</v>
      </c>
      <c r="AC710" s="235">
        <f>AC711+AC712+AC713+AC715+AC716</f>
        <v>0</v>
      </c>
      <c r="AD710" s="212">
        <f>AD711+AD712+AD713+AD715+AD716</f>
        <v>0</v>
      </c>
      <c r="AE710" s="219" t="e">
        <f>(AD710/AC710)*100</f>
        <v>#DIV/0!</v>
      </c>
      <c r="AF710" s="235">
        <f>AF711+AF712+AF713+AF715+AF716</f>
        <v>0</v>
      </c>
      <c r="AG710" s="212">
        <f>AG711+AG712+AG713+AG715+AG716</f>
        <v>0</v>
      </c>
      <c r="AH710" s="219" t="e">
        <f>(AG710/AF710)*100</f>
        <v>#DIV/0!</v>
      </c>
      <c r="AI710" s="235">
        <f>AI711+AI712+AI713+AI715+AI716</f>
        <v>0</v>
      </c>
      <c r="AJ710" s="212">
        <f>AJ711+AJ712+AJ713+AJ715+AJ716</f>
        <v>0</v>
      </c>
      <c r="AK710" s="219" t="e">
        <f>(AJ710/AI710)*100</f>
        <v>#DIV/0!</v>
      </c>
      <c r="AL710" s="235">
        <f>AL711+AL712+AL713+AL715+AL716</f>
        <v>0</v>
      </c>
      <c r="AM710" s="212">
        <f>AM711+AM712+AM713+AM715+AM716</f>
        <v>0</v>
      </c>
      <c r="AN710" s="219" t="e">
        <f>(AM710/AL710)*100</f>
        <v>#DIV/0!</v>
      </c>
      <c r="AO710" s="235">
        <f>AO711+AO712+AO713+AO715+AO716</f>
        <v>35</v>
      </c>
      <c r="AP710" s="212">
        <f>AP711+AP712+AP713+AP715+AP716</f>
        <v>0</v>
      </c>
      <c r="AQ710" s="219">
        <f>(AP710/AO710)*100</f>
        <v>0</v>
      </c>
      <c r="AR710" s="216"/>
    </row>
    <row r="711" spans="1:46" customFormat="1" ht="30" hidden="1">
      <c r="A711" s="283"/>
      <c r="B711" s="279"/>
      <c r="C711" s="412"/>
      <c r="D711" s="115" t="s">
        <v>17</v>
      </c>
      <c r="E711" s="176">
        <f>H711+K711+N711+Q711+T711+W711+Z711+AC711+AF711+AI711+AL711+AO711</f>
        <v>0</v>
      </c>
      <c r="F711" s="47">
        <f>I711+L711+O711+R711+U711+X711+AA711+AD711+AG711+AJ711+AM711+AP711</f>
        <v>0</v>
      </c>
      <c r="G711" s="48" t="e">
        <f t="shared" ref="G711:G716" si="1653">(F711/E711)*100</f>
        <v>#DIV/0!</v>
      </c>
      <c r="H711" s="235"/>
      <c r="I711" s="47"/>
      <c r="J711" s="48" t="e">
        <f t="shared" ref="J711:J716" si="1654">(I711/H711)*100</f>
        <v>#DIV/0!</v>
      </c>
      <c r="K711" s="235"/>
      <c r="L711" s="47"/>
      <c r="M711" s="42" t="e">
        <f t="shared" ref="M711:M716" si="1655">(L711/K711)*100</f>
        <v>#DIV/0!</v>
      </c>
      <c r="N711" s="236"/>
      <c r="O711" s="48"/>
      <c r="P711" s="42" t="e">
        <f t="shared" ref="P711:P716" si="1656">(O711/N711)*100</f>
        <v>#DIV/0!</v>
      </c>
      <c r="Q711" s="236"/>
      <c r="R711" s="41"/>
      <c r="S711" s="42" t="e">
        <f t="shared" ref="S711:S716" si="1657">(R711/Q711)*100</f>
        <v>#DIV/0!</v>
      </c>
      <c r="T711" s="236"/>
      <c r="U711" s="41"/>
      <c r="V711" s="42" t="e">
        <f t="shared" ref="V711:V716" si="1658">(U711/T711)*100</f>
        <v>#DIV/0!</v>
      </c>
      <c r="W711" s="236"/>
      <c r="X711" s="41"/>
      <c r="Y711" s="42" t="e">
        <f t="shared" ref="Y711:Y716" si="1659">(X711/W711)*100</f>
        <v>#DIV/0!</v>
      </c>
      <c r="Z711" s="236"/>
      <c r="AA711" s="41"/>
      <c r="AB711" s="42" t="e">
        <f t="shared" ref="AB711:AB716" si="1660">(AA711/Z711)*100</f>
        <v>#DIV/0!</v>
      </c>
      <c r="AC711" s="236"/>
      <c r="AD711" s="41"/>
      <c r="AE711" s="42" t="e">
        <f t="shared" ref="AE711:AE716" si="1661">(AD711/AC711)*100</f>
        <v>#DIV/0!</v>
      </c>
      <c r="AF711" s="236"/>
      <c r="AG711" s="41"/>
      <c r="AH711" s="42" t="e">
        <f t="shared" ref="AH711:AH716" si="1662">(AG711/AF711)*100</f>
        <v>#DIV/0!</v>
      </c>
      <c r="AI711" s="236"/>
      <c r="AJ711" s="41"/>
      <c r="AK711" s="42" t="e">
        <f t="shared" ref="AK711:AK716" si="1663">(AJ711/AI711)*100</f>
        <v>#DIV/0!</v>
      </c>
      <c r="AL711" s="236"/>
      <c r="AM711" s="41"/>
      <c r="AN711" s="42" t="e">
        <f t="shared" ref="AN711:AN716" si="1664">(AM711/AL711)*100</f>
        <v>#DIV/0!</v>
      </c>
      <c r="AO711" s="236"/>
      <c r="AP711" s="41"/>
      <c r="AQ711" s="42" t="e">
        <f t="shared" ref="AQ711:AQ716" si="1665">(AP711/AO711)*100</f>
        <v>#DIV/0!</v>
      </c>
      <c r="AR711" s="15"/>
      <c r="AS711" s="37"/>
      <c r="AT711" s="37"/>
    </row>
    <row r="712" spans="1:46" customFormat="1" ht="50.25" hidden="1" customHeight="1">
      <c r="A712" s="283"/>
      <c r="B712" s="279"/>
      <c r="C712" s="412"/>
      <c r="D712" s="115" t="s">
        <v>18</v>
      </c>
      <c r="E712" s="176">
        <f t="shared" ref="E712:F716" si="1666">H712+K712+N712+Q712+T712+W712+Z712+AC712+AF712+AI712+AL712+AO712</f>
        <v>35</v>
      </c>
      <c r="F712" s="47">
        <f t="shared" si="1666"/>
        <v>0</v>
      </c>
      <c r="G712" s="48">
        <f t="shared" si="1653"/>
        <v>0</v>
      </c>
      <c r="H712" s="235"/>
      <c r="I712" s="47"/>
      <c r="J712" s="48" t="e">
        <f t="shared" si="1654"/>
        <v>#DIV/0!</v>
      </c>
      <c r="K712" s="235"/>
      <c r="L712" s="47"/>
      <c r="M712" s="42" t="e">
        <f t="shared" si="1655"/>
        <v>#DIV/0!</v>
      </c>
      <c r="N712" s="236"/>
      <c r="O712" s="48"/>
      <c r="P712" s="42" t="e">
        <f t="shared" si="1656"/>
        <v>#DIV/0!</v>
      </c>
      <c r="Q712" s="236"/>
      <c r="R712" s="41"/>
      <c r="S712" s="42" t="e">
        <f t="shared" si="1657"/>
        <v>#DIV/0!</v>
      </c>
      <c r="T712" s="236"/>
      <c r="U712" s="41"/>
      <c r="V712" s="42" t="e">
        <f t="shared" si="1658"/>
        <v>#DIV/0!</v>
      </c>
      <c r="W712" s="236"/>
      <c r="X712" s="41"/>
      <c r="Y712" s="42" t="e">
        <f t="shared" si="1659"/>
        <v>#DIV/0!</v>
      </c>
      <c r="Z712" s="236"/>
      <c r="AA712" s="41"/>
      <c r="AB712" s="42" t="e">
        <f t="shared" si="1660"/>
        <v>#DIV/0!</v>
      </c>
      <c r="AC712" s="236"/>
      <c r="AD712" s="41"/>
      <c r="AE712" s="42" t="e">
        <f t="shared" si="1661"/>
        <v>#DIV/0!</v>
      </c>
      <c r="AF712" s="236"/>
      <c r="AG712" s="41"/>
      <c r="AH712" s="42" t="e">
        <f t="shared" si="1662"/>
        <v>#DIV/0!</v>
      </c>
      <c r="AI712" s="236"/>
      <c r="AJ712" s="41"/>
      <c r="AK712" s="42" t="e">
        <f t="shared" si="1663"/>
        <v>#DIV/0!</v>
      </c>
      <c r="AL712" s="236"/>
      <c r="AM712" s="41"/>
      <c r="AN712" s="42" t="e">
        <f t="shared" si="1664"/>
        <v>#DIV/0!</v>
      </c>
      <c r="AO712" s="236">
        <v>35</v>
      </c>
      <c r="AP712" s="41"/>
      <c r="AQ712" s="42">
        <f t="shared" si="1665"/>
        <v>0</v>
      </c>
      <c r="AR712" s="15"/>
      <c r="AS712" s="37"/>
      <c r="AT712" s="37"/>
    </row>
    <row r="713" spans="1:46" customFormat="1" ht="32.25" hidden="1" customHeight="1">
      <c r="A713" s="283"/>
      <c r="B713" s="279"/>
      <c r="C713" s="412"/>
      <c r="D713" s="115" t="s">
        <v>26</v>
      </c>
      <c r="E713" s="176">
        <f t="shared" si="1666"/>
        <v>15</v>
      </c>
      <c r="F713" s="47">
        <f t="shared" si="1666"/>
        <v>15</v>
      </c>
      <c r="G713" s="48">
        <f t="shared" si="1653"/>
        <v>100</v>
      </c>
      <c r="H713" s="235"/>
      <c r="I713" s="47"/>
      <c r="J713" s="48" t="e">
        <f t="shared" si="1654"/>
        <v>#DIV/0!</v>
      </c>
      <c r="K713" s="235"/>
      <c r="L713" s="47"/>
      <c r="M713" s="42" t="e">
        <f t="shared" si="1655"/>
        <v>#DIV/0!</v>
      </c>
      <c r="N713" s="236"/>
      <c r="O713" s="48"/>
      <c r="P713" s="42" t="e">
        <f t="shared" si="1656"/>
        <v>#DIV/0!</v>
      </c>
      <c r="Q713" s="236">
        <v>0</v>
      </c>
      <c r="R713" s="41"/>
      <c r="S713" s="42" t="e">
        <f t="shared" si="1657"/>
        <v>#DIV/0!</v>
      </c>
      <c r="T713" s="236">
        <v>15</v>
      </c>
      <c r="U713" s="41">
        <v>15</v>
      </c>
      <c r="V713" s="42">
        <f t="shared" si="1658"/>
        <v>100</v>
      </c>
      <c r="W713" s="236"/>
      <c r="X713" s="41"/>
      <c r="Y713" s="42" t="e">
        <f t="shared" si="1659"/>
        <v>#DIV/0!</v>
      </c>
      <c r="Z713" s="236"/>
      <c r="AA713" s="41"/>
      <c r="AB713" s="42" t="e">
        <f t="shared" si="1660"/>
        <v>#DIV/0!</v>
      </c>
      <c r="AC713" s="236"/>
      <c r="AD713" s="41"/>
      <c r="AE713" s="42" t="e">
        <f t="shared" si="1661"/>
        <v>#DIV/0!</v>
      </c>
      <c r="AF713" s="236"/>
      <c r="AG713" s="41"/>
      <c r="AH713" s="42" t="e">
        <f t="shared" si="1662"/>
        <v>#DIV/0!</v>
      </c>
      <c r="AI713" s="236"/>
      <c r="AJ713" s="41"/>
      <c r="AK713" s="42" t="e">
        <f t="shared" si="1663"/>
        <v>#DIV/0!</v>
      </c>
      <c r="AL713" s="236"/>
      <c r="AM713" s="41"/>
      <c r="AN713" s="42" t="e">
        <f t="shared" si="1664"/>
        <v>#DIV/0!</v>
      </c>
      <c r="AO713" s="236"/>
      <c r="AP713" s="41"/>
      <c r="AQ713" s="42" t="e">
        <f t="shared" si="1665"/>
        <v>#DIV/0!</v>
      </c>
      <c r="AR713" s="15"/>
      <c r="AS713" s="37"/>
      <c r="AT713" s="37"/>
    </row>
    <row r="714" spans="1:46" customFormat="1" ht="81" hidden="1" customHeight="1">
      <c r="A714" s="283"/>
      <c r="B714" s="279"/>
      <c r="C714" s="412"/>
      <c r="D714" s="115" t="s">
        <v>154</v>
      </c>
      <c r="E714" s="176">
        <f t="shared" si="1666"/>
        <v>0</v>
      </c>
      <c r="F714" s="47">
        <f t="shared" si="1666"/>
        <v>0</v>
      </c>
      <c r="G714" s="48" t="e">
        <f t="shared" si="1653"/>
        <v>#DIV/0!</v>
      </c>
      <c r="H714" s="235"/>
      <c r="I714" s="47"/>
      <c r="J714" s="48" t="e">
        <f t="shared" si="1654"/>
        <v>#DIV/0!</v>
      </c>
      <c r="K714" s="235"/>
      <c r="L714" s="47"/>
      <c r="M714" s="42" t="e">
        <f t="shared" si="1655"/>
        <v>#DIV/0!</v>
      </c>
      <c r="N714" s="236"/>
      <c r="O714" s="48"/>
      <c r="P714" s="42" t="e">
        <f t="shared" si="1656"/>
        <v>#DIV/0!</v>
      </c>
      <c r="Q714" s="236"/>
      <c r="R714" s="41"/>
      <c r="S714" s="42" t="e">
        <f t="shared" si="1657"/>
        <v>#DIV/0!</v>
      </c>
      <c r="T714" s="236"/>
      <c r="U714" s="41"/>
      <c r="V714" s="42" t="e">
        <f t="shared" si="1658"/>
        <v>#DIV/0!</v>
      </c>
      <c r="W714" s="236"/>
      <c r="X714" s="41"/>
      <c r="Y714" s="42" t="e">
        <f t="shared" si="1659"/>
        <v>#DIV/0!</v>
      </c>
      <c r="Z714" s="236"/>
      <c r="AA714" s="41"/>
      <c r="AB714" s="42" t="e">
        <f t="shared" si="1660"/>
        <v>#DIV/0!</v>
      </c>
      <c r="AC714" s="236"/>
      <c r="AD714" s="41"/>
      <c r="AE714" s="42" t="e">
        <f t="shared" si="1661"/>
        <v>#DIV/0!</v>
      </c>
      <c r="AF714" s="236"/>
      <c r="AG714" s="41"/>
      <c r="AH714" s="42" t="e">
        <f t="shared" si="1662"/>
        <v>#DIV/0!</v>
      </c>
      <c r="AI714" s="236"/>
      <c r="AJ714" s="41"/>
      <c r="AK714" s="42" t="e">
        <f t="shared" si="1663"/>
        <v>#DIV/0!</v>
      </c>
      <c r="AL714" s="236"/>
      <c r="AM714" s="41"/>
      <c r="AN714" s="42" t="e">
        <f t="shared" si="1664"/>
        <v>#DIV/0!</v>
      </c>
      <c r="AO714" s="236"/>
      <c r="AP714" s="41"/>
      <c r="AQ714" s="42" t="e">
        <f t="shared" si="1665"/>
        <v>#DIV/0!</v>
      </c>
      <c r="AR714" s="15"/>
      <c r="AS714" s="37"/>
      <c r="AT714" s="37"/>
    </row>
    <row r="715" spans="1:46" customFormat="1" ht="35.25" hidden="1" customHeight="1">
      <c r="A715" s="283"/>
      <c r="B715" s="279"/>
      <c r="C715" s="412"/>
      <c r="D715" s="115" t="s">
        <v>37</v>
      </c>
      <c r="E715" s="176">
        <f t="shared" si="1666"/>
        <v>0</v>
      </c>
      <c r="F715" s="47">
        <f t="shared" si="1666"/>
        <v>0</v>
      </c>
      <c r="G715" s="48" t="e">
        <f t="shared" si="1653"/>
        <v>#DIV/0!</v>
      </c>
      <c r="H715" s="235"/>
      <c r="I715" s="47"/>
      <c r="J715" s="48" t="e">
        <f t="shared" si="1654"/>
        <v>#DIV/0!</v>
      </c>
      <c r="K715" s="235"/>
      <c r="L715" s="47"/>
      <c r="M715" s="42" t="e">
        <f t="shared" si="1655"/>
        <v>#DIV/0!</v>
      </c>
      <c r="N715" s="236"/>
      <c r="O715" s="48"/>
      <c r="P715" s="42" t="e">
        <f t="shared" si="1656"/>
        <v>#DIV/0!</v>
      </c>
      <c r="Q715" s="236"/>
      <c r="R715" s="41"/>
      <c r="S715" s="42" t="e">
        <f t="shared" si="1657"/>
        <v>#DIV/0!</v>
      </c>
      <c r="T715" s="236"/>
      <c r="U715" s="41"/>
      <c r="V715" s="42" t="e">
        <f t="shared" si="1658"/>
        <v>#DIV/0!</v>
      </c>
      <c r="W715" s="236"/>
      <c r="X715" s="41"/>
      <c r="Y715" s="42" t="e">
        <f t="shared" si="1659"/>
        <v>#DIV/0!</v>
      </c>
      <c r="Z715" s="236"/>
      <c r="AA715" s="41"/>
      <c r="AB715" s="42" t="e">
        <f t="shared" si="1660"/>
        <v>#DIV/0!</v>
      </c>
      <c r="AC715" s="236"/>
      <c r="AD715" s="41"/>
      <c r="AE715" s="42" t="e">
        <f t="shared" si="1661"/>
        <v>#DIV/0!</v>
      </c>
      <c r="AF715" s="236"/>
      <c r="AG715" s="41"/>
      <c r="AH715" s="42" t="e">
        <f t="shared" si="1662"/>
        <v>#DIV/0!</v>
      </c>
      <c r="AI715" s="236"/>
      <c r="AJ715" s="41"/>
      <c r="AK715" s="42" t="e">
        <f t="shared" si="1663"/>
        <v>#DIV/0!</v>
      </c>
      <c r="AL715" s="236"/>
      <c r="AM715" s="41"/>
      <c r="AN715" s="42" t="e">
        <f t="shared" si="1664"/>
        <v>#DIV/0!</v>
      </c>
      <c r="AO715" s="236"/>
      <c r="AP715" s="41"/>
      <c r="AQ715" s="42" t="e">
        <f t="shared" si="1665"/>
        <v>#DIV/0!</v>
      </c>
      <c r="AR715" s="15"/>
      <c r="AS715" s="37"/>
      <c r="AT715" s="37"/>
    </row>
    <row r="716" spans="1:46" customFormat="1" ht="76.5" hidden="1" customHeight="1">
      <c r="A716" s="283"/>
      <c r="B716" s="280"/>
      <c r="C716" s="412"/>
      <c r="D716" s="115" t="s">
        <v>32</v>
      </c>
      <c r="E716" s="176">
        <f t="shared" si="1666"/>
        <v>0</v>
      </c>
      <c r="F716" s="47">
        <f t="shared" si="1666"/>
        <v>0</v>
      </c>
      <c r="G716" s="48" t="e">
        <f t="shared" si="1653"/>
        <v>#DIV/0!</v>
      </c>
      <c r="H716" s="235"/>
      <c r="I716" s="47"/>
      <c r="J716" s="48" t="e">
        <f t="shared" si="1654"/>
        <v>#DIV/0!</v>
      </c>
      <c r="K716" s="235"/>
      <c r="L716" s="47"/>
      <c r="M716" s="42" t="e">
        <f t="shared" si="1655"/>
        <v>#DIV/0!</v>
      </c>
      <c r="N716" s="236"/>
      <c r="O716" s="48"/>
      <c r="P716" s="42" t="e">
        <f t="shared" si="1656"/>
        <v>#DIV/0!</v>
      </c>
      <c r="Q716" s="236"/>
      <c r="R716" s="41"/>
      <c r="S716" s="42" t="e">
        <f t="shared" si="1657"/>
        <v>#DIV/0!</v>
      </c>
      <c r="T716" s="236"/>
      <c r="U716" s="41"/>
      <c r="V716" s="42" t="e">
        <f t="shared" si="1658"/>
        <v>#DIV/0!</v>
      </c>
      <c r="W716" s="236"/>
      <c r="X716" s="41"/>
      <c r="Y716" s="42" t="e">
        <f t="shared" si="1659"/>
        <v>#DIV/0!</v>
      </c>
      <c r="Z716" s="236"/>
      <c r="AA716" s="41"/>
      <c r="AB716" s="42" t="e">
        <f t="shared" si="1660"/>
        <v>#DIV/0!</v>
      </c>
      <c r="AC716" s="236"/>
      <c r="AD716" s="41"/>
      <c r="AE716" s="42" t="e">
        <f t="shared" si="1661"/>
        <v>#DIV/0!</v>
      </c>
      <c r="AF716" s="236"/>
      <c r="AG716" s="41"/>
      <c r="AH716" s="42" t="e">
        <f t="shared" si="1662"/>
        <v>#DIV/0!</v>
      </c>
      <c r="AI716" s="236"/>
      <c r="AJ716" s="41"/>
      <c r="AK716" s="42" t="e">
        <f t="shared" si="1663"/>
        <v>#DIV/0!</v>
      </c>
      <c r="AL716" s="236"/>
      <c r="AM716" s="41"/>
      <c r="AN716" s="42" t="e">
        <f t="shared" si="1664"/>
        <v>#DIV/0!</v>
      </c>
      <c r="AO716" s="236"/>
      <c r="AP716" s="41"/>
      <c r="AQ716" s="42" t="e">
        <f t="shared" si="1665"/>
        <v>#DIV/0!</v>
      </c>
      <c r="AR716" s="15"/>
      <c r="AS716" s="37"/>
      <c r="AT716" s="37"/>
    </row>
    <row r="717" spans="1:46" s="208" customFormat="1" ht="35.25" hidden="1" customHeight="1">
      <c r="A717" s="283" t="s">
        <v>162</v>
      </c>
      <c r="B717" s="278" t="s">
        <v>317</v>
      </c>
      <c r="C717" s="282" t="s">
        <v>114</v>
      </c>
      <c r="D717" s="217" t="s">
        <v>34</v>
      </c>
      <c r="E717" s="211">
        <f>E718+E719+E720+E722+E723</f>
        <v>20</v>
      </c>
      <c r="F717" s="212">
        <f>F718+F719+F720+F722+F723</f>
        <v>20</v>
      </c>
      <c r="G717" s="212">
        <f>(F717/E717)*100</f>
        <v>100</v>
      </c>
      <c r="H717" s="235">
        <f>H718+H719+H720+H722+H723</f>
        <v>0</v>
      </c>
      <c r="I717" s="212">
        <f>I718+I719+I720+I722+I723</f>
        <v>0</v>
      </c>
      <c r="J717" s="212" t="e">
        <f>(I717/H717)*100</f>
        <v>#DIV/0!</v>
      </c>
      <c r="K717" s="235">
        <f>K718+K719+K720+K722+K723</f>
        <v>0</v>
      </c>
      <c r="L717" s="212">
        <f>L718+L719+L720+L722+L723</f>
        <v>0</v>
      </c>
      <c r="M717" s="212" t="e">
        <f>(L717/K717)*100</f>
        <v>#DIV/0!</v>
      </c>
      <c r="N717" s="235">
        <f>N718+N719+N720+N722+N723</f>
        <v>0</v>
      </c>
      <c r="O717" s="212">
        <f>O718+O719+O720+O722+O723</f>
        <v>0</v>
      </c>
      <c r="P717" s="219" t="e">
        <f>(O717/N717)*100</f>
        <v>#DIV/0!</v>
      </c>
      <c r="Q717" s="235">
        <f>Q718+Q719+Q720+Q722+Q723</f>
        <v>0</v>
      </c>
      <c r="R717" s="212">
        <f>R718+R719+R720+R722+R723</f>
        <v>0</v>
      </c>
      <c r="S717" s="219" t="e">
        <f>(R717/Q717)*100</f>
        <v>#DIV/0!</v>
      </c>
      <c r="T717" s="235">
        <f>T718+T719+T720+T722+T723</f>
        <v>0</v>
      </c>
      <c r="U717" s="212">
        <f>U718+U719+U720+U722+U723</f>
        <v>0</v>
      </c>
      <c r="V717" s="219" t="e">
        <f>(U717/T717)*100</f>
        <v>#DIV/0!</v>
      </c>
      <c r="W717" s="235">
        <f>W718+W719+W720+W722+W723</f>
        <v>20</v>
      </c>
      <c r="X717" s="212">
        <f>X718+X719+X720+X722+X723</f>
        <v>20</v>
      </c>
      <c r="Y717" s="219">
        <f>(X717/W717)*100</f>
        <v>100</v>
      </c>
      <c r="Z717" s="235">
        <f>Z718+Z719+Z720+Z722+Z723</f>
        <v>0</v>
      </c>
      <c r="AA717" s="212">
        <f>AA718+AA719+AA720+AA722+AA723</f>
        <v>0</v>
      </c>
      <c r="AB717" s="219" t="e">
        <f>(AA717/Z717)*100</f>
        <v>#DIV/0!</v>
      </c>
      <c r="AC717" s="235">
        <f>AC718+AC719+AC720+AC722+AC723</f>
        <v>0</v>
      </c>
      <c r="AD717" s="212">
        <f>AD718+AD719+AD720+AD722+AD723</f>
        <v>0</v>
      </c>
      <c r="AE717" s="219" t="e">
        <f>(AD717/AC717)*100</f>
        <v>#DIV/0!</v>
      </c>
      <c r="AF717" s="235">
        <f>AF718+AF719+AF720+AF722+AF723</f>
        <v>0</v>
      </c>
      <c r="AG717" s="212">
        <f>AG718+AG719+AG720+AG722+AG723</f>
        <v>0</v>
      </c>
      <c r="AH717" s="219" t="e">
        <f>(AG717/AF717)*100</f>
        <v>#DIV/0!</v>
      </c>
      <c r="AI717" s="235">
        <f>AI718+AI719+AI720+AI722+AI723</f>
        <v>0</v>
      </c>
      <c r="AJ717" s="212">
        <f>AJ718+AJ719+AJ720+AJ722+AJ723</f>
        <v>0</v>
      </c>
      <c r="AK717" s="219" t="e">
        <f>(AJ717/AI717)*100</f>
        <v>#DIV/0!</v>
      </c>
      <c r="AL717" s="235">
        <f>AL718+AL719+AL720+AL722+AL723</f>
        <v>0</v>
      </c>
      <c r="AM717" s="212">
        <f>AM718+AM719+AM720+AM722+AM723</f>
        <v>0</v>
      </c>
      <c r="AN717" s="219" t="e">
        <f>(AM717/AL717)*100</f>
        <v>#DIV/0!</v>
      </c>
      <c r="AO717" s="235">
        <f>AO718+AO719+AO720+AO722+AO723</f>
        <v>0</v>
      </c>
      <c r="AP717" s="212">
        <f>AP718+AP719+AP720+AP722+AP723</f>
        <v>0</v>
      </c>
      <c r="AQ717" s="219" t="e">
        <f>(AP717/AO717)*100</f>
        <v>#DIV/0!</v>
      </c>
      <c r="AR717" s="216"/>
    </row>
    <row r="718" spans="1:46" customFormat="1" ht="30" hidden="1">
      <c r="A718" s="283"/>
      <c r="B718" s="279"/>
      <c r="C718" s="412"/>
      <c r="D718" s="115" t="s">
        <v>17</v>
      </c>
      <c r="E718" s="176">
        <f>H718+K718+N718+Q718+T718+W718+Z718+AC718+AF718+AI718+AL718+AO718</f>
        <v>0</v>
      </c>
      <c r="F718" s="47">
        <f>I718+L718+O718+R718+U718+X718+AA718+AD718+AG718+AJ718+AM718+AP718</f>
        <v>0</v>
      </c>
      <c r="G718" s="48" t="e">
        <f t="shared" ref="G718:G723" si="1667">(F718/E718)*100</f>
        <v>#DIV/0!</v>
      </c>
      <c r="H718" s="235"/>
      <c r="I718" s="47"/>
      <c r="J718" s="48" t="e">
        <f t="shared" ref="J718:J723" si="1668">(I718/H718)*100</f>
        <v>#DIV/0!</v>
      </c>
      <c r="K718" s="235"/>
      <c r="L718" s="47"/>
      <c r="M718" s="48" t="e">
        <f t="shared" ref="M718:M723" si="1669">(L718/K718)*100</f>
        <v>#DIV/0!</v>
      </c>
      <c r="N718" s="235"/>
      <c r="O718" s="48"/>
      <c r="P718" s="42" t="e">
        <f t="shared" ref="P718:P723" si="1670">(O718/N718)*100</f>
        <v>#DIV/0!</v>
      </c>
      <c r="Q718" s="236"/>
      <c r="R718" s="41"/>
      <c r="S718" s="42" t="e">
        <f t="shared" ref="S718:S723" si="1671">(R718/Q718)*100</f>
        <v>#DIV/0!</v>
      </c>
      <c r="T718" s="236"/>
      <c r="U718" s="41"/>
      <c r="V718" s="42" t="e">
        <f t="shared" ref="V718:V723" si="1672">(U718/T718)*100</f>
        <v>#DIV/0!</v>
      </c>
      <c r="W718" s="236"/>
      <c r="X718" s="41"/>
      <c r="Y718" s="42" t="e">
        <f t="shared" ref="Y718:Y723" si="1673">(X718/W718)*100</f>
        <v>#DIV/0!</v>
      </c>
      <c r="Z718" s="236"/>
      <c r="AA718" s="41"/>
      <c r="AB718" s="42" t="e">
        <f t="shared" ref="AB718:AB723" si="1674">(AA718/Z718)*100</f>
        <v>#DIV/0!</v>
      </c>
      <c r="AC718" s="236"/>
      <c r="AD718" s="41"/>
      <c r="AE718" s="42" t="e">
        <f t="shared" ref="AE718:AE723" si="1675">(AD718/AC718)*100</f>
        <v>#DIV/0!</v>
      </c>
      <c r="AF718" s="236"/>
      <c r="AG718" s="41"/>
      <c r="AH718" s="42" t="e">
        <f t="shared" ref="AH718:AH723" si="1676">(AG718/AF718)*100</f>
        <v>#DIV/0!</v>
      </c>
      <c r="AI718" s="236"/>
      <c r="AJ718" s="41"/>
      <c r="AK718" s="42" t="e">
        <f t="shared" ref="AK718:AK723" si="1677">(AJ718/AI718)*100</f>
        <v>#DIV/0!</v>
      </c>
      <c r="AL718" s="236"/>
      <c r="AM718" s="41"/>
      <c r="AN718" s="42" t="e">
        <f t="shared" ref="AN718:AN723" si="1678">(AM718/AL718)*100</f>
        <v>#DIV/0!</v>
      </c>
      <c r="AO718" s="236"/>
      <c r="AP718" s="41"/>
      <c r="AQ718" s="42" t="e">
        <f t="shared" ref="AQ718:AQ723" si="1679">(AP718/AO718)*100</f>
        <v>#DIV/0!</v>
      </c>
      <c r="AR718" s="15"/>
      <c r="AS718" s="37"/>
      <c r="AT718" s="37"/>
    </row>
    <row r="719" spans="1:46" customFormat="1" ht="51" hidden="1" customHeight="1">
      <c r="A719" s="283"/>
      <c r="B719" s="279"/>
      <c r="C719" s="412"/>
      <c r="D719" s="115" t="s">
        <v>18</v>
      </c>
      <c r="E719" s="176">
        <f t="shared" ref="E719:F723" si="1680">H719+K719+N719+Q719+T719+W719+Z719+AC719+AF719+AI719+AL719+AO719</f>
        <v>0</v>
      </c>
      <c r="F719" s="47">
        <f t="shared" si="1680"/>
        <v>0</v>
      </c>
      <c r="G719" s="48" t="e">
        <f t="shared" si="1667"/>
        <v>#DIV/0!</v>
      </c>
      <c r="H719" s="235"/>
      <c r="I719" s="47"/>
      <c r="J719" s="48" t="e">
        <f t="shared" si="1668"/>
        <v>#DIV/0!</v>
      </c>
      <c r="K719" s="235"/>
      <c r="L719" s="47"/>
      <c r="M719" s="48" t="e">
        <f t="shared" si="1669"/>
        <v>#DIV/0!</v>
      </c>
      <c r="N719" s="235"/>
      <c r="O719" s="48"/>
      <c r="P719" s="42" t="e">
        <f t="shared" si="1670"/>
        <v>#DIV/0!</v>
      </c>
      <c r="Q719" s="236"/>
      <c r="R719" s="41"/>
      <c r="S719" s="42" t="e">
        <f t="shared" si="1671"/>
        <v>#DIV/0!</v>
      </c>
      <c r="T719" s="236"/>
      <c r="U719" s="41"/>
      <c r="V719" s="42" t="e">
        <f t="shared" si="1672"/>
        <v>#DIV/0!</v>
      </c>
      <c r="W719" s="236"/>
      <c r="X719" s="41"/>
      <c r="Y719" s="42" t="e">
        <f t="shared" si="1673"/>
        <v>#DIV/0!</v>
      </c>
      <c r="Z719" s="236"/>
      <c r="AA719" s="41"/>
      <c r="AB719" s="42" t="e">
        <f t="shared" si="1674"/>
        <v>#DIV/0!</v>
      </c>
      <c r="AC719" s="236"/>
      <c r="AD719" s="41"/>
      <c r="AE719" s="42" t="e">
        <f t="shared" si="1675"/>
        <v>#DIV/0!</v>
      </c>
      <c r="AF719" s="236"/>
      <c r="AG719" s="41"/>
      <c r="AH719" s="42" t="e">
        <f t="shared" si="1676"/>
        <v>#DIV/0!</v>
      </c>
      <c r="AI719" s="236"/>
      <c r="AJ719" s="41"/>
      <c r="AK719" s="42" t="e">
        <f t="shared" si="1677"/>
        <v>#DIV/0!</v>
      </c>
      <c r="AL719" s="236"/>
      <c r="AM719" s="41"/>
      <c r="AN719" s="42" t="e">
        <f t="shared" si="1678"/>
        <v>#DIV/0!</v>
      </c>
      <c r="AO719" s="236"/>
      <c r="AP719" s="41"/>
      <c r="AQ719" s="42" t="e">
        <f t="shared" si="1679"/>
        <v>#DIV/0!</v>
      </c>
      <c r="AR719" s="15"/>
      <c r="AS719" s="37"/>
      <c r="AT719" s="37"/>
    </row>
    <row r="720" spans="1:46" customFormat="1" ht="35.25" hidden="1" customHeight="1">
      <c r="A720" s="283"/>
      <c r="B720" s="279"/>
      <c r="C720" s="412"/>
      <c r="D720" s="115" t="s">
        <v>26</v>
      </c>
      <c r="E720" s="176">
        <f t="shared" si="1680"/>
        <v>20</v>
      </c>
      <c r="F720" s="47">
        <f t="shared" si="1680"/>
        <v>20</v>
      </c>
      <c r="G720" s="48">
        <f t="shared" si="1667"/>
        <v>100</v>
      </c>
      <c r="H720" s="235"/>
      <c r="I720" s="47"/>
      <c r="J720" s="48" t="e">
        <f t="shared" si="1668"/>
        <v>#DIV/0!</v>
      </c>
      <c r="K720" s="235"/>
      <c r="L720" s="47"/>
      <c r="M720" s="48" t="e">
        <f t="shared" si="1669"/>
        <v>#DIV/0!</v>
      </c>
      <c r="N720" s="235"/>
      <c r="O720" s="48"/>
      <c r="P720" s="42" t="e">
        <f t="shared" si="1670"/>
        <v>#DIV/0!</v>
      </c>
      <c r="Q720" s="236"/>
      <c r="R720" s="41"/>
      <c r="S720" s="42" t="e">
        <f t="shared" si="1671"/>
        <v>#DIV/0!</v>
      </c>
      <c r="T720" s="236"/>
      <c r="U720" s="41"/>
      <c r="V720" s="42" t="e">
        <f t="shared" si="1672"/>
        <v>#DIV/0!</v>
      </c>
      <c r="W720" s="236">
        <v>20</v>
      </c>
      <c r="X720" s="255">
        <v>20</v>
      </c>
      <c r="Y720" s="42">
        <f t="shared" si="1673"/>
        <v>100</v>
      </c>
      <c r="Z720" s="236"/>
      <c r="AA720" s="41"/>
      <c r="AB720" s="42" t="e">
        <f t="shared" si="1674"/>
        <v>#DIV/0!</v>
      </c>
      <c r="AC720" s="236"/>
      <c r="AD720" s="41"/>
      <c r="AE720" s="42" t="e">
        <f t="shared" si="1675"/>
        <v>#DIV/0!</v>
      </c>
      <c r="AF720" s="236"/>
      <c r="AG720" s="41"/>
      <c r="AH720" s="42" t="e">
        <f t="shared" si="1676"/>
        <v>#DIV/0!</v>
      </c>
      <c r="AI720" s="236"/>
      <c r="AJ720" s="41"/>
      <c r="AK720" s="42" t="e">
        <f t="shared" si="1677"/>
        <v>#DIV/0!</v>
      </c>
      <c r="AL720" s="236"/>
      <c r="AM720" s="41"/>
      <c r="AN720" s="42" t="e">
        <f t="shared" si="1678"/>
        <v>#DIV/0!</v>
      </c>
      <c r="AO720" s="236"/>
      <c r="AP720" s="41"/>
      <c r="AQ720" s="42" t="e">
        <f t="shared" si="1679"/>
        <v>#DIV/0!</v>
      </c>
      <c r="AR720" s="15"/>
      <c r="AS720" s="37"/>
      <c r="AT720" s="37"/>
    </row>
    <row r="721" spans="1:46" customFormat="1" ht="82.5" hidden="1" customHeight="1">
      <c r="A721" s="283"/>
      <c r="B721" s="279"/>
      <c r="C721" s="412"/>
      <c r="D721" s="115" t="s">
        <v>154</v>
      </c>
      <c r="E721" s="176">
        <f t="shared" si="1680"/>
        <v>0</v>
      </c>
      <c r="F721" s="47">
        <f t="shared" si="1680"/>
        <v>0</v>
      </c>
      <c r="G721" s="48" t="e">
        <f t="shared" si="1667"/>
        <v>#DIV/0!</v>
      </c>
      <c r="H721" s="235"/>
      <c r="I721" s="47"/>
      <c r="J721" s="48" t="e">
        <f t="shared" si="1668"/>
        <v>#DIV/0!</v>
      </c>
      <c r="K721" s="235"/>
      <c r="L721" s="47"/>
      <c r="M721" s="48" t="e">
        <f t="shared" si="1669"/>
        <v>#DIV/0!</v>
      </c>
      <c r="N721" s="235"/>
      <c r="O721" s="48"/>
      <c r="P721" s="42" t="e">
        <f t="shared" si="1670"/>
        <v>#DIV/0!</v>
      </c>
      <c r="Q721" s="236"/>
      <c r="R721" s="41"/>
      <c r="S721" s="42" t="e">
        <f t="shared" si="1671"/>
        <v>#DIV/0!</v>
      </c>
      <c r="T721" s="236"/>
      <c r="U721" s="41"/>
      <c r="V721" s="42" t="e">
        <f t="shared" si="1672"/>
        <v>#DIV/0!</v>
      </c>
      <c r="W721" s="236"/>
      <c r="X721" s="41"/>
      <c r="Y721" s="42" t="e">
        <f t="shared" si="1673"/>
        <v>#DIV/0!</v>
      </c>
      <c r="Z721" s="236"/>
      <c r="AA721" s="41"/>
      <c r="AB721" s="42" t="e">
        <f t="shared" si="1674"/>
        <v>#DIV/0!</v>
      </c>
      <c r="AC721" s="236"/>
      <c r="AD721" s="41"/>
      <c r="AE721" s="42" t="e">
        <f t="shared" si="1675"/>
        <v>#DIV/0!</v>
      </c>
      <c r="AF721" s="236"/>
      <c r="AG721" s="41"/>
      <c r="AH721" s="42" t="e">
        <f t="shared" si="1676"/>
        <v>#DIV/0!</v>
      </c>
      <c r="AI721" s="236"/>
      <c r="AJ721" s="41"/>
      <c r="AK721" s="42" t="e">
        <f t="shared" si="1677"/>
        <v>#DIV/0!</v>
      </c>
      <c r="AL721" s="236"/>
      <c r="AM721" s="41"/>
      <c r="AN721" s="42" t="e">
        <f t="shared" si="1678"/>
        <v>#DIV/0!</v>
      </c>
      <c r="AO721" s="236"/>
      <c r="AP721" s="41"/>
      <c r="AQ721" s="42" t="e">
        <f t="shared" si="1679"/>
        <v>#DIV/0!</v>
      </c>
      <c r="AR721" s="15"/>
      <c r="AS721" s="37"/>
      <c r="AT721" s="37"/>
    </row>
    <row r="722" spans="1:46" customFormat="1" ht="44.25" hidden="1" customHeight="1">
      <c r="A722" s="283"/>
      <c r="B722" s="279"/>
      <c r="C722" s="412"/>
      <c r="D722" s="115" t="s">
        <v>37</v>
      </c>
      <c r="E722" s="176">
        <f t="shared" si="1680"/>
        <v>0</v>
      </c>
      <c r="F722" s="47">
        <f t="shared" si="1680"/>
        <v>0</v>
      </c>
      <c r="G722" s="48" t="e">
        <f t="shared" si="1667"/>
        <v>#DIV/0!</v>
      </c>
      <c r="H722" s="235"/>
      <c r="I722" s="47"/>
      <c r="J722" s="48" t="e">
        <f t="shared" si="1668"/>
        <v>#DIV/0!</v>
      </c>
      <c r="K722" s="235"/>
      <c r="L722" s="47"/>
      <c r="M722" s="48" t="e">
        <f t="shared" si="1669"/>
        <v>#DIV/0!</v>
      </c>
      <c r="N722" s="235"/>
      <c r="O722" s="48"/>
      <c r="P722" s="42" t="e">
        <f t="shared" si="1670"/>
        <v>#DIV/0!</v>
      </c>
      <c r="Q722" s="236"/>
      <c r="R722" s="41"/>
      <c r="S722" s="42" t="e">
        <f t="shared" si="1671"/>
        <v>#DIV/0!</v>
      </c>
      <c r="T722" s="236"/>
      <c r="U722" s="41"/>
      <c r="V722" s="42" t="e">
        <f t="shared" si="1672"/>
        <v>#DIV/0!</v>
      </c>
      <c r="W722" s="236"/>
      <c r="X722" s="41"/>
      <c r="Y722" s="42" t="e">
        <f t="shared" si="1673"/>
        <v>#DIV/0!</v>
      </c>
      <c r="Z722" s="236"/>
      <c r="AA722" s="41"/>
      <c r="AB722" s="42" t="e">
        <f t="shared" si="1674"/>
        <v>#DIV/0!</v>
      </c>
      <c r="AC722" s="236"/>
      <c r="AD722" s="41"/>
      <c r="AE722" s="42" t="e">
        <f t="shared" si="1675"/>
        <v>#DIV/0!</v>
      </c>
      <c r="AF722" s="236"/>
      <c r="AG722" s="41"/>
      <c r="AH722" s="42" t="e">
        <f t="shared" si="1676"/>
        <v>#DIV/0!</v>
      </c>
      <c r="AI722" s="236"/>
      <c r="AJ722" s="41"/>
      <c r="AK722" s="42" t="e">
        <f t="shared" si="1677"/>
        <v>#DIV/0!</v>
      </c>
      <c r="AL722" s="236"/>
      <c r="AM722" s="41"/>
      <c r="AN722" s="42" t="e">
        <f t="shared" si="1678"/>
        <v>#DIV/0!</v>
      </c>
      <c r="AO722" s="236"/>
      <c r="AP722" s="41"/>
      <c r="AQ722" s="42" t="e">
        <f t="shared" si="1679"/>
        <v>#DIV/0!</v>
      </c>
      <c r="AR722" s="15"/>
      <c r="AS722" s="37"/>
      <c r="AT722" s="37"/>
    </row>
    <row r="723" spans="1:46" customFormat="1" ht="91.5" hidden="1" customHeight="1">
      <c r="A723" s="283"/>
      <c r="B723" s="280"/>
      <c r="C723" s="412"/>
      <c r="D723" s="115" t="s">
        <v>32</v>
      </c>
      <c r="E723" s="176">
        <f t="shared" si="1680"/>
        <v>0</v>
      </c>
      <c r="F723" s="47">
        <f t="shared" si="1680"/>
        <v>0</v>
      </c>
      <c r="G723" s="48" t="e">
        <f t="shared" si="1667"/>
        <v>#DIV/0!</v>
      </c>
      <c r="H723" s="235"/>
      <c r="I723" s="47"/>
      <c r="J723" s="48" t="e">
        <f t="shared" si="1668"/>
        <v>#DIV/0!</v>
      </c>
      <c r="K723" s="235"/>
      <c r="L723" s="47"/>
      <c r="M723" s="48" t="e">
        <f t="shared" si="1669"/>
        <v>#DIV/0!</v>
      </c>
      <c r="N723" s="235"/>
      <c r="O723" s="48"/>
      <c r="P723" s="42" t="e">
        <f t="shared" si="1670"/>
        <v>#DIV/0!</v>
      </c>
      <c r="Q723" s="236"/>
      <c r="R723" s="41"/>
      <c r="S723" s="42" t="e">
        <f t="shared" si="1671"/>
        <v>#DIV/0!</v>
      </c>
      <c r="T723" s="236"/>
      <c r="U723" s="41"/>
      <c r="V723" s="42" t="e">
        <f t="shared" si="1672"/>
        <v>#DIV/0!</v>
      </c>
      <c r="W723" s="236"/>
      <c r="X723" s="41"/>
      <c r="Y723" s="42" t="e">
        <f t="shared" si="1673"/>
        <v>#DIV/0!</v>
      </c>
      <c r="Z723" s="236"/>
      <c r="AA723" s="41"/>
      <c r="AB723" s="42" t="e">
        <f t="shared" si="1674"/>
        <v>#DIV/0!</v>
      </c>
      <c r="AC723" s="236"/>
      <c r="AD723" s="41"/>
      <c r="AE723" s="42" t="e">
        <f t="shared" si="1675"/>
        <v>#DIV/0!</v>
      </c>
      <c r="AF723" s="236"/>
      <c r="AG723" s="41"/>
      <c r="AH723" s="42" t="e">
        <f t="shared" si="1676"/>
        <v>#DIV/0!</v>
      </c>
      <c r="AI723" s="236"/>
      <c r="AJ723" s="41"/>
      <c r="AK723" s="42" t="e">
        <f t="shared" si="1677"/>
        <v>#DIV/0!</v>
      </c>
      <c r="AL723" s="236"/>
      <c r="AM723" s="41"/>
      <c r="AN723" s="42" t="e">
        <f t="shared" si="1678"/>
        <v>#DIV/0!</v>
      </c>
      <c r="AO723" s="236"/>
      <c r="AP723" s="41"/>
      <c r="AQ723" s="42" t="e">
        <f t="shared" si="1679"/>
        <v>#DIV/0!</v>
      </c>
      <c r="AR723" s="15"/>
      <c r="AS723" s="37"/>
      <c r="AT723" s="37"/>
    </row>
    <row r="724" spans="1:46" s="208" customFormat="1" ht="25.5" hidden="1" customHeight="1">
      <c r="A724" s="447" t="s">
        <v>224</v>
      </c>
      <c r="B724" s="282" t="s">
        <v>283</v>
      </c>
      <c r="C724" s="282" t="s">
        <v>115</v>
      </c>
      <c r="D724" s="217" t="s">
        <v>34</v>
      </c>
      <c r="E724" s="211">
        <f>E725+E726+E727+E729+E730</f>
        <v>15</v>
      </c>
      <c r="F724" s="212">
        <f>F725+F726+F727+F729+F730</f>
        <v>0</v>
      </c>
      <c r="G724" s="212">
        <f>(F724/E724)*100</f>
        <v>0</v>
      </c>
      <c r="H724" s="235">
        <f>H725+H726+H727+H729+H730</f>
        <v>0</v>
      </c>
      <c r="I724" s="212">
        <f>I725+I726+I727+I729+I730</f>
        <v>0</v>
      </c>
      <c r="J724" s="219" t="e">
        <f>(I724/H724)*100</f>
        <v>#DIV/0!</v>
      </c>
      <c r="K724" s="235">
        <f>K725+K726+K727+K729+K730</f>
        <v>0</v>
      </c>
      <c r="L724" s="212">
        <f>L725+L726+L727+L729+L730</f>
        <v>0</v>
      </c>
      <c r="M724" s="219" t="e">
        <f>(L724/K724)*100</f>
        <v>#DIV/0!</v>
      </c>
      <c r="N724" s="235">
        <f>N725+N726+N727+N729+N730</f>
        <v>0</v>
      </c>
      <c r="O724" s="212">
        <f>O725+O726+O727+O729+O730</f>
        <v>0</v>
      </c>
      <c r="P724" s="219" t="e">
        <f>(O724/N724)*100</f>
        <v>#DIV/0!</v>
      </c>
      <c r="Q724" s="235">
        <f>Q725+Q726+Q727+Q729+Q730</f>
        <v>0</v>
      </c>
      <c r="R724" s="212">
        <f>R725+R726+R727+R729+R730</f>
        <v>0</v>
      </c>
      <c r="S724" s="219" t="e">
        <f>(R724/Q724)*100</f>
        <v>#DIV/0!</v>
      </c>
      <c r="T724" s="235">
        <f>T725+T726+T727+T729+T730</f>
        <v>0</v>
      </c>
      <c r="U724" s="212">
        <f>U725+U726+U727+U729+U730</f>
        <v>0</v>
      </c>
      <c r="V724" s="219" t="e">
        <f>(U724/T724)*100</f>
        <v>#DIV/0!</v>
      </c>
      <c r="W724" s="235">
        <f>W725+W726+W727+W729+W730</f>
        <v>0</v>
      </c>
      <c r="X724" s="212">
        <f>X725+X726+X727+X729+X730</f>
        <v>0</v>
      </c>
      <c r="Y724" s="219" t="e">
        <f>(X724/W724)*100</f>
        <v>#DIV/0!</v>
      </c>
      <c r="Z724" s="235">
        <f>Z725+Z726+Z727+Z729+Z730</f>
        <v>0</v>
      </c>
      <c r="AA724" s="212">
        <f>AA725+AA726+AA727+AA729+AA730</f>
        <v>0</v>
      </c>
      <c r="AB724" s="219" t="e">
        <f>(AA724/Z724)*100</f>
        <v>#DIV/0!</v>
      </c>
      <c r="AC724" s="235">
        <f>AC725+AC726+AC727+AC729+AC730</f>
        <v>0</v>
      </c>
      <c r="AD724" s="212">
        <f>AD725+AD726+AD727+AD729+AD730</f>
        <v>0</v>
      </c>
      <c r="AE724" s="219" t="e">
        <f>(AD724/AC724)*100</f>
        <v>#DIV/0!</v>
      </c>
      <c r="AF724" s="235">
        <f>AF725+AF726+AF727+AF729+AF730</f>
        <v>0</v>
      </c>
      <c r="AG724" s="212">
        <f>AG725+AG726+AG727+AG729+AG730</f>
        <v>0</v>
      </c>
      <c r="AH724" s="219" t="e">
        <f>(AG724/AF724)*100</f>
        <v>#DIV/0!</v>
      </c>
      <c r="AI724" s="235">
        <f>AI725+AI726+AI727+AI729+AI730</f>
        <v>0</v>
      </c>
      <c r="AJ724" s="212">
        <f>AJ725+AJ726+AJ727+AJ729+AJ730</f>
        <v>0</v>
      </c>
      <c r="AK724" s="219" t="e">
        <f>(AJ724/AI724)*100</f>
        <v>#DIV/0!</v>
      </c>
      <c r="AL724" s="235">
        <f>AL725+AL726+AL727+AL729+AL730</f>
        <v>15</v>
      </c>
      <c r="AM724" s="212">
        <f>AM725+AM726+AM727+AM729+AM730</f>
        <v>0</v>
      </c>
      <c r="AN724" s="219">
        <f>(AM724/AL724)*100</f>
        <v>0</v>
      </c>
      <c r="AO724" s="235">
        <f>AO725+AO726+AO727+AO729+AO730</f>
        <v>0</v>
      </c>
      <c r="AP724" s="212">
        <f>AP725+AP726+AP727+AP729+AP730</f>
        <v>0</v>
      </c>
      <c r="AQ724" s="219" t="e">
        <f>(AP724/AO724)*100</f>
        <v>#DIV/0!</v>
      </c>
      <c r="AR724" s="216"/>
    </row>
    <row r="725" spans="1:46" customFormat="1" ht="30" hidden="1">
      <c r="A725" s="447"/>
      <c r="B725" s="282"/>
      <c r="C725" s="412"/>
      <c r="D725" s="115" t="s">
        <v>17</v>
      </c>
      <c r="E725" s="176">
        <f>H725+K725+N725+Q725+T725+W725+Z725+AC725+AF725+AI725+AL725+AO725</f>
        <v>0</v>
      </c>
      <c r="F725" s="47">
        <f>I725+L725+O725+R725+U725+X725+AA725+AD725+AG725+AJ725+AM725+AP725</f>
        <v>0</v>
      </c>
      <c r="G725" s="48" t="e">
        <f t="shared" ref="G725:G730" si="1681">(F725/E725)*100</f>
        <v>#DIV/0!</v>
      </c>
      <c r="H725" s="236"/>
      <c r="I725" s="41"/>
      <c r="J725" s="42" t="e">
        <f t="shared" ref="J725:J730" si="1682">(I725/H725)*100</f>
        <v>#DIV/0!</v>
      </c>
      <c r="K725" s="236"/>
      <c r="L725" s="47"/>
      <c r="M725" s="42" t="e">
        <f t="shared" ref="M725:M730" si="1683">(L725/K725)*100</f>
        <v>#DIV/0!</v>
      </c>
      <c r="N725" s="236"/>
      <c r="O725" s="48"/>
      <c r="P725" s="42" t="e">
        <f t="shared" ref="P725:P730" si="1684">(O725/N725)*100</f>
        <v>#DIV/0!</v>
      </c>
      <c r="Q725" s="236"/>
      <c r="R725" s="41"/>
      <c r="S725" s="42" t="e">
        <f t="shared" ref="S725:S730" si="1685">(R725/Q725)*100</f>
        <v>#DIV/0!</v>
      </c>
      <c r="T725" s="236"/>
      <c r="U725" s="41"/>
      <c r="V725" s="42" t="e">
        <f t="shared" ref="V725:V730" si="1686">(U725/T725)*100</f>
        <v>#DIV/0!</v>
      </c>
      <c r="W725" s="236"/>
      <c r="X725" s="41"/>
      <c r="Y725" s="42" t="e">
        <f t="shared" ref="Y725:Y730" si="1687">(X725/W725)*100</f>
        <v>#DIV/0!</v>
      </c>
      <c r="Z725" s="236"/>
      <c r="AA725" s="41"/>
      <c r="AB725" s="42" t="e">
        <f t="shared" ref="AB725:AB730" si="1688">(AA725/Z725)*100</f>
        <v>#DIV/0!</v>
      </c>
      <c r="AC725" s="236"/>
      <c r="AD725" s="41"/>
      <c r="AE725" s="42" t="e">
        <f t="shared" ref="AE725:AE730" si="1689">(AD725/AC725)*100</f>
        <v>#DIV/0!</v>
      </c>
      <c r="AF725" s="236"/>
      <c r="AG725" s="41"/>
      <c r="AH725" s="42" t="e">
        <f t="shared" ref="AH725:AH730" si="1690">(AG725/AF725)*100</f>
        <v>#DIV/0!</v>
      </c>
      <c r="AI725" s="236"/>
      <c r="AJ725" s="41"/>
      <c r="AK725" s="42" t="e">
        <f t="shared" ref="AK725:AK730" si="1691">(AJ725/AI725)*100</f>
        <v>#DIV/0!</v>
      </c>
      <c r="AL725" s="236"/>
      <c r="AM725" s="41"/>
      <c r="AN725" s="42" t="e">
        <f t="shared" ref="AN725:AN730" si="1692">(AM725/AL725)*100</f>
        <v>#DIV/0!</v>
      </c>
      <c r="AO725" s="236"/>
      <c r="AP725" s="41"/>
      <c r="AQ725" s="42" t="e">
        <f t="shared" ref="AQ725:AQ730" si="1693">(AP725/AO725)*100</f>
        <v>#DIV/0!</v>
      </c>
      <c r="AR725" s="12"/>
      <c r="AS725" s="37"/>
      <c r="AT725" s="37"/>
    </row>
    <row r="726" spans="1:46" customFormat="1" ht="44.25" hidden="1" customHeight="1">
      <c r="A726" s="447"/>
      <c r="B726" s="282"/>
      <c r="C726" s="412"/>
      <c r="D726" s="115" t="s">
        <v>18</v>
      </c>
      <c r="E726" s="176">
        <f t="shared" ref="E726:F730" si="1694">H726+K726+N726+Q726+T726+W726+Z726+AC726+AF726+AI726+AL726+AO726</f>
        <v>0</v>
      </c>
      <c r="F726" s="47">
        <f t="shared" si="1694"/>
        <v>0</v>
      </c>
      <c r="G726" s="48" t="e">
        <f t="shared" si="1681"/>
        <v>#DIV/0!</v>
      </c>
      <c r="H726" s="236"/>
      <c r="I726" s="41"/>
      <c r="J726" s="42" t="e">
        <f t="shared" si="1682"/>
        <v>#DIV/0!</v>
      </c>
      <c r="K726" s="236"/>
      <c r="L726" s="47"/>
      <c r="M726" s="42" t="e">
        <f t="shared" si="1683"/>
        <v>#DIV/0!</v>
      </c>
      <c r="N726" s="236"/>
      <c r="O726" s="48"/>
      <c r="P726" s="42" t="e">
        <f t="shared" si="1684"/>
        <v>#DIV/0!</v>
      </c>
      <c r="Q726" s="236"/>
      <c r="R726" s="41"/>
      <c r="S726" s="42" t="e">
        <f t="shared" si="1685"/>
        <v>#DIV/0!</v>
      </c>
      <c r="T726" s="236"/>
      <c r="U726" s="41"/>
      <c r="V726" s="42" t="e">
        <f t="shared" si="1686"/>
        <v>#DIV/0!</v>
      </c>
      <c r="W726" s="236"/>
      <c r="X726" s="41"/>
      <c r="Y726" s="42" t="e">
        <f t="shared" si="1687"/>
        <v>#DIV/0!</v>
      </c>
      <c r="Z726" s="236"/>
      <c r="AA726" s="41"/>
      <c r="AB726" s="42" t="e">
        <f t="shared" si="1688"/>
        <v>#DIV/0!</v>
      </c>
      <c r="AC726" s="236"/>
      <c r="AD726" s="41"/>
      <c r="AE726" s="42" t="e">
        <f t="shared" si="1689"/>
        <v>#DIV/0!</v>
      </c>
      <c r="AF726" s="236"/>
      <c r="AG726" s="41"/>
      <c r="AH726" s="42" t="e">
        <f t="shared" si="1690"/>
        <v>#DIV/0!</v>
      </c>
      <c r="AI726" s="236"/>
      <c r="AJ726" s="41"/>
      <c r="AK726" s="42" t="e">
        <f t="shared" si="1691"/>
        <v>#DIV/0!</v>
      </c>
      <c r="AL726" s="236"/>
      <c r="AM726" s="41"/>
      <c r="AN726" s="42" t="e">
        <f t="shared" si="1692"/>
        <v>#DIV/0!</v>
      </c>
      <c r="AO726" s="236"/>
      <c r="AP726" s="41"/>
      <c r="AQ726" s="42" t="e">
        <f t="shared" si="1693"/>
        <v>#DIV/0!</v>
      </c>
      <c r="AR726" s="12"/>
      <c r="AS726" s="37"/>
      <c r="AT726" s="37"/>
    </row>
    <row r="727" spans="1:46" customFormat="1" ht="32.25" hidden="1" customHeight="1">
      <c r="A727" s="447"/>
      <c r="B727" s="282"/>
      <c r="C727" s="412"/>
      <c r="D727" s="115" t="s">
        <v>26</v>
      </c>
      <c r="E727" s="176">
        <f t="shared" si="1694"/>
        <v>15</v>
      </c>
      <c r="F727" s="47">
        <f t="shared" si="1694"/>
        <v>0</v>
      </c>
      <c r="G727" s="48">
        <f t="shared" si="1681"/>
        <v>0</v>
      </c>
      <c r="H727" s="236"/>
      <c r="I727" s="41"/>
      <c r="J727" s="42" t="e">
        <f t="shared" si="1682"/>
        <v>#DIV/0!</v>
      </c>
      <c r="K727" s="236"/>
      <c r="L727" s="47"/>
      <c r="M727" s="42" t="e">
        <f t="shared" si="1683"/>
        <v>#DIV/0!</v>
      </c>
      <c r="N727" s="236"/>
      <c r="O727" s="48"/>
      <c r="P727" s="42" t="e">
        <f t="shared" si="1684"/>
        <v>#DIV/0!</v>
      </c>
      <c r="Q727" s="236"/>
      <c r="R727" s="41"/>
      <c r="S727" s="42" t="e">
        <f t="shared" si="1685"/>
        <v>#DIV/0!</v>
      </c>
      <c r="T727" s="236"/>
      <c r="U727" s="41"/>
      <c r="V727" s="42" t="e">
        <f t="shared" si="1686"/>
        <v>#DIV/0!</v>
      </c>
      <c r="W727" s="236"/>
      <c r="X727" s="41"/>
      <c r="Y727" s="42" t="e">
        <f t="shared" si="1687"/>
        <v>#DIV/0!</v>
      </c>
      <c r="Z727" s="236"/>
      <c r="AA727" s="41"/>
      <c r="AB727" s="42" t="e">
        <f t="shared" si="1688"/>
        <v>#DIV/0!</v>
      </c>
      <c r="AC727" s="236"/>
      <c r="AD727" s="41"/>
      <c r="AE727" s="42" t="e">
        <f t="shared" si="1689"/>
        <v>#DIV/0!</v>
      </c>
      <c r="AF727" s="236"/>
      <c r="AG727" s="41"/>
      <c r="AH727" s="42" t="e">
        <f t="shared" si="1690"/>
        <v>#DIV/0!</v>
      </c>
      <c r="AI727" s="236"/>
      <c r="AJ727" s="41"/>
      <c r="AK727" s="42" t="e">
        <f t="shared" si="1691"/>
        <v>#DIV/0!</v>
      </c>
      <c r="AL727" s="236">
        <v>15</v>
      </c>
      <c r="AM727" s="41"/>
      <c r="AN727" s="42">
        <f t="shared" si="1692"/>
        <v>0</v>
      </c>
      <c r="AO727" s="236"/>
      <c r="AP727" s="41"/>
      <c r="AQ727" s="42" t="e">
        <f t="shared" si="1693"/>
        <v>#DIV/0!</v>
      </c>
      <c r="AR727" s="12"/>
      <c r="AS727" s="37"/>
      <c r="AT727" s="37"/>
    </row>
    <row r="728" spans="1:46" customFormat="1" ht="84.75" hidden="1" customHeight="1">
      <c r="A728" s="447"/>
      <c r="B728" s="282"/>
      <c r="C728" s="412"/>
      <c r="D728" s="115" t="s">
        <v>154</v>
      </c>
      <c r="E728" s="176">
        <f t="shared" si="1694"/>
        <v>0</v>
      </c>
      <c r="F728" s="47">
        <f t="shared" si="1694"/>
        <v>0</v>
      </c>
      <c r="G728" s="48" t="e">
        <f t="shared" si="1681"/>
        <v>#DIV/0!</v>
      </c>
      <c r="H728" s="236"/>
      <c r="I728" s="41"/>
      <c r="J728" s="42" t="e">
        <f t="shared" si="1682"/>
        <v>#DIV/0!</v>
      </c>
      <c r="K728" s="236"/>
      <c r="L728" s="47"/>
      <c r="M728" s="42" t="e">
        <f t="shared" si="1683"/>
        <v>#DIV/0!</v>
      </c>
      <c r="N728" s="236"/>
      <c r="O728" s="48"/>
      <c r="P728" s="42" t="e">
        <f t="shared" si="1684"/>
        <v>#DIV/0!</v>
      </c>
      <c r="Q728" s="236"/>
      <c r="R728" s="41"/>
      <c r="S728" s="42" t="e">
        <f t="shared" si="1685"/>
        <v>#DIV/0!</v>
      </c>
      <c r="T728" s="236"/>
      <c r="U728" s="41"/>
      <c r="V728" s="42" t="e">
        <f t="shared" si="1686"/>
        <v>#DIV/0!</v>
      </c>
      <c r="W728" s="236"/>
      <c r="X728" s="41"/>
      <c r="Y728" s="42" t="e">
        <f t="shared" si="1687"/>
        <v>#DIV/0!</v>
      </c>
      <c r="Z728" s="236"/>
      <c r="AA728" s="41"/>
      <c r="AB728" s="42" t="e">
        <f t="shared" si="1688"/>
        <v>#DIV/0!</v>
      </c>
      <c r="AC728" s="236"/>
      <c r="AD728" s="41"/>
      <c r="AE728" s="42" t="e">
        <f t="shared" si="1689"/>
        <v>#DIV/0!</v>
      </c>
      <c r="AF728" s="236"/>
      <c r="AG728" s="41"/>
      <c r="AH728" s="42" t="e">
        <f t="shared" si="1690"/>
        <v>#DIV/0!</v>
      </c>
      <c r="AI728" s="236"/>
      <c r="AJ728" s="41"/>
      <c r="AK728" s="42" t="e">
        <f t="shared" si="1691"/>
        <v>#DIV/0!</v>
      </c>
      <c r="AL728" s="236"/>
      <c r="AM728" s="41"/>
      <c r="AN728" s="42" t="e">
        <f t="shared" si="1692"/>
        <v>#DIV/0!</v>
      </c>
      <c r="AO728" s="236"/>
      <c r="AP728" s="41"/>
      <c r="AQ728" s="42" t="e">
        <f t="shared" si="1693"/>
        <v>#DIV/0!</v>
      </c>
      <c r="AR728" s="12"/>
      <c r="AS728" s="37"/>
      <c r="AT728" s="37"/>
    </row>
    <row r="729" spans="1:46" customFormat="1" ht="29.25" hidden="1" customHeight="1">
      <c r="A729" s="447"/>
      <c r="B729" s="282"/>
      <c r="C729" s="412"/>
      <c r="D729" s="115" t="s">
        <v>37</v>
      </c>
      <c r="E729" s="176">
        <f t="shared" si="1694"/>
        <v>0</v>
      </c>
      <c r="F729" s="47">
        <f t="shared" si="1694"/>
        <v>0</v>
      </c>
      <c r="G729" s="48" t="e">
        <f t="shared" si="1681"/>
        <v>#DIV/0!</v>
      </c>
      <c r="H729" s="236"/>
      <c r="I729" s="41"/>
      <c r="J729" s="42" t="e">
        <f t="shared" si="1682"/>
        <v>#DIV/0!</v>
      </c>
      <c r="K729" s="236"/>
      <c r="L729" s="47"/>
      <c r="M729" s="42" t="e">
        <f t="shared" si="1683"/>
        <v>#DIV/0!</v>
      </c>
      <c r="N729" s="236"/>
      <c r="O729" s="48"/>
      <c r="P729" s="42" t="e">
        <f t="shared" si="1684"/>
        <v>#DIV/0!</v>
      </c>
      <c r="Q729" s="236"/>
      <c r="R729" s="41"/>
      <c r="S729" s="42" t="e">
        <f t="shared" si="1685"/>
        <v>#DIV/0!</v>
      </c>
      <c r="T729" s="236"/>
      <c r="U729" s="41"/>
      <c r="V729" s="42" t="e">
        <f t="shared" si="1686"/>
        <v>#DIV/0!</v>
      </c>
      <c r="W729" s="236"/>
      <c r="X729" s="41"/>
      <c r="Y729" s="42" t="e">
        <f t="shared" si="1687"/>
        <v>#DIV/0!</v>
      </c>
      <c r="Z729" s="236"/>
      <c r="AA729" s="41"/>
      <c r="AB729" s="42" t="e">
        <f t="shared" si="1688"/>
        <v>#DIV/0!</v>
      </c>
      <c r="AC729" s="236"/>
      <c r="AD729" s="41"/>
      <c r="AE729" s="42" t="e">
        <f t="shared" si="1689"/>
        <v>#DIV/0!</v>
      </c>
      <c r="AF729" s="236"/>
      <c r="AG729" s="41"/>
      <c r="AH729" s="42" t="e">
        <f t="shared" si="1690"/>
        <v>#DIV/0!</v>
      </c>
      <c r="AI729" s="236"/>
      <c r="AJ729" s="41"/>
      <c r="AK729" s="42" t="e">
        <f t="shared" si="1691"/>
        <v>#DIV/0!</v>
      </c>
      <c r="AL729" s="236"/>
      <c r="AM729" s="41"/>
      <c r="AN729" s="42" t="e">
        <f t="shared" si="1692"/>
        <v>#DIV/0!</v>
      </c>
      <c r="AO729" s="236"/>
      <c r="AP729" s="41"/>
      <c r="AQ729" s="42" t="e">
        <f t="shared" si="1693"/>
        <v>#DIV/0!</v>
      </c>
      <c r="AR729" s="12"/>
      <c r="AS729" s="37"/>
      <c r="AT729" s="37"/>
    </row>
    <row r="730" spans="1:46" customFormat="1" ht="45" hidden="1">
      <c r="A730" s="447"/>
      <c r="B730" s="282"/>
      <c r="C730" s="412"/>
      <c r="D730" s="115" t="s">
        <v>32</v>
      </c>
      <c r="E730" s="176">
        <f t="shared" si="1694"/>
        <v>0</v>
      </c>
      <c r="F730" s="47">
        <f t="shared" si="1694"/>
        <v>0</v>
      </c>
      <c r="G730" s="48" t="e">
        <f t="shared" si="1681"/>
        <v>#DIV/0!</v>
      </c>
      <c r="H730" s="236"/>
      <c r="I730" s="41"/>
      <c r="J730" s="42" t="e">
        <f t="shared" si="1682"/>
        <v>#DIV/0!</v>
      </c>
      <c r="K730" s="236"/>
      <c r="L730" s="47"/>
      <c r="M730" s="42" t="e">
        <f t="shared" si="1683"/>
        <v>#DIV/0!</v>
      </c>
      <c r="N730" s="236"/>
      <c r="O730" s="48"/>
      <c r="P730" s="42" t="e">
        <f t="shared" si="1684"/>
        <v>#DIV/0!</v>
      </c>
      <c r="Q730" s="236"/>
      <c r="R730" s="41"/>
      <c r="S730" s="42" t="e">
        <f t="shared" si="1685"/>
        <v>#DIV/0!</v>
      </c>
      <c r="T730" s="236"/>
      <c r="U730" s="41"/>
      <c r="V730" s="42" t="e">
        <f t="shared" si="1686"/>
        <v>#DIV/0!</v>
      </c>
      <c r="W730" s="236"/>
      <c r="X730" s="41"/>
      <c r="Y730" s="42" t="e">
        <f t="shared" si="1687"/>
        <v>#DIV/0!</v>
      </c>
      <c r="Z730" s="236"/>
      <c r="AA730" s="41"/>
      <c r="AB730" s="42" t="e">
        <f t="shared" si="1688"/>
        <v>#DIV/0!</v>
      </c>
      <c r="AC730" s="236"/>
      <c r="AD730" s="41"/>
      <c r="AE730" s="42" t="e">
        <f t="shared" si="1689"/>
        <v>#DIV/0!</v>
      </c>
      <c r="AF730" s="236"/>
      <c r="AG730" s="41"/>
      <c r="AH730" s="42" t="e">
        <f t="shared" si="1690"/>
        <v>#DIV/0!</v>
      </c>
      <c r="AI730" s="236"/>
      <c r="AJ730" s="41"/>
      <c r="AK730" s="42" t="e">
        <f t="shared" si="1691"/>
        <v>#DIV/0!</v>
      </c>
      <c r="AL730" s="236"/>
      <c r="AM730" s="41"/>
      <c r="AN730" s="42" t="e">
        <f t="shared" si="1692"/>
        <v>#DIV/0!</v>
      </c>
      <c r="AO730" s="236"/>
      <c r="AP730" s="41"/>
      <c r="AQ730" s="42" t="e">
        <f t="shared" si="1693"/>
        <v>#DIV/0!</v>
      </c>
      <c r="AR730" s="12"/>
      <c r="AS730" s="37"/>
      <c r="AT730" s="37"/>
    </row>
    <row r="731" spans="1:46" s="208" customFormat="1" ht="35.25" hidden="1" customHeight="1">
      <c r="A731" s="447" t="s">
        <v>225</v>
      </c>
      <c r="B731" s="282" t="s">
        <v>318</v>
      </c>
      <c r="C731" s="282" t="s">
        <v>166</v>
      </c>
      <c r="D731" s="217" t="s">
        <v>34</v>
      </c>
      <c r="E731" s="211">
        <f>E732+E733+E734+E736+E737</f>
        <v>15</v>
      </c>
      <c r="F731" s="212">
        <f>F732+F733+F734+F736+F737</f>
        <v>3</v>
      </c>
      <c r="G731" s="212">
        <f>(F731/E731)*100</f>
        <v>20</v>
      </c>
      <c r="H731" s="235">
        <f>H732+H733+H734+H736+H737</f>
        <v>0</v>
      </c>
      <c r="I731" s="212">
        <f>I732+I733+I734+I736+I737</f>
        <v>0</v>
      </c>
      <c r="J731" s="212" t="e">
        <f>(I731/H731)*100</f>
        <v>#DIV/0!</v>
      </c>
      <c r="K731" s="235">
        <f>K732+K733+K734+K736+K737</f>
        <v>0</v>
      </c>
      <c r="L731" s="212">
        <f>L732+L733+L734+L736+L737</f>
        <v>0</v>
      </c>
      <c r="M731" s="219" t="e">
        <f>(L731/K731)*100</f>
        <v>#DIV/0!</v>
      </c>
      <c r="N731" s="235">
        <f>N732+N733+N734+N736+N737</f>
        <v>0</v>
      </c>
      <c r="O731" s="212">
        <f>O732+O733+O734+O736+O737</f>
        <v>0</v>
      </c>
      <c r="P731" s="219" t="e">
        <f>(O731/N731)*100</f>
        <v>#DIV/0!</v>
      </c>
      <c r="Q731" s="235">
        <f>Q732+Q733+Q734+Q736+Q737</f>
        <v>0</v>
      </c>
      <c r="R731" s="212">
        <f>R732+R733+R734+R736+R737</f>
        <v>0</v>
      </c>
      <c r="S731" s="219" t="e">
        <f>(R731/Q731)*100</f>
        <v>#DIV/0!</v>
      </c>
      <c r="T731" s="235">
        <f>T732+T733+T734+T736+T737</f>
        <v>0</v>
      </c>
      <c r="U731" s="212">
        <f>U732+U733+U734+U736+U737</f>
        <v>0</v>
      </c>
      <c r="V731" s="219" t="e">
        <f>(U731/T731)*100</f>
        <v>#DIV/0!</v>
      </c>
      <c r="W731" s="235">
        <f>W732+W733+W734+W736+W737</f>
        <v>3</v>
      </c>
      <c r="X731" s="212">
        <f>X732+X733+X734+X736+X737</f>
        <v>3</v>
      </c>
      <c r="Y731" s="219">
        <f>(X731/W731)*100</f>
        <v>100</v>
      </c>
      <c r="Z731" s="235">
        <f>Z732+Z733+Z734+Z736+Z737</f>
        <v>12</v>
      </c>
      <c r="AA731" s="212">
        <f>AA732+AA733+AA734+AA736+AA737</f>
        <v>0</v>
      </c>
      <c r="AB731" s="219">
        <f>(AA731/Z731)*100</f>
        <v>0</v>
      </c>
      <c r="AC731" s="235">
        <f>AC732+AC733+AC734+AC736+AC737</f>
        <v>0</v>
      </c>
      <c r="AD731" s="212">
        <f>AD732+AD733+AD734+AD736+AD737</f>
        <v>0</v>
      </c>
      <c r="AE731" s="219" t="e">
        <f>(AD731/AC731)*100</f>
        <v>#DIV/0!</v>
      </c>
      <c r="AF731" s="235">
        <f>AF732+AF733+AF734+AF736+AF737</f>
        <v>0</v>
      </c>
      <c r="AG731" s="212">
        <f>AG732+AG733+AG734+AG736+AG737</f>
        <v>0</v>
      </c>
      <c r="AH731" s="219" t="e">
        <f>(AG731/AF731)*100</f>
        <v>#DIV/0!</v>
      </c>
      <c r="AI731" s="235">
        <f>AI732+AI733+AI734+AI736+AI737</f>
        <v>0</v>
      </c>
      <c r="AJ731" s="212">
        <f>AJ732+AJ733+AJ734+AJ736+AJ737</f>
        <v>0</v>
      </c>
      <c r="AK731" s="219" t="e">
        <f>(AJ731/AI731)*100</f>
        <v>#DIV/0!</v>
      </c>
      <c r="AL731" s="235">
        <f>AL732+AL733+AL734+AL736+AL737</f>
        <v>0</v>
      </c>
      <c r="AM731" s="212">
        <f>AM732+AM733+AM734+AM736+AM737</f>
        <v>0</v>
      </c>
      <c r="AN731" s="219" t="e">
        <f>(AM731/AL731)*100</f>
        <v>#DIV/0!</v>
      </c>
      <c r="AO731" s="235">
        <f>AO732+AO733+AO734+AO736+AO737</f>
        <v>0</v>
      </c>
      <c r="AP731" s="212">
        <f>AP732+AP733+AP734+AP736+AP737</f>
        <v>0</v>
      </c>
      <c r="AQ731" s="219" t="e">
        <f>(AP731/AO731)*100</f>
        <v>#DIV/0!</v>
      </c>
      <c r="AR731" s="224"/>
    </row>
    <row r="732" spans="1:46" customFormat="1" ht="43.5" hidden="1" customHeight="1">
      <c r="A732" s="447"/>
      <c r="B732" s="282"/>
      <c r="C732" s="282"/>
      <c r="D732" s="115" t="s">
        <v>17</v>
      </c>
      <c r="E732" s="176">
        <f>H732+K732+N732+Q732+T732+W732+Z732+AC732+AF732+AI732+AL732+AO732</f>
        <v>0</v>
      </c>
      <c r="F732" s="47">
        <f>I732+L732+O732+R732+U732+X732+AA732+AD732+AG732+AJ732+AM732+AP732</f>
        <v>0</v>
      </c>
      <c r="G732" s="48" t="e">
        <f t="shared" ref="G732:G737" si="1695">(F732/E732)*100</f>
        <v>#DIV/0!</v>
      </c>
      <c r="H732" s="235"/>
      <c r="I732" s="47"/>
      <c r="J732" s="48" t="e">
        <f t="shared" ref="J732:J737" si="1696">(I732/H732)*100</f>
        <v>#DIV/0!</v>
      </c>
      <c r="K732" s="236"/>
      <c r="L732" s="47"/>
      <c r="M732" s="42" t="e">
        <f t="shared" ref="M732:M737" si="1697">(L732/K732)*100</f>
        <v>#DIV/0!</v>
      </c>
      <c r="N732" s="236"/>
      <c r="O732" s="48"/>
      <c r="P732" s="42" t="e">
        <f t="shared" ref="P732:P737" si="1698">(O732/N732)*100</f>
        <v>#DIV/0!</v>
      </c>
      <c r="Q732" s="236"/>
      <c r="R732" s="41"/>
      <c r="S732" s="42" t="e">
        <f t="shared" ref="S732:S737" si="1699">(R732/Q732)*100</f>
        <v>#DIV/0!</v>
      </c>
      <c r="T732" s="236"/>
      <c r="U732" s="41"/>
      <c r="V732" s="42" t="e">
        <f t="shared" ref="V732:V737" si="1700">(U732/T732)*100</f>
        <v>#DIV/0!</v>
      </c>
      <c r="W732" s="236"/>
      <c r="X732" s="41"/>
      <c r="Y732" s="42" t="e">
        <f t="shared" ref="Y732:Y737" si="1701">(X732/W732)*100</f>
        <v>#DIV/0!</v>
      </c>
      <c r="Z732" s="236"/>
      <c r="AA732" s="41"/>
      <c r="AB732" s="42" t="e">
        <f t="shared" ref="AB732:AB737" si="1702">(AA732/Z732)*100</f>
        <v>#DIV/0!</v>
      </c>
      <c r="AC732" s="236"/>
      <c r="AD732" s="41"/>
      <c r="AE732" s="42" t="e">
        <f t="shared" ref="AE732:AE737" si="1703">(AD732/AC732)*100</f>
        <v>#DIV/0!</v>
      </c>
      <c r="AF732" s="236"/>
      <c r="AG732" s="41"/>
      <c r="AH732" s="42" t="e">
        <f t="shared" ref="AH732:AH737" si="1704">(AG732/AF732)*100</f>
        <v>#DIV/0!</v>
      </c>
      <c r="AI732" s="236"/>
      <c r="AJ732" s="41"/>
      <c r="AK732" s="42" t="e">
        <f t="shared" ref="AK732:AK737" si="1705">(AJ732/AI732)*100</f>
        <v>#DIV/0!</v>
      </c>
      <c r="AL732" s="236"/>
      <c r="AM732" s="41"/>
      <c r="AN732" s="42" t="e">
        <f t="shared" ref="AN732:AN737" si="1706">(AM732/AL732)*100</f>
        <v>#DIV/0!</v>
      </c>
      <c r="AO732" s="236"/>
      <c r="AP732" s="41"/>
      <c r="AQ732" s="42" t="e">
        <f t="shared" ref="AQ732:AQ737" si="1707">(AP732/AO732)*100</f>
        <v>#DIV/0!</v>
      </c>
      <c r="AR732" s="26"/>
      <c r="AS732" s="37"/>
      <c r="AT732" s="37"/>
    </row>
    <row r="733" spans="1:46" customFormat="1" ht="48.75" hidden="1" customHeight="1">
      <c r="A733" s="447"/>
      <c r="B733" s="282"/>
      <c r="C733" s="282"/>
      <c r="D733" s="115" t="s">
        <v>18</v>
      </c>
      <c r="E733" s="176">
        <f t="shared" ref="E733:F737" si="1708">H733+K733+N733+Q733+T733+W733+Z733+AC733+AF733+AI733+AL733+AO733</f>
        <v>0</v>
      </c>
      <c r="F733" s="47">
        <f t="shared" si="1708"/>
        <v>0</v>
      </c>
      <c r="G733" s="48" t="e">
        <f t="shared" si="1695"/>
        <v>#DIV/0!</v>
      </c>
      <c r="H733" s="235"/>
      <c r="I733" s="47"/>
      <c r="J733" s="48" t="e">
        <f t="shared" si="1696"/>
        <v>#DIV/0!</v>
      </c>
      <c r="K733" s="236"/>
      <c r="L733" s="47"/>
      <c r="M733" s="42" t="e">
        <f t="shared" si="1697"/>
        <v>#DIV/0!</v>
      </c>
      <c r="N733" s="236"/>
      <c r="O733" s="48"/>
      <c r="P733" s="42" t="e">
        <f t="shared" si="1698"/>
        <v>#DIV/0!</v>
      </c>
      <c r="Q733" s="236"/>
      <c r="R733" s="41"/>
      <c r="S733" s="42" t="e">
        <f t="shared" si="1699"/>
        <v>#DIV/0!</v>
      </c>
      <c r="T733" s="236"/>
      <c r="U733" s="41"/>
      <c r="V733" s="42" t="e">
        <f t="shared" si="1700"/>
        <v>#DIV/0!</v>
      </c>
      <c r="W733" s="236"/>
      <c r="X733" s="41"/>
      <c r="Y733" s="42" t="e">
        <f t="shared" si="1701"/>
        <v>#DIV/0!</v>
      </c>
      <c r="Z733" s="236"/>
      <c r="AA733" s="41"/>
      <c r="AB733" s="42" t="e">
        <f t="shared" si="1702"/>
        <v>#DIV/0!</v>
      </c>
      <c r="AC733" s="236"/>
      <c r="AD733" s="41"/>
      <c r="AE733" s="42" t="e">
        <f t="shared" si="1703"/>
        <v>#DIV/0!</v>
      </c>
      <c r="AF733" s="236"/>
      <c r="AG733" s="41"/>
      <c r="AH733" s="42" t="e">
        <f t="shared" si="1704"/>
        <v>#DIV/0!</v>
      </c>
      <c r="AI733" s="236"/>
      <c r="AJ733" s="41"/>
      <c r="AK733" s="42" t="e">
        <f t="shared" si="1705"/>
        <v>#DIV/0!</v>
      </c>
      <c r="AL733" s="236"/>
      <c r="AM733" s="41"/>
      <c r="AN733" s="42" t="e">
        <f t="shared" si="1706"/>
        <v>#DIV/0!</v>
      </c>
      <c r="AO733" s="236"/>
      <c r="AP733" s="41"/>
      <c r="AQ733" s="42" t="e">
        <f t="shared" si="1707"/>
        <v>#DIV/0!</v>
      </c>
      <c r="AR733" s="26"/>
      <c r="AS733" s="37"/>
      <c r="AT733" s="37"/>
    </row>
    <row r="734" spans="1:46" customFormat="1" ht="36" hidden="1" customHeight="1">
      <c r="A734" s="447"/>
      <c r="B734" s="282"/>
      <c r="C734" s="282"/>
      <c r="D734" s="115" t="s">
        <v>26</v>
      </c>
      <c r="E734" s="176">
        <f t="shared" si="1708"/>
        <v>3</v>
      </c>
      <c r="F734" s="47">
        <f t="shared" si="1708"/>
        <v>0</v>
      </c>
      <c r="G734" s="48">
        <f t="shared" si="1695"/>
        <v>0</v>
      </c>
      <c r="H734" s="235"/>
      <c r="I734" s="47"/>
      <c r="J734" s="48" t="e">
        <f t="shared" si="1696"/>
        <v>#DIV/0!</v>
      </c>
      <c r="K734" s="236"/>
      <c r="L734" s="47"/>
      <c r="M734" s="42" t="e">
        <f t="shared" si="1697"/>
        <v>#DIV/0!</v>
      </c>
      <c r="N734" s="236"/>
      <c r="O734" s="48"/>
      <c r="P734" s="42" t="e">
        <f t="shared" si="1698"/>
        <v>#DIV/0!</v>
      </c>
      <c r="Q734" s="236"/>
      <c r="R734" s="41"/>
      <c r="S734" s="42" t="e">
        <f t="shared" si="1699"/>
        <v>#DIV/0!</v>
      </c>
      <c r="T734" s="236"/>
      <c r="U734" s="41"/>
      <c r="V734" s="42" t="e">
        <f t="shared" si="1700"/>
        <v>#DIV/0!</v>
      </c>
      <c r="W734" s="236">
        <v>0</v>
      </c>
      <c r="X734" s="41"/>
      <c r="Y734" s="42" t="e">
        <f t="shared" si="1701"/>
        <v>#DIV/0!</v>
      </c>
      <c r="Z734" s="236">
        <v>3</v>
      </c>
      <c r="AA734" s="41"/>
      <c r="AB734" s="42">
        <f t="shared" si="1702"/>
        <v>0</v>
      </c>
      <c r="AC734" s="236"/>
      <c r="AD734" s="41"/>
      <c r="AE734" s="42" t="e">
        <f t="shared" si="1703"/>
        <v>#DIV/0!</v>
      </c>
      <c r="AF734" s="236"/>
      <c r="AG734" s="41"/>
      <c r="AH734" s="42" t="e">
        <f t="shared" si="1704"/>
        <v>#DIV/0!</v>
      </c>
      <c r="AI734" s="236"/>
      <c r="AJ734" s="41"/>
      <c r="AK734" s="42" t="e">
        <f t="shared" si="1705"/>
        <v>#DIV/0!</v>
      </c>
      <c r="AL734" s="236"/>
      <c r="AM734" s="41"/>
      <c r="AN734" s="42" t="e">
        <f t="shared" si="1706"/>
        <v>#DIV/0!</v>
      </c>
      <c r="AO734" s="236"/>
      <c r="AP734" s="41"/>
      <c r="AQ734" s="42" t="e">
        <f t="shared" si="1707"/>
        <v>#DIV/0!</v>
      </c>
      <c r="AR734" s="26"/>
      <c r="AS734" s="37"/>
      <c r="AT734" s="37"/>
    </row>
    <row r="735" spans="1:46" customFormat="1" ht="84.75" hidden="1" customHeight="1">
      <c r="A735" s="447"/>
      <c r="B735" s="282"/>
      <c r="C735" s="282"/>
      <c r="D735" s="115" t="s">
        <v>154</v>
      </c>
      <c r="E735" s="176">
        <f t="shared" si="1708"/>
        <v>0</v>
      </c>
      <c r="F735" s="47">
        <f t="shared" si="1708"/>
        <v>0</v>
      </c>
      <c r="G735" s="48" t="e">
        <f t="shared" si="1695"/>
        <v>#DIV/0!</v>
      </c>
      <c r="H735" s="235"/>
      <c r="I735" s="47"/>
      <c r="J735" s="48" t="e">
        <f t="shared" si="1696"/>
        <v>#DIV/0!</v>
      </c>
      <c r="K735" s="236"/>
      <c r="L735" s="47"/>
      <c r="M735" s="42" t="e">
        <f t="shared" si="1697"/>
        <v>#DIV/0!</v>
      </c>
      <c r="N735" s="236"/>
      <c r="O735" s="48"/>
      <c r="P735" s="42" t="e">
        <f t="shared" si="1698"/>
        <v>#DIV/0!</v>
      </c>
      <c r="Q735" s="236"/>
      <c r="R735" s="41"/>
      <c r="S735" s="42" t="e">
        <f t="shared" si="1699"/>
        <v>#DIV/0!</v>
      </c>
      <c r="T735" s="236"/>
      <c r="U735" s="41"/>
      <c r="V735" s="42" t="e">
        <f t="shared" si="1700"/>
        <v>#DIV/0!</v>
      </c>
      <c r="W735" s="236"/>
      <c r="X735" s="41"/>
      <c r="Y735" s="42" t="e">
        <f t="shared" si="1701"/>
        <v>#DIV/0!</v>
      </c>
      <c r="Z735" s="236"/>
      <c r="AA735" s="41"/>
      <c r="AB735" s="42" t="e">
        <f t="shared" si="1702"/>
        <v>#DIV/0!</v>
      </c>
      <c r="AC735" s="236"/>
      <c r="AD735" s="41"/>
      <c r="AE735" s="42" t="e">
        <f t="shared" si="1703"/>
        <v>#DIV/0!</v>
      </c>
      <c r="AF735" s="236"/>
      <c r="AG735" s="41"/>
      <c r="AH735" s="42" t="e">
        <f t="shared" si="1704"/>
        <v>#DIV/0!</v>
      </c>
      <c r="AI735" s="236"/>
      <c r="AJ735" s="41"/>
      <c r="AK735" s="42" t="e">
        <f t="shared" si="1705"/>
        <v>#DIV/0!</v>
      </c>
      <c r="AL735" s="236"/>
      <c r="AM735" s="41"/>
      <c r="AN735" s="42" t="e">
        <f t="shared" si="1706"/>
        <v>#DIV/0!</v>
      </c>
      <c r="AO735" s="236"/>
      <c r="AP735" s="41"/>
      <c r="AQ735" s="42" t="e">
        <f t="shared" si="1707"/>
        <v>#DIV/0!</v>
      </c>
      <c r="AR735" s="26"/>
      <c r="AS735" s="37"/>
      <c r="AT735" s="37"/>
    </row>
    <row r="736" spans="1:46" customFormat="1" ht="37.5" hidden="1" customHeight="1">
      <c r="A736" s="447"/>
      <c r="B736" s="282"/>
      <c r="C736" s="282"/>
      <c r="D736" s="115" t="s">
        <v>37</v>
      </c>
      <c r="E736" s="176">
        <f t="shared" si="1708"/>
        <v>12</v>
      </c>
      <c r="F736" s="47">
        <f t="shared" si="1708"/>
        <v>3</v>
      </c>
      <c r="G736" s="48">
        <f t="shared" si="1695"/>
        <v>25</v>
      </c>
      <c r="H736" s="235"/>
      <c r="I736" s="47"/>
      <c r="J736" s="48" t="e">
        <f t="shared" si="1696"/>
        <v>#DIV/0!</v>
      </c>
      <c r="K736" s="236"/>
      <c r="L736" s="47"/>
      <c r="M736" s="42" t="e">
        <f t="shared" si="1697"/>
        <v>#DIV/0!</v>
      </c>
      <c r="N736" s="236"/>
      <c r="O736" s="48"/>
      <c r="P736" s="42" t="e">
        <f t="shared" si="1698"/>
        <v>#DIV/0!</v>
      </c>
      <c r="Q736" s="236"/>
      <c r="R736" s="41"/>
      <c r="S736" s="42" t="e">
        <f t="shared" si="1699"/>
        <v>#DIV/0!</v>
      </c>
      <c r="T736" s="236"/>
      <c r="U736" s="41"/>
      <c r="V736" s="42" t="e">
        <f t="shared" si="1700"/>
        <v>#DIV/0!</v>
      </c>
      <c r="W736" s="236">
        <v>3</v>
      </c>
      <c r="X736" s="41">
        <v>3</v>
      </c>
      <c r="Y736" s="42">
        <f t="shared" si="1701"/>
        <v>100</v>
      </c>
      <c r="Z736" s="236">
        <v>9</v>
      </c>
      <c r="AA736" s="41"/>
      <c r="AB736" s="42">
        <f t="shared" si="1702"/>
        <v>0</v>
      </c>
      <c r="AC736" s="236"/>
      <c r="AD736" s="41"/>
      <c r="AE736" s="42" t="e">
        <f t="shared" si="1703"/>
        <v>#DIV/0!</v>
      </c>
      <c r="AF736" s="236"/>
      <c r="AG736" s="41"/>
      <c r="AH736" s="42" t="e">
        <f t="shared" si="1704"/>
        <v>#DIV/0!</v>
      </c>
      <c r="AI736" s="236"/>
      <c r="AJ736" s="41"/>
      <c r="AK736" s="42" t="e">
        <f t="shared" si="1705"/>
        <v>#DIV/0!</v>
      </c>
      <c r="AL736" s="236"/>
      <c r="AM736" s="41"/>
      <c r="AN736" s="42" t="e">
        <f t="shared" si="1706"/>
        <v>#DIV/0!</v>
      </c>
      <c r="AO736" s="236"/>
      <c r="AP736" s="41"/>
      <c r="AQ736" s="42" t="e">
        <f t="shared" si="1707"/>
        <v>#DIV/0!</v>
      </c>
      <c r="AR736" s="26"/>
      <c r="AS736" s="37"/>
      <c r="AT736" s="37"/>
    </row>
    <row r="737" spans="1:46" customFormat="1" ht="65.25" hidden="1" customHeight="1">
      <c r="A737" s="447"/>
      <c r="B737" s="282"/>
      <c r="C737" s="282"/>
      <c r="D737" s="115" t="s">
        <v>32</v>
      </c>
      <c r="E737" s="176">
        <f t="shared" si="1708"/>
        <v>0</v>
      </c>
      <c r="F737" s="47">
        <f t="shared" si="1708"/>
        <v>0</v>
      </c>
      <c r="G737" s="48" t="e">
        <f t="shared" si="1695"/>
        <v>#DIV/0!</v>
      </c>
      <c r="H737" s="235"/>
      <c r="I737" s="47"/>
      <c r="J737" s="48" t="e">
        <f t="shared" si="1696"/>
        <v>#DIV/0!</v>
      </c>
      <c r="K737" s="236"/>
      <c r="L737" s="47"/>
      <c r="M737" s="42" t="e">
        <f t="shared" si="1697"/>
        <v>#DIV/0!</v>
      </c>
      <c r="N737" s="236"/>
      <c r="O737" s="48"/>
      <c r="P737" s="42" t="e">
        <f t="shared" si="1698"/>
        <v>#DIV/0!</v>
      </c>
      <c r="Q737" s="236"/>
      <c r="R737" s="41"/>
      <c r="S737" s="42" t="e">
        <f t="shared" si="1699"/>
        <v>#DIV/0!</v>
      </c>
      <c r="T737" s="236"/>
      <c r="U737" s="41"/>
      <c r="V737" s="42" t="e">
        <f t="shared" si="1700"/>
        <v>#DIV/0!</v>
      </c>
      <c r="W737" s="236"/>
      <c r="X737" s="41"/>
      <c r="Y737" s="42" t="e">
        <f t="shared" si="1701"/>
        <v>#DIV/0!</v>
      </c>
      <c r="Z737" s="236"/>
      <c r="AA737" s="41"/>
      <c r="AB737" s="42" t="e">
        <f t="shared" si="1702"/>
        <v>#DIV/0!</v>
      </c>
      <c r="AC737" s="236"/>
      <c r="AD737" s="41"/>
      <c r="AE737" s="42" t="e">
        <f t="shared" si="1703"/>
        <v>#DIV/0!</v>
      </c>
      <c r="AF737" s="236"/>
      <c r="AG737" s="41"/>
      <c r="AH737" s="42" t="e">
        <f t="shared" si="1704"/>
        <v>#DIV/0!</v>
      </c>
      <c r="AI737" s="236"/>
      <c r="AJ737" s="41"/>
      <c r="AK737" s="42" t="e">
        <f t="shared" si="1705"/>
        <v>#DIV/0!</v>
      </c>
      <c r="AL737" s="236"/>
      <c r="AM737" s="41"/>
      <c r="AN737" s="42" t="e">
        <f t="shared" si="1706"/>
        <v>#DIV/0!</v>
      </c>
      <c r="AO737" s="236"/>
      <c r="AP737" s="41"/>
      <c r="AQ737" s="42" t="e">
        <f t="shared" si="1707"/>
        <v>#DIV/0!</v>
      </c>
      <c r="AR737" s="26"/>
      <c r="AS737" s="37"/>
      <c r="AT737" s="37"/>
    </row>
    <row r="738" spans="1:46" s="208" customFormat="1" ht="29.25" hidden="1" customHeight="1">
      <c r="A738" s="283" t="s">
        <v>226</v>
      </c>
      <c r="B738" s="278" t="s">
        <v>90</v>
      </c>
      <c r="C738" s="282" t="s">
        <v>88</v>
      </c>
      <c r="D738" s="217" t="s">
        <v>34</v>
      </c>
      <c r="E738" s="211">
        <f>E739+E740+E741+E743+E744</f>
        <v>45</v>
      </c>
      <c r="F738" s="212">
        <f>F739+F740+F741+F743+F744</f>
        <v>10</v>
      </c>
      <c r="G738" s="212">
        <f>(F738/E738)*100</f>
        <v>22.222222222222221</v>
      </c>
      <c r="H738" s="235">
        <f>H739+H740+H741+H743+H744</f>
        <v>0</v>
      </c>
      <c r="I738" s="212">
        <f>I739+I740+I741+I743+I744</f>
        <v>0</v>
      </c>
      <c r="J738" s="219" t="e">
        <f>(I738/H738)*100</f>
        <v>#DIV/0!</v>
      </c>
      <c r="K738" s="235">
        <f>K739+K740+K741+K743+K744</f>
        <v>0</v>
      </c>
      <c r="L738" s="212">
        <f>L739+L740+L741+L743+L744</f>
        <v>0</v>
      </c>
      <c r="M738" s="219" t="e">
        <f>(L738/K738)*100</f>
        <v>#DIV/0!</v>
      </c>
      <c r="N738" s="235">
        <f>N739+N740+N741+N743+N744</f>
        <v>0</v>
      </c>
      <c r="O738" s="212">
        <f>O739+O740+O741+O743+O744</f>
        <v>0</v>
      </c>
      <c r="P738" s="219" t="e">
        <f>(O738/N738)*100</f>
        <v>#DIV/0!</v>
      </c>
      <c r="Q738" s="235">
        <f>Q739+Q740+Q741+Q743+Q744</f>
        <v>0</v>
      </c>
      <c r="R738" s="212">
        <f>R739+R740+R741+R743+R744</f>
        <v>0</v>
      </c>
      <c r="S738" s="219" t="e">
        <f>(R738/Q738)*100</f>
        <v>#DIV/0!</v>
      </c>
      <c r="T738" s="235">
        <f>T739+T740+T741+T743+T744</f>
        <v>10</v>
      </c>
      <c r="U738" s="212">
        <f>U739+U740+U741+U743+U744</f>
        <v>10</v>
      </c>
      <c r="V738" s="219">
        <f>(U738/T738)*100</f>
        <v>100</v>
      </c>
      <c r="W738" s="235">
        <f>W739+W740+W741+W743+W744</f>
        <v>0</v>
      </c>
      <c r="X738" s="212">
        <f>X739+X740+X741+X743+X744</f>
        <v>0</v>
      </c>
      <c r="Y738" s="219" t="e">
        <f>(X738/W738)*100</f>
        <v>#DIV/0!</v>
      </c>
      <c r="Z738" s="235">
        <f>Z739+Z740+Z741+Z743+Z744</f>
        <v>0</v>
      </c>
      <c r="AA738" s="212">
        <f>AA739+AA740+AA741+AA743+AA744</f>
        <v>0</v>
      </c>
      <c r="AB738" s="219" t="e">
        <f>(AA738/Z738)*100</f>
        <v>#DIV/0!</v>
      </c>
      <c r="AC738" s="235">
        <f>AC739+AC740+AC741+AC743+AC744</f>
        <v>0</v>
      </c>
      <c r="AD738" s="212">
        <f>AD739+AD740+AD741+AD743+AD744</f>
        <v>0</v>
      </c>
      <c r="AE738" s="219" t="e">
        <f>(AD738/AC738)*100</f>
        <v>#DIV/0!</v>
      </c>
      <c r="AF738" s="235">
        <f>AF739+AF740+AF741+AF743+AF744</f>
        <v>0</v>
      </c>
      <c r="AG738" s="212">
        <f>AG739+AG740+AG741+AG743+AG744</f>
        <v>0</v>
      </c>
      <c r="AH738" s="219" t="e">
        <f>(AG738/AF738)*100</f>
        <v>#DIV/0!</v>
      </c>
      <c r="AI738" s="235">
        <f>AI739+AI740+AI741+AI743+AI744</f>
        <v>0</v>
      </c>
      <c r="AJ738" s="212">
        <f>AJ739+AJ740+AJ741+AJ743+AJ744</f>
        <v>0</v>
      </c>
      <c r="AK738" s="219" t="e">
        <f>(AJ738/AI738)*100</f>
        <v>#DIV/0!</v>
      </c>
      <c r="AL738" s="235">
        <f>AL739+AL740+AL741+AL743+AL744</f>
        <v>0</v>
      </c>
      <c r="AM738" s="212">
        <f>AM739+AM740+AM741+AM743+AM744</f>
        <v>0</v>
      </c>
      <c r="AN738" s="219" t="e">
        <f>(AM738/AL738)*100</f>
        <v>#DIV/0!</v>
      </c>
      <c r="AO738" s="235">
        <f>AO739+AO740+AO741+AO743+AO744</f>
        <v>35</v>
      </c>
      <c r="AP738" s="212">
        <f>AP739+AP740+AP741+AP743+AP744</f>
        <v>0</v>
      </c>
      <c r="AQ738" s="219">
        <f>(AP738/AO738)*100</f>
        <v>0</v>
      </c>
      <c r="AR738" s="224"/>
    </row>
    <row r="739" spans="1:46" customFormat="1" ht="30" hidden="1">
      <c r="A739" s="283"/>
      <c r="B739" s="279"/>
      <c r="C739" s="282"/>
      <c r="D739" s="115" t="s">
        <v>17</v>
      </c>
      <c r="E739" s="176">
        <f>H739+K739+N739+Q739+T739+W739+Z739+AC739+AF739+AI739+AL739+AO739</f>
        <v>0</v>
      </c>
      <c r="F739" s="47">
        <f>I739+L739+O739+R739+U739+X739+AA739+AD739+AG739+AJ739+AM739+AP739</f>
        <v>0</v>
      </c>
      <c r="G739" s="48" t="e">
        <f t="shared" ref="G739:G744" si="1709">(F739/E739)*100</f>
        <v>#DIV/0!</v>
      </c>
      <c r="H739" s="235"/>
      <c r="I739" s="41"/>
      <c r="J739" s="42" t="e">
        <f t="shared" ref="J739:J744" si="1710">(I739/H739)*100</f>
        <v>#DIV/0!</v>
      </c>
      <c r="K739" s="236"/>
      <c r="L739" s="47"/>
      <c r="M739" s="42" t="e">
        <f t="shared" ref="M739:M744" si="1711">(L739/K739)*100</f>
        <v>#DIV/0!</v>
      </c>
      <c r="N739" s="236"/>
      <c r="O739" s="48"/>
      <c r="P739" s="42" t="e">
        <f t="shared" ref="P739:P744" si="1712">(O739/N739)*100</f>
        <v>#DIV/0!</v>
      </c>
      <c r="Q739" s="236"/>
      <c r="R739" s="41"/>
      <c r="S739" s="42" t="e">
        <f t="shared" ref="S739:S744" si="1713">(R739/Q739)*100</f>
        <v>#DIV/0!</v>
      </c>
      <c r="T739" s="236"/>
      <c r="U739" s="41"/>
      <c r="V739" s="42" t="e">
        <f t="shared" ref="V739:V744" si="1714">(U739/T739)*100</f>
        <v>#DIV/0!</v>
      </c>
      <c r="W739" s="236"/>
      <c r="X739" s="41"/>
      <c r="Y739" s="42" t="e">
        <f t="shared" ref="Y739:Y744" si="1715">(X739/W739)*100</f>
        <v>#DIV/0!</v>
      </c>
      <c r="Z739" s="236"/>
      <c r="AA739" s="41"/>
      <c r="AB739" s="42" t="e">
        <f t="shared" ref="AB739:AB744" si="1716">(AA739/Z739)*100</f>
        <v>#DIV/0!</v>
      </c>
      <c r="AC739" s="236"/>
      <c r="AD739" s="41"/>
      <c r="AE739" s="42" t="e">
        <f t="shared" ref="AE739:AE744" si="1717">(AD739/AC739)*100</f>
        <v>#DIV/0!</v>
      </c>
      <c r="AF739" s="236"/>
      <c r="AG739" s="41"/>
      <c r="AH739" s="42" t="e">
        <f t="shared" ref="AH739:AH744" si="1718">(AG739/AF739)*100</f>
        <v>#DIV/0!</v>
      </c>
      <c r="AI739" s="236"/>
      <c r="AJ739" s="41"/>
      <c r="AK739" s="42" t="e">
        <f t="shared" ref="AK739:AK744" si="1719">(AJ739/AI739)*100</f>
        <v>#DIV/0!</v>
      </c>
      <c r="AL739" s="236"/>
      <c r="AM739" s="41"/>
      <c r="AN739" s="42" t="e">
        <f t="shared" ref="AN739:AN744" si="1720">(AM739/AL739)*100</f>
        <v>#DIV/0!</v>
      </c>
      <c r="AO739" s="236"/>
      <c r="AP739" s="41"/>
      <c r="AQ739" s="42" t="e">
        <f t="shared" ref="AQ739:AQ744" si="1721">(AP739/AO739)*100</f>
        <v>#DIV/0!</v>
      </c>
      <c r="AR739" s="26"/>
      <c r="AS739" s="37"/>
      <c r="AT739" s="37"/>
    </row>
    <row r="740" spans="1:46" customFormat="1" ht="43.5" hidden="1" customHeight="1">
      <c r="A740" s="283"/>
      <c r="B740" s="279"/>
      <c r="C740" s="282"/>
      <c r="D740" s="115" t="s">
        <v>18</v>
      </c>
      <c r="E740" s="176">
        <f t="shared" ref="E740:F744" si="1722">H740+K740+N740+Q740+T740+W740+Z740+AC740+AF740+AI740+AL740+AO740</f>
        <v>35</v>
      </c>
      <c r="F740" s="47">
        <f t="shared" si="1722"/>
        <v>0</v>
      </c>
      <c r="G740" s="48">
        <f t="shared" si="1709"/>
        <v>0</v>
      </c>
      <c r="H740" s="235"/>
      <c r="I740" s="41"/>
      <c r="J740" s="42" t="e">
        <f t="shared" si="1710"/>
        <v>#DIV/0!</v>
      </c>
      <c r="K740" s="236"/>
      <c r="L740" s="47"/>
      <c r="M740" s="42" t="e">
        <f t="shared" si="1711"/>
        <v>#DIV/0!</v>
      </c>
      <c r="N740" s="236"/>
      <c r="O740" s="48"/>
      <c r="P740" s="42" t="e">
        <f t="shared" si="1712"/>
        <v>#DIV/0!</v>
      </c>
      <c r="Q740" s="236"/>
      <c r="R740" s="41"/>
      <c r="S740" s="42" t="e">
        <f t="shared" si="1713"/>
        <v>#DIV/0!</v>
      </c>
      <c r="T740" s="236"/>
      <c r="U740" s="41"/>
      <c r="V740" s="42" t="e">
        <f t="shared" si="1714"/>
        <v>#DIV/0!</v>
      </c>
      <c r="W740" s="236"/>
      <c r="X740" s="41"/>
      <c r="Y740" s="42" t="e">
        <f t="shared" si="1715"/>
        <v>#DIV/0!</v>
      </c>
      <c r="Z740" s="236"/>
      <c r="AA740" s="41"/>
      <c r="AB740" s="42" t="e">
        <f t="shared" si="1716"/>
        <v>#DIV/0!</v>
      </c>
      <c r="AC740" s="236"/>
      <c r="AD740" s="41"/>
      <c r="AE740" s="42" t="e">
        <f t="shared" si="1717"/>
        <v>#DIV/0!</v>
      </c>
      <c r="AF740" s="236"/>
      <c r="AG740" s="41"/>
      <c r="AH740" s="42" t="e">
        <f t="shared" si="1718"/>
        <v>#DIV/0!</v>
      </c>
      <c r="AI740" s="236"/>
      <c r="AJ740" s="41"/>
      <c r="AK740" s="42" t="e">
        <f t="shared" si="1719"/>
        <v>#DIV/0!</v>
      </c>
      <c r="AL740" s="236"/>
      <c r="AM740" s="41"/>
      <c r="AN740" s="42" t="e">
        <f t="shared" si="1720"/>
        <v>#DIV/0!</v>
      </c>
      <c r="AO740" s="236">
        <v>35</v>
      </c>
      <c r="AP740" s="41"/>
      <c r="AQ740" s="42">
        <f t="shared" si="1721"/>
        <v>0</v>
      </c>
      <c r="AR740" s="26"/>
      <c r="AS740" s="37"/>
      <c r="AT740" s="37"/>
    </row>
    <row r="741" spans="1:46" customFormat="1" ht="32.25" hidden="1" customHeight="1">
      <c r="A741" s="283"/>
      <c r="B741" s="279"/>
      <c r="C741" s="282"/>
      <c r="D741" s="115" t="s">
        <v>26</v>
      </c>
      <c r="E741" s="176">
        <f t="shared" si="1722"/>
        <v>10</v>
      </c>
      <c r="F741" s="47">
        <f t="shared" si="1722"/>
        <v>10</v>
      </c>
      <c r="G741" s="48">
        <f t="shared" si="1709"/>
        <v>100</v>
      </c>
      <c r="H741" s="235"/>
      <c r="I741" s="41"/>
      <c r="J741" s="42" t="e">
        <f t="shared" si="1710"/>
        <v>#DIV/0!</v>
      </c>
      <c r="K741" s="236"/>
      <c r="L741" s="47"/>
      <c r="M741" s="42" t="e">
        <f t="shared" si="1711"/>
        <v>#DIV/0!</v>
      </c>
      <c r="N741" s="236"/>
      <c r="O741" s="48"/>
      <c r="P741" s="42" t="e">
        <f t="shared" si="1712"/>
        <v>#DIV/0!</v>
      </c>
      <c r="Q741" s="236"/>
      <c r="R741" s="41"/>
      <c r="S741" s="42" t="e">
        <f t="shared" si="1713"/>
        <v>#DIV/0!</v>
      </c>
      <c r="T741" s="236">
        <v>10</v>
      </c>
      <c r="U741" s="41">
        <v>10</v>
      </c>
      <c r="V741" s="42">
        <f t="shared" si="1714"/>
        <v>100</v>
      </c>
      <c r="W741" s="236">
        <v>0</v>
      </c>
      <c r="X741" s="41"/>
      <c r="Y741" s="42" t="e">
        <f t="shared" si="1715"/>
        <v>#DIV/0!</v>
      </c>
      <c r="Z741" s="236"/>
      <c r="AA741" s="41"/>
      <c r="AB741" s="42" t="e">
        <f t="shared" si="1716"/>
        <v>#DIV/0!</v>
      </c>
      <c r="AC741" s="236"/>
      <c r="AD741" s="41"/>
      <c r="AE741" s="42" t="e">
        <f t="shared" si="1717"/>
        <v>#DIV/0!</v>
      </c>
      <c r="AF741" s="236"/>
      <c r="AG741" s="41"/>
      <c r="AH741" s="42" t="e">
        <f t="shared" si="1718"/>
        <v>#DIV/0!</v>
      </c>
      <c r="AI741" s="236"/>
      <c r="AJ741" s="41"/>
      <c r="AK741" s="42" t="e">
        <f t="shared" si="1719"/>
        <v>#DIV/0!</v>
      </c>
      <c r="AL741" s="236"/>
      <c r="AM741" s="41"/>
      <c r="AN741" s="42" t="e">
        <f t="shared" si="1720"/>
        <v>#DIV/0!</v>
      </c>
      <c r="AO741" s="236"/>
      <c r="AP741" s="41"/>
      <c r="AQ741" s="42" t="e">
        <f t="shared" si="1721"/>
        <v>#DIV/0!</v>
      </c>
      <c r="AR741" s="26"/>
      <c r="AS741" s="37"/>
      <c r="AT741" s="37"/>
    </row>
    <row r="742" spans="1:46" customFormat="1" ht="88.5" hidden="1" customHeight="1">
      <c r="A742" s="283"/>
      <c r="B742" s="279"/>
      <c r="C742" s="282"/>
      <c r="D742" s="115" t="s">
        <v>154</v>
      </c>
      <c r="E742" s="176">
        <f t="shared" si="1722"/>
        <v>0</v>
      </c>
      <c r="F742" s="47">
        <f t="shared" si="1722"/>
        <v>0</v>
      </c>
      <c r="G742" s="48" t="e">
        <f t="shared" si="1709"/>
        <v>#DIV/0!</v>
      </c>
      <c r="H742" s="235"/>
      <c r="I742" s="41"/>
      <c r="J742" s="42" t="e">
        <f t="shared" si="1710"/>
        <v>#DIV/0!</v>
      </c>
      <c r="K742" s="236"/>
      <c r="L742" s="47"/>
      <c r="M742" s="42" t="e">
        <f t="shared" si="1711"/>
        <v>#DIV/0!</v>
      </c>
      <c r="N742" s="236"/>
      <c r="O742" s="48"/>
      <c r="P742" s="42" t="e">
        <f t="shared" si="1712"/>
        <v>#DIV/0!</v>
      </c>
      <c r="Q742" s="236"/>
      <c r="R742" s="41"/>
      <c r="S742" s="42" t="e">
        <f t="shared" si="1713"/>
        <v>#DIV/0!</v>
      </c>
      <c r="T742" s="236"/>
      <c r="U742" s="41"/>
      <c r="V742" s="42" t="e">
        <f t="shared" si="1714"/>
        <v>#DIV/0!</v>
      </c>
      <c r="W742" s="236"/>
      <c r="X742" s="41"/>
      <c r="Y742" s="42" t="e">
        <f t="shared" si="1715"/>
        <v>#DIV/0!</v>
      </c>
      <c r="Z742" s="236"/>
      <c r="AA742" s="41"/>
      <c r="AB742" s="42" t="e">
        <f t="shared" si="1716"/>
        <v>#DIV/0!</v>
      </c>
      <c r="AC742" s="236"/>
      <c r="AD742" s="41"/>
      <c r="AE742" s="42" t="e">
        <f t="shared" si="1717"/>
        <v>#DIV/0!</v>
      </c>
      <c r="AF742" s="236"/>
      <c r="AG742" s="41"/>
      <c r="AH742" s="42" t="e">
        <f t="shared" si="1718"/>
        <v>#DIV/0!</v>
      </c>
      <c r="AI742" s="236"/>
      <c r="AJ742" s="41"/>
      <c r="AK742" s="42" t="e">
        <f t="shared" si="1719"/>
        <v>#DIV/0!</v>
      </c>
      <c r="AL742" s="236"/>
      <c r="AM742" s="41"/>
      <c r="AN742" s="42" t="e">
        <f t="shared" si="1720"/>
        <v>#DIV/0!</v>
      </c>
      <c r="AO742" s="236"/>
      <c r="AP742" s="41"/>
      <c r="AQ742" s="42" t="e">
        <f t="shared" si="1721"/>
        <v>#DIV/0!</v>
      </c>
      <c r="AR742" s="26"/>
      <c r="AS742" s="37"/>
      <c r="AT742" s="37"/>
    </row>
    <row r="743" spans="1:46" customFormat="1" ht="32.25" hidden="1" customHeight="1">
      <c r="A743" s="283"/>
      <c r="B743" s="279"/>
      <c r="C743" s="282"/>
      <c r="D743" s="115" t="s">
        <v>37</v>
      </c>
      <c r="E743" s="176">
        <f t="shared" si="1722"/>
        <v>0</v>
      </c>
      <c r="F743" s="47">
        <f t="shared" si="1722"/>
        <v>0</v>
      </c>
      <c r="G743" s="48" t="e">
        <f t="shared" si="1709"/>
        <v>#DIV/0!</v>
      </c>
      <c r="H743" s="235"/>
      <c r="I743" s="41"/>
      <c r="J743" s="42" t="e">
        <f t="shared" si="1710"/>
        <v>#DIV/0!</v>
      </c>
      <c r="K743" s="236"/>
      <c r="L743" s="47"/>
      <c r="M743" s="42" t="e">
        <f t="shared" si="1711"/>
        <v>#DIV/0!</v>
      </c>
      <c r="N743" s="236"/>
      <c r="O743" s="48"/>
      <c r="P743" s="42" t="e">
        <f t="shared" si="1712"/>
        <v>#DIV/0!</v>
      </c>
      <c r="Q743" s="236"/>
      <c r="R743" s="41"/>
      <c r="S743" s="42" t="e">
        <f t="shared" si="1713"/>
        <v>#DIV/0!</v>
      </c>
      <c r="T743" s="236"/>
      <c r="U743" s="41"/>
      <c r="V743" s="42" t="e">
        <f t="shared" si="1714"/>
        <v>#DIV/0!</v>
      </c>
      <c r="W743" s="236"/>
      <c r="X743" s="41"/>
      <c r="Y743" s="42" t="e">
        <f t="shared" si="1715"/>
        <v>#DIV/0!</v>
      </c>
      <c r="Z743" s="236"/>
      <c r="AA743" s="41"/>
      <c r="AB743" s="42" t="e">
        <f t="shared" si="1716"/>
        <v>#DIV/0!</v>
      </c>
      <c r="AC743" s="236"/>
      <c r="AD743" s="41"/>
      <c r="AE743" s="42" t="e">
        <f t="shared" si="1717"/>
        <v>#DIV/0!</v>
      </c>
      <c r="AF743" s="236"/>
      <c r="AG743" s="41"/>
      <c r="AH743" s="42" t="e">
        <f t="shared" si="1718"/>
        <v>#DIV/0!</v>
      </c>
      <c r="AI743" s="236"/>
      <c r="AJ743" s="41"/>
      <c r="AK743" s="42" t="e">
        <f t="shared" si="1719"/>
        <v>#DIV/0!</v>
      </c>
      <c r="AL743" s="236"/>
      <c r="AM743" s="41"/>
      <c r="AN743" s="42" t="e">
        <f t="shared" si="1720"/>
        <v>#DIV/0!</v>
      </c>
      <c r="AO743" s="236"/>
      <c r="AP743" s="41"/>
      <c r="AQ743" s="42" t="e">
        <f t="shared" si="1721"/>
        <v>#DIV/0!</v>
      </c>
      <c r="AR743" s="26"/>
      <c r="AS743" s="37"/>
      <c r="AT743" s="37"/>
    </row>
    <row r="744" spans="1:46" customFormat="1" ht="45" hidden="1">
      <c r="A744" s="283"/>
      <c r="B744" s="280"/>
      <c r="C744" s="282"/>
      <c r="D744" s="115" t="s">
        <v>32</v>
      </c>
      <c r="E744" s="176">
        <f t="shared" si="1722"/>
        <v>0</v>
      </c>
      <c r="F744" s="47">
        <f t="shared" si="1722"/>
        <v>0</v>
      </c>
      <c r="G744" s="48" t="e">
        <f t="shared" si="1709"/>
        <v>#DIV/0!</v>
      </c>
      <c r="H744" s="235"/>
      <c r="I744" s="41"/>
      <c r="J744" s="42" t="e">
        <f t="shared" si="1710"/>
        <v>#DIV/0!</v>
      </c>
      <c r="K744" s="236"/>
      <c r="L744" s="47"/>
      <c r="M744" s="42" t="e">
        <f t="shared" si="1711"/>
        <v>#DIV/0!</v>
      </c>
      <c r="N744" s="236"/>
      <c r="O744" s="48"/>
      <c r="P744" s="42" t="e">
        <f t="shared" si="1712"/>
        <v>#DIV/0!</v>
      </c>
      <c r="Q744" s="236"/>
      <c r="R744" s="41"/>
      <c r="S744" s="42" t="e">
        <f t="shared" si="1713"/>
        <v>#DIV/0!</v>
      </c>
      <c r="T744" s="236"/>
      <c r="U744" s="41"/>
      <c r="V744" s="42" t="e">
        <f t="shared" si="1714"/>
        <v>#DIV/0!</v>
      </c>
      <c r="W744" s="236"/>
      <c r="X744" s="41"/>
      <c r="Y744" s="42" t="e">
        <f t="shared" si="1715"/>
        <v>#DIV/0!</v>
      </c>
      <c r="Z744" s="236"/>
      <c r="AA744" s="41"/>
      <c r="AB744" s="42" t="e">
        <f t="shared" si="1716"/>
        <v>#DIV/0!</v>
      </c>
      <c r="AC744" s="236"/>
      <c r="AD744" s="41"/>
      <c r="AE744" s="42" t="e">
        <f t="shared" si="1717"/>
        <v>#DIV/0!</v>
      </c>
      <c r="AF744" s="236"/>
      <c r="AG744" s="41"/>
      <c r="AH744" s="42" t="e">
        <f t="shared" si="1718"/>
        <v>#DIV/0!</v>
      </c>
      <c r="AI744" s="236"/>
      <c r="AJ744" s="41"/>
      <c r="AK744" s="42" t="e">
        <f t="shared" si="1719"/>
        <v>#DIV/0!</v>
      </c>
      <c r="AL744" s="236"/>
      <c r="AM744" s="41"/>
      <c r="AN744" s="42" t="e">
        <f t="shared" si="1720"/>
        <v>#DIV/0!</v>
      </c>
      <c r="AO744" s="236"/>
      <c r="AP744" s="41"/>
      <c r="AQ744" s="42" t="e">
        <f t="shared" si="1721"/>
        <v>#DIV/0!</v>
      </c>
      <c r="AR744" s="26"/>
      <c r="AS744" s="37"/>
      <c r="AT744" s="37"/>
    </row>
    <row r="745" spans="1:46" s="208" customFormat="1" ht="28.5" hidden="1" customHeight="1">
      <c r="A745" s="283" t="s">
        <v>227</v>
      </c>
      <c r="B745" s="278" t="s">
        <v>200</v>
      </c>
      <c r="C745" s="341" t="s">
        <v>214</v>
      </c>
      <c r="D745" s="217" t="s">
        <v>34</v>
      </c>
      <c r="E745" s="211">
        <f>E746+E747+E748+E750+E751</f>
        <v>10</v>
      </c>
      <c r="F745" s="212">
        <f>F746+F747+F748+F750+F751</f>
        <v>0</v>
      </c>
      <c r="G745" s="212">
        <f>(F745/E745)*100</f>
        <v>0</v>
      </c>
      <c r="H745" s="235">
        <f>H746+H747+H748+H750+H751</f>
        <v>0</v>
      </c>
      <c r="I745" s="212">
        <f>I746+I747+I748+I750+I751</f>
        <v>0</v>
      </c>
      <c r="J745" s="219" t="e">
        <f>(I745/H745)*100</f>
        <v>#DIV/0!</v>
      </c>
      <c r="K745" s="235">
        <f>K746+K747+K748+K750+K751</f>
        <v>0</v>
      </c>
      <c r="L745" s="212">
        <f>L746+L747+L748+L750+L751</f>
        <v>0</v>
      </c>
      <c r="M745" s="219" t="e">
        <f>(L745/K745)*100</f>
        <v>#DIV/0!</v>
      </c>
      <c r="N745" s="235">
        <f>N746+N747+N748+N750+N751</f>
        <v>0</v>
      </c>
      <c r="O745" s="212">
        <f>O746+O747+O748+O750+O751</f>
        <v>0</v>
      </c>
      <c r="P745" s="219" t="e">
        <f>(O745/N745)*100</f>
        <v>#DIV/0!</v>
      </c>
      <c r="Q745" s="235">
        <f>Q746+Q747+Q748+Q750+Q751</f>
        <v>0</v>
      </c>
      <c r="R745" s="212">
        <f>R746+R747+R748+R750+R751</f>
        <v>0</v>
      </c>
      <c r="S745" s="219" t="e">
        <f>(R745/Q745)*100</f>
        <v>#DIV/0!</v>
      </c>
      <c r="T745" s="235">
        <f>T746+T747+T748+T750+T751</f>
        <v>0</v>
      </c>
      <c r="U745" s="212">
        <f>U746+U747+U748+U750+U751</f>
        <v>0</v>
      </c>
      <c r="V745" s="219" t="e">
        <f>(U745/T745)*100</f>
        <v>#DIV/0!</v>
      </c>
      <c r="W745" s="235">
        <f>W746+W747+W748+W750+W751</f>
        <v>0</v>
      </c>
      <c r="X745" s="212">
        <f>X746+X747+X748+X750+X751</f>
        <v>0</v>
      </c>
      <c r="Y745" s="219" t="e">
        <f>(X745/W745)*100</f>
        <v>#DIV/0!</v>
      </c>
      <c r="Z745" s="235">
        <f>Z746+Z747+Z748+Z750+Z751</f>
        <v>10</v>
      </c>
      <c r="AA745" s="212">
        <f>AA746+AA747+AA748+AA750+AA751</f>
        <v>0</v>
      </c>
      <c r="AB745" s="219">
        <f>(AA745/Z745)*100</f>
        <v>0</v>
      </c>
      <c r="AC745" s="235">
        <f>AC746+AC747+AC748+AC750+AC751</f>
        <v>0</v>
      </c>
      <c r="AD745" s="212">
        <f>AD746+AD747+AD748+AD750+AD751</f>
        <v>0</v>
      </c>
      <c r="AE745" s="219" t="e">
        <f>(AD745/AC745)*100</f>
        <v>#DIV/0!</v>
      </c>
      <c r="AF745" s="235">
        <f>AF746+AF747+AF748+AF750+AF751</f>
        <v>0</v>
      </c>
      <c r="AG745" s="212">
        <f>AG746+AG747+AG748+AG750+AG751</f>
        <v>0</v>
      </c>
      <c r="AH745" s="219" t="e">
        <f>(AG745/AF745)*100</f>
        <v>#DIV/0!</v>
      </c>
      <c r="AI745" s="235">
        <f>AI746+AI747+AI748+AI750+AI751</f>
        <v>0</v>
      </c>
      <c r="AJ745" s="212">
        <f>AJ746+AJ747+AJ748+AJ750+AJ751</f>
        <v>0</v>
      </c>
      <c r="AK745" s="219" t="e">
        <f>(AJ745/AI745)*100</f>
        <v>#DIV/0!</v>
      </c>
      <c r="AL745" s="235">
        <f>AL746+AL747+AL748+AL750+AL751</f>
        <v>0</v>
      </c>
      <c r="AM745" s="212">
        <f>AM746+AM747+AM748+AM750+AM751</f>
        <v>0</v>
      </c>
      <c r="AN745" s="219" t="e">
        <f>(AM745/AL745)*100</f>
        <v>#DIV/0!</v>
      </c>
      <c r="AO745" s="235">
        <f>AO746+AO747+AO748+AO750+AO751</f>
        <v>0</v>
      </c>
      <c r="AP745" s="212">
        <f>AP746+AP747+AP748+AP750+AP751</f>
        <v>0</v>
      </c>
      <c r="AQ745" s="219" t="e">
        <f>(AP745/AO745)*100</f>
        <v>#DIV/0!</v>
      </c>
      <c r="AR745" s="224"/>
    </row>
    <row r="746" spans="1:46" customFormat="1" ht="30" hidden="1">
      <c r="A746" s="283"/>
      <c r="B746" s="279"/>
      <c r="C746" s="342"/>
      <c r="D746" s="115" t="s">
        <v>17</v>
      </c>
      <c r="E746" s="177">
        <f>H746+K746+N746+Q746+T746+W746+Z746+AC746+AF746+AI746+AL746+AO746</f>
        <v>0</v>
      </c>
      <c r="F746" s="41">
        <f>I746+L746+O746+R746+U746+X746+AA746+AD746+AG746+AJ746+AM746+AP746</f>
        <v>0</v>
      </c>
      <c r="G746" s="42" t="e">
        <f t="shared" ref="G746:G751" si="1723">(F746/E746)*100</f>
        <v>#DIV/0!</v>
      </c>
      <c r="H746" s="236"/>
      <c r="I746" s="41"/>
      <c r="J746" s="42" t="e">
        <f t="shared" ref="J746:J751" si="1724">(I746/H746)*100</f>
        <v>#DIV/0!</v>
      </c>
      <c r="K746" s="236"/>
      <c r="L746" s="47"/>
      <c r="M746" s="42" t="e">
        <f t="shared" ref="M746:M751" si="1725">(L746/K746)*100</f>
        <v>#DIV/0!</v>
      </c>
      <c r="N746" s="236"/>
      <c r="O746" s="48"/>
      <c r="P746" s="42" t="e">
        <f t="shared" ref="P746:P751" si="1726">(O746/N746)*100</f>
        <v>#DIV/0!</v>
      </c>
      <c r="Q746" s="236"/>
      <c r="R746" s="41"/>
      <c r="S746" s="42" t="e">
        <f t="shared" ref="S746:S751" si="1727">(R746/Q746)*100</f>
        <v>#DIV/0!</v>
      </c>
      <c r="T746" s="236"/>
      <c r="U746" s="41"/>
      <c r="V746" s="42" t="e">
        <f t="shared" ref="V746:V751" si="1728">(U746/T746)*100</f>
        <v>#DIV/0!</v>
      </c>
      <c r="W746" s="236"/>
      <c r="X746" s="41"/>
      <c r="Y746" s="42" t="e">
        <f t="shared" ref="Y746:Y751" si="1729">(X746/W746)*100</f>
        <v>#DIV/0!</v>
      </c>
      <c r="Z746" s="236"/>
      <c r="AA746" s="41"/>
      <c r="AB746" s="42" t="e">
        <f t="shared" ref="AB746:AB751" si="1730">(AA746/Z746)*100</f>
        <v>#DIV/0!</v>
      </c>
      <c r="AC746" s="236"/>
      <c r="AD746" s="41"/>
      <c r="AE746" s="42" t="e">
        <f t="shared" ref="AE746:AE751" si="1731">(AD746/AC746)*100</f>
        <v>#DIV/0!</v>
      </c>
      <c r="AF746" s="236"/>
      <c r="AG746" s="41"/>
      <c r="AH746" s="42" t="e">
        <f t="shared" ref="AH746:AH751" si="1732">(AG746/AF746)*100</f>
        <v>#DIV/0!</v>
      </c>
      <c r="AI746" s="236"/>
      <c r="AJ746" s="41"/>
      <c r="AK746" s="42" t="e">
        <f t="shared" ref="AK746:AK751" si="1733">(AJ746/AI746)*100</f>
        <v>#DIV/0!</v>
      </c>
      <c r="AL746" s="236"/>
      <c r="AM746" s="41"/>
      <c r="AN746" s="42" t="e">
        <f t="shared" ref="AN746:AN751" si="1734">(AM746/AL746)*100</f>
        <v>#DIV/0!</v>
      </c>
      <c r="AO746" s="236"/>
      <c r="AP746" s="41"/>
      <c r="AQ746" s="42" t="e">
        <f t="shared" ref="AQ746:AQ751" si="1735">(AP746/AO746)*100</f>
        <v>#DIV/0!</v>
      </c>
      <c r="AR746" s="26"/>
      <c r="AS746" s="37"/>
      <c r="AT746" s="37"/>
    </row>
    <row r="747" spans="1:46" customFormat="1" ht="54.75" hidden="1" customHeight="1">
      <c r="A747" s="283"/>
      <c r="B747" s="279"/>
      <c r="C747" s="342"/>
      <c r="D747" s="115" t="s">
        <v>18</v>
      </c>
      <c r="E747" s="177">
        <f t="shared" ref="E747:F751" si="1736">H747+K747+N747+Q747+T747+W747+Z747+AC747+AF747+AI747+AL747+AO747</f>
        <v>0</v>
      </c>
      <c r="F747" s="41">
        <f t="shared" si="1736"/>
        <v>0</v>
      </c>
      <c r="G747" s="42" t="e">
        <f t="shared" si="1723"/>
        <v>#DIV/0!</v>
      </c>
      <c r="H747" s="236"/>
      <c r="I747" s="41"/>
      <c r="J747" s="42" t="e">
        <f t="shared" si="1724"/>
        <v>#DIV/0!</v>
      </c>
      <c r="K747" s="236"/>
      <c r="L747" s="47"/>
      <c r="M747" s="42" t="e">
        <f t="shared" si="1725"/>
        <v>#DIV/0!</v>
      </c>
      <c r="N747" s="236"/>
      <c r="O747" s="48"/>
      <c r="P747" s="42" t="e">
        <f t="shared" si="1726"/>
        <v>#DIV/0!</v>
      </c>
      <c r="Q747" s="236"/>
      <c r="R747" s="41"/>
      <c r="S747" s="42" t="e">
        <f t="shared" si="1727"/>
        <v>#DIV/0!</v>
      </c>
      <c r="T747" s="236"/>
      <c r="U747" s="41"/>
      <c r="V747" s="42" t="e">
        <f t="shared" si="1728"/>
        <v>#DIV/0!</v>
      </c>
      <c r="W747" s="236"/>
      <c r="X747" s="41"/>
      <c r="Y747" s="42" t="e">
        <f t="shared" si="1729"/>
        <v>#DIV/0!</v>
      </c>
      <c r="Z747" s="236"/>
      <c r="AA747" s="41"/>
      <c r="AB747" s="42" t="e">
        <f t="shared" si="1730"/>
        <v>#DIV/0!</v>
      </c>
      <c r="AC747" s="236"/>
      <c r="AD747" s="41"/>
      <c r="AE747" s="42" t="e">
        <f t="shared" si="1731"/>
        <v>#DIV/0!</v>
      </c>
      <c r="AF747" s="236"/>
      <c r="AG747" s="41"/>
      <c r="AH747" s="42" t="e">
        <f t="shared" si="1732"/>
        <v>#DIV/0!</v>
      </c>
      <c r="AI747" s="236"/>
      <c r="AJ747" s="41"/>
      <c r="AK747" s="42" t="e">
        <f t="shared" si="1733"/>
        <v>#DIV/0!</v>
      </c>
      <c r="AL747" s="236"/>
      <c r="AM747" s="41"/>
      <c r="AN747" s="42" t="e">
        <f t="shared" si="1734"/>
        <v>#DIV/0!</v>
      </c>
      <c r="AO747" s="236"/>
      <c r="AP747" s="41"/>
      <c r="AQ747" s="42" t="e">
        <f t="shared" si="1735"/>
        <v>#DIV/0!</v>
      </c>
      <c r="AR747" s="26"/>
      <c r="AS747" s="37"/>
      <c r="AT747" s="37"/>
    </row>
    <row r="748" spans="1:46" customFormat="1" ht="32.25" hidden="1" customHeight="1">
      <c r="A748" s="283"/>
      <c r="B748" s="279"/>
      <c r="C748" s="342"/>
      <c r="D748" s="115" t="s">
        <v>26</v>
      </c>
      <c r="E748" s="177">
        <f t="shared" si="1736"/>
        <v>10</v>
      </c>
      <c r="F748" s="41">
        <f t="shared" si="1736"/>
        <v>0</v>
      </c>
      <c r="G748" s="42">
        <f t="shared" si="1723"/>
        <v>0</v>
      </c>
      <c r="H748" s="236"/>
      <c r="I748" s="41"/>
      <c r="J748" s="42" t="e">
        <f t="shared" si="1724"/>
        <v>#DIV/0!</v>
      </c>
      <c r="K748" s="236"/>
      <c r="L748" s="47"/>
      <c r="M748" s="42" t="e">
        <f t="shared" si="1725"/>
        <v>#DIV/0!</v>
      </c>
      <c r="N748" s="236"/>
      <c r="O748" s="48"/>
      <c r="P748" s="42" t="e">
        <f t="shared" si="1726"/>
        <v>#DIV/0!</v>
      </c>
      <c r="Q748" s="236">
        <v>0</v>
      </c>
      <c r="R748" s="41">
        <v>0</v>
      </c>
      <c r="S748" s="42" t="e">
        <f t="shared" si="1727"/>
        <v>#DIV/0!</v>
      </c>
      <c r="T748" s="236">
        <v>0</v>
      </c>
      <c r="U748" s="41"/>
      <c r="V748" s="42" t="e">
        <f t="shared" si="1728"/>
        <v>#DIV/0!</v>
      </c>
      <c r="W748" s="236">
        <v>0</v>
      </c>
      <c r="X748" s="41"/>
      <c r="Y748" s="42" t="e">
        <f t="shared" si="1729"/>
        <v>#DIV/0!</v>
      </c>
      <c r="Z748" s="236">
        <v>10</v>
      </c>
      <c r="AA748" s="41"/>
      <c r="AB748" s="42">
        <f t="shared" si="1730"/>
        <v>0</v>
      </c>
      <c r="AC748" s="236"/>
      <c r="AD748" s="41"/>
      <c r="AE748" s="42" t="e">
        <f t="shared" si="1731"/>
        <v>#DIV/0!</v>
      </c>
      <c r="AF748" s="236"/>
      <c r="AG748" s="41"/>
      <c r="AH748" s="42" t="e">
        <f t="shared" si="1732"/>
        <v>#DIV/0!</v>
      </c>
      <c r="AI748" s="236"/>
      <c r="AJ748" s="41"/>
      <c r="AK748" s="42" t="e">
        <f t="shared" si="1733"/>
        <v>#DIV/0!</v>
      </c>
      <c r="AL748" s="236"/>
      <c r="AM748" s="41"/>
      <c r="AN748" s="42" t="e">
        <f t="shared" si="1734"/>
        <v>#DIV/0!</v>
      </c>
      <c r="AO748" s="236"/>
      <c r="AP748" s="41"/>
      <c r="AQ748" s="42" t="e">
        <f t="shared" si="1735"/>
        <v>#DIV/0!</v>
      </c>
      <c r="AR748" s="26"/>
      <c r="AS748" s="37"/>
      <c r="AT748" s="37"/>
    </row>
    <row r="749" spans="1:46" customFormat="1" ht="88.5" hidden="1" customHeight="1">
      <c r="A749" s="283"/>
      <c r="B749" s="279"/>
      <c r="C749" s="342"/>
      <c r="D749" s="97" t="s">
        <v>154</v>
      </c>
      <c r="E749" s="177">
        <f t="shared" si="1736"/>
        <v>0</v>
      </c>
      <c r="F749" s="41">
        <f t="shared" si="1736"/>
        <v>0</v>
      </c>
      <c r="G749" s="42" t="e">
        <f t="shared" si="1723"/>
        <v>#DIV/0!</v>
      </c>
      <c r="H749" s="236"/>
      <c r="I749" s="41"/>
      <c r="J749" s="42" t="e">
        <f t="shared" si="1724"/>
        <v>#DIV/0!</v>
      </c>
      <c r="K749" s="236"/>
      <c r="L749" s="47"/>
      <c r="M749" s="42" t="e">
        <f t="shared" si="1725"/>
        <v>#DIV/0!</v>
      </c>
      <c r="N749" s="236"/>
      <c r="O749" s="48"/>
      <c r="P749" s="42" t="e">
        <f t="shared" si="1726"/>
        <v>#DIV/0!</v>
      </c>
      <c r="Q749" s="236"/>
      <c r="R749" s="41"/>
      <c r="S749" s="42" t="e">
        <f t="shared" si="1727"/>
        <v>#DIV/0!</v>
      </c>
      <c r="T749" s="236"/>
      <c r="U749" s="41"/>
      <c r="V749" s="42" t="e">
        <f t="shared" si="1728"/>
        <v>#DIV/0!</v>
      </c>
      <c r="W749" s="236"/>
      <c r="X749" s="41"/>
      <c r="Y749" s="42" t="e">
        <f t="shared" si="1729"/>
        <v>#DIV/0!</v>
      </c>
      <c r="Z749" s="236"/>
      <c r="AA749" s="41"/>
      <c r="AB749" s="42" t="e">
        <f t="shared" si="1730"/>
        <v>#DIV/0!</v>
      </c>
      <c r="AC749" s="236"/>
      <c r="AD749" s="41"/>
      <c r="AE749" s="42" t="e">
        <f t="shared" si="1731"/>
        <v>#DIV/0!</v>
      </c>
      <c r="AF749" s="236"/>
      <c r="AG749" s="41"/>
      <c r="AH749" s="42" t="e">
        <f t="shared" si="1732"/>
        <v>#DIV/0!</v>
      </c>
      <c r="AI749" s="236"/>
      <c r="AJ749" s="41"/>
      <c r="AK749" s="42" t="e">
        <f t="shared" si="1733"/>
        <v>#DIV/0!</v>
      </c>
      <c r="AL749" s="236"/>
      <c r="AM749" s="41"/>
      <c r="AN749" s="42" t="e">
        <f t="shared" si="1734"/>
        <v>#DIV/0!</v>
      </c>
      <c r="AO749" s="236"/>
      <c r="AP749" s="41"/>
      <c r="AQ749" s="42" t="e">
        <f t="shared" si="1735"/>
        <v>#DIV/0!</v>
      </c>
      <c r="AR749" s="26"/>
      <c r="AS749" s="37"/>
      <c r="AT749" s="37"/>
    </row>
    <row r="750" spans="1:46" customFormat="1" ht="39.75" hidden="1" customHeight="1">
      <c r="A750" s="283"/>
      <c r="B750" s="279"/>
      <c r="C750" s="342"/>
      <c r="D750" s="115" t="s">
        <v>37</v>
      </c>
      <c r="E750" s="177">
        <f t="shared" si="1736"/>
        <v>0</v>
      </c>
      <c r="F750" s="41">
        <f t="shared" si="1736"/>
        <v>0</v>
      </c>
      <c r="G750" s="42" t="e">
        <f t="shared" si="1723"/>
        <v>#DIV/0!</v>
      </c>
      <c r="H750" s="236"/>
      <c r="I750" s="41"/>
      <c r="J750" s="42" t="e">
        <f t="shared" si="1724"/>
        <v>#DIV/0!</v>
      </c>
      <c r="K750" s="236"/>
      <c r="L750" s="47"/>
      <c r="M750" s="42" t="e">
        <f t="shared" si="1725"/>
        <v>#DIV/0!</v>
      </c>
      <c r="N750" s="236"/>
      <c r="O750" s="48"/>
      <c r="P750" s="42" t="e">
        <f t="shared" si="1726"/>
        <v>#DIV/0!</v>
      </c>
      <c r="Q750" s="236"/>
      <c r="R750" s="41"/>
      <c r="S750" s="42" t="e">
        <f t="shared" si="1727"/>
        <v>#DIV/0!</v>
      </c>
      <c r="T750" s="236"/>
      <c r="U750" s="41"/>
      <c r="V750" s="42" t="e">
        <f t="shared" si="1728"/>
        <v>#DIV/0!</v>
      </c>
      <c r="W750" s="236"/>
      <c r="X750" s="41"/>
      <c r="Y750" s="42" t="e">
        <f t="shared" si="1729"/>
        <v>#DIV/0!</v>
      </c>
      <c r="Z750" s="236"/>
      <c r="AA750" s="41"/>
      <c r="AB750" s="42" t="e">
        <f t="shared" si="1730"/>
        <v>#DIV/0!</v>
      </c>
      <c r="AC750" s="236"/>
      <c r="AD750" s="41"/>
      <c r="AE750" s="42" t="e">
        <f t="shared" si="1731"/>
        <v>#DIV/0!</v>
      </c>
      <c r="AF750" s="236"/>
      <c r="AG750" s="41"/>
      <c r="AH750" s="42" t="e">
        <f t="shared" si="1732"/>
        <v>#DIV/0!</v>
      </c>
      <c r="AI750" s="236"/>
      <c r="AJ750" s="41"/>
      <c r="AK750" s="42" t="e">
        <f t="shared" si="1733"/>
        <v>#DIV/0!</v>
      </c>
      <c r="AL750" s="236"/>
      <c r="AM750" s="41"/>
      <c r="AN750" s="42" t="e">
        <f t="shared" si="1734"/>
        <v>#DIV/0!</v>
      </c>
      <c r="AO750" s="236"/>
      <c r="AP750" s="41"/>
      <c r="AQ750" s="42" t="e">
        <f t="shared" si="1735"/>
        <v>#DIV/0!</v>
      </c>
      <c r="AR750" s="26"/>
      <c r="AS750" s="37"/>
      <c r="AT750" s="37"/>
    </row>
    <row r="751" spans="1:46" customFormat="1" ht="45" hidden="1">
      <c r="A751" s="283"/>
      <c r="B751" s="280"/>
      <c r="C751" s="343"/>
      <c r="D751" s="115" t="s">
        <v>32</v>
      </c>
      <c r="E751" s="177">
        <f t="shared" si="1736"/>
        <v>0</v>
      </c>
      <c r="F751" s="41">
        <f t="shared" si="1736"/>
        <v>0</v>
      </c>
      <c r="G751" s="42" t="e">
        <f t="shared" si="1723"/>
        <v>#DIV/0!</v>
      </c>
      <c r="H751" s="236"/>
      <c r="I751" s="41"/>
      <c r="J751" s="42" t="e">
        <f t="shared" si="1724"/>
        <v>#DIV/0!</v>
      </c>
      <c r="K751" s="236"/>
      <c r="L751" s="47"/>
      <c r="M751" s="42" t="e">
        <f t="shared" si="1725"/>
        <v>#DIV/0!</v>
      </c>
      <c r="N751" s="236"/>
      <c r="O751" s="48"/>
      <c r="P751" s="42" t="e">
        <f t="shared" si="1726"/>
        <v>#DIV/0!</v>
      </c>
      <c r="Q751" s="236"/>
      <c r="R751" s="41"/>
      <c r="S751" s="42" t="e">
        <f t="shared" si="1727"/>
        <v>#DIV/0!</v>
      </c>
      <c r="T751" s="236"/>
      <c r="U751" s="41"/>
      <c r="V751" s="42" t="e">
        <f t="shared" si="1728"/>
        <v>#DIV/0!</v>
      </c>
      <c r="W751" s="236"/>
      <c r="X751" s="41"/>
      <c r="Y751" s="42" t="e">
        <f t="shared" si="1729"/>
        <v>#DIV/0!</v>
      </c>
      <c r="Z751" s="236"/>
      <c r="AA751" s="41"/>
      <c r="AB751" s="42" t="e">
        <f t="shared" si="1730"/>
        <v>#DIV/0!</v>
      </c>
      <c r="AC751" s="236"/>
      <c r="AD751" s="41"/>
      <c r="AE751" s="42" t="e">
        <f t="shared" si="1731"/>
        <v>#DIV/0!</v>
      </c>
      <c r="AF751" s="236"/>
      <c r="AG751" s="41"/>
      <c r="AH751" s="42" t="e">
        <f t="shared" si="1732"/>
        <v>#DIV/0!</v>
      </c>
      <c r="AI751" s="236"/>
      <c r="AJ751" s="41"/>
      <c r="AK751" s="42" t="e">
        <f t="shared" si="1733"/>
        <v>#DIV/0!</v>
      </c>
      <c r="AL751" s="236"/>
      <c r="AM751" s="41"/>
      <c r="AN751" s="42" t="e">
        <f t="shared" si="1734"/>
        <v>#DIV/0!</v>
      </c>
      <c r="AO751" s="236"/>
      <c r="AP751" s="41"/>
      <c r="AQ751" s="42" t="e">
        <f t="shared" si="1735"/>
        <v>#DIV/0!</v>
      </c>
      <c r="AR751" s="26"/>
      <c r="AS751" s="37"/>
      <c r="AT751" s="37"/>
    </row>
    <row r="752" spans="1:46" s="208" customFormat="1" ht="36" hidden="1" customHeight="1">
      <c r="A752" s="283" t="s">
        <v>228</v>
      </c>
      <c r="B752" s="282" t="s">
        <v>319</v>
      </c>
      <c r="C752" s="341" t="s">
        <v>114</v>
      </c>
      <c r="D752" s="217" t="s">
        <v>34</v>
      </c>
      <c r="E752" s="211">
        <f>E753+E754+E755+E757+E758</f>
        <v>10</v>
      </c>
      <c r="F752" s="212">
        <f>F753+F754+F755+F757+F758</f>
        <v>0</v>
      </c>
      <c r="G752" s="212">
        <f>(F752/E752)*100</f>
        <v>0</v>
      </c>
      <c r="H752" s="235">
        <f>H753+H754+H755+H757+H758</f>
        <v>0</v>
      </c>
      <c r="I752" s="212">
        <f>I753+I754+I755+I757+I758</f>
        <v>0</v>
      </c>
      <c r="J752" s="212" t="e">
        <f>(I752/H752)*100</f>
        <v>#DIV/0!</v>
      </c>
      <c r="K752" s="235">
        <f>K753+K754+K755+K757+K758</f>
        <v>0</v>
      </c>
      <c r="L752" s="212">
        <f>L753+L754+L755+L757+L758</f>
        <v>0</v>
      </c>
      <c r="M752" s="219" t="e">
        <f>(L752/K752)*100</f>
        <v>#DIV/0!</v>
      </c>
      <c r="N752" s="235">
        <f>N753+N754+N755+N757+N758</f>
        <v>0</v>
      </c>
      <c r="O752" s="212">
        <f>O753+O754+O755+O757+O758</f>
        <v>0</v>
      </c>
      <c r="P752" s="219" t="e">
        <f>(O752/N752)*100</f>
        <v>#DIV/0!</v>
      </c>
      <c r="Q752" s="235">
        <f>Q753+Q754+Q755+Q757+Q758</f>
        <v>0</v>
      </c>
      <c r="R752" s="212">
        <f>R753+R754+R755+R757+R758</f>
        <v>0</v>
      </c>
      <c r="S752" s="219" t="e">
        <f>(R752/Q752)*100</f>
        <v>#DIV/0!</v>
      </c>
      <c r="T752" s="235">
        <f>T753+T754+T755+T757+T758</f>
        <v>0</v>
      </c>
      <c r="U752" s="212">
        <f>U753+U754+U755+U757+U758</f>
        <v>0</v>
      </c>
      <c r="V752" s="219" t="e">
        <f>(U752/T752)*100</f>
        <v>#DIV/0!</v>
      </c>
      <c r="W752" s="235">
        <f>W753+W754+W755+W757+W758</f>
        <v>0</v>
      </c>
      <c r="X752" s="212">
        <f>X753+X754+X755+X757+X758</f>
        <v>0</v>
      </c>
      <c r="Y752" s="219" t="e">
        <f>(X752/W752)*100</f>
        <v>#DIV/0!</v>
      </c>
      <c r="Z752" s="235">
        <f>Z753+Z754+Z755+Z757+Z758</f>
        <v>0</v>
      </c>
      <c r="AA752" s="212">
        <f>AA753+AA754+AA755+AA757+AA758</f>
        <v>0</v>
      </c>
      <c r="AB752" s="219" t="e">
        <f>(AA752/Z752)*100</f>
        <v>#DIV/0!</v>
      </c>
      <c r="AC752" s="235">
        <f>AC753+AC754+AC755+AC757+AC758</f>
        <v>0</v>
      </c>
      <c r="AD752" s="212">
        <f>AD753+AD754+AD755+AD757+AD758</f>
        <v>0</v>
      </c>
      <c r="AE752" s="219" t="e">
        <f>(AD752/AC752)*100</f>
        <v>#DIV/0!</v>
      </c>
      <c r="AF752" s="235">
        <f>AF753+AF754+AF755+AF757+AF758</f>
        <v>0</v>
      </c>
      <c r="AG752" s="212">
        <f>AG753+AG754+AG755+AG757+AG758</f>
        <v>0</v>
      </c>
      <c r="AH752" s="219" t="e">
        <f>(AG752/AF752)*100</f>
        <v>#DIV/0!</v>
      </c>
      <c r="AI752" s="235">
        <f>AI753+AI754+AI755+AI757+AI758</f>
        <v>0</v>
      </c>
      <c r="AJ752" s="212">
        <f>AJ753+AJ754+AJ755+AJ757+AJ758</f>
        <v>0</v>
      </c>
      <c r="AK752" s="219" t="e">
        <f>(AJ752/AI752)*100</f>
        <v>#DIV/0!</v>
      </c>
      <c r="AL752" s="235">
        <f>AL753+AL754+AL755+AL757+AL758</f>
        <v>10</v>
      </c>
      <c r="AM752" s="212">
        <f>AM753+AM754+AM755+AM757+AM758</f>
        <v>0</v>
      </c>
      <c r="AN752" s="219">
        <f>(AM752/AL752)*100</f>
        <v>0</v>
      </c>
      <c r="AO752" s="235">
        <f>AO753+AO754+AO755+AO757+AO758</f>
        <v>0</v>
      </c>
      <c r="AP752" s="212">
        <f>AP753+AP754+AP755+AP757+AP758</f>
        <v>0</v>
      </c>
      <c r="AQ752" s="219" t="e">
        <f>(AP752/AO752)*100</f>
        <v>#DIV/0!</v>
      </c>
      <c r="AR752" s="216"/>
    </row>
    <row r="753" spans="1:46" customFormat="1" ht="35.25" hidden="1" customHeight="1">
      <c r="A753" s="283"/>
      <c r="B753" s="282"/>
      <c r="C753" s="342"/>
      <c r="D753" s="115" t="s">
        <v>17</v>
      </c>
      <c r="E753" s="176">
        <f>H753+K753+N753+Q753+T753+W753+Z753+AC753+AF753+AI753+AL753+AO753</f>
        <v>0</v>
      </c>
      <c r="F753" s="47">
        <f>I753+L753+O753+R753+U753+X753+AA753+AD753+AG753+AJ753+AM753+AP753</f>
        <v>0</v>
      </c>
      <c r="G753" s="48" t="e">
        <f t="shared" ref="G753:G758" si="1737">(F753/E753)*100</f>
        <v>#DIV/0!</v>
      </c>
      <c r="H753" s="235"/>
      <c r="I753" s="47"/>
      <c r="J753" s="48" t="e">
        <f t="shared" ref="J753:J758" si="1738">(I753/H753)*100</f>
        <v>#DIV/0!</v>
      </c>
      <c r="K753" s="235"/>
      <c r="L753" s="47"/>
      <c r="M753" s="42" t="e">
        <f t="shared" ref="M753:M758" si="1739">(L753/K753)*100</f>
        <v>#DIV/0!</v>
      </c>
      <c r="N753" s="236"/>
      <c r="O753" s="48"/>
      <c r="P753" s="42" t="e">
        <f t="shared" ref="P753:P758" si="1740">(O753/N753)*100</f>
        <v>#DIV/0!</v>
      </c>
      <c r="Q753" s="236"/>
      <c r="R753" s="41"/>
      <c r="S753" s="42" t="e">
        <f t="shared" ref="S753:S758" si="1741">(R753/Q753)*100</f>
        <v>#DIV/0!</v>
      </c>
      <c r="T753" s="236"/>
      <c r="U753" s="41"/>
      <c r="V753" s="42" t="e">
        <f t="shared" ref="V753:V758" si="1742">(U753/T753)*100</f>
        <v>#DIV/0!</v>
      </c>
      <c r="W753" s="236"/>
      <c r="X753" s="41"/>
      <c r="Y753" s="42" t="e">
        <f t="shared" ref="Y753:Y758" si="1743">(X753/W753)*100</f>
        <v>#DIV/0!</v>
      </c>
      <c r="Z753" s="236"/>
      <c r="AA753" s="41"/>
      <c r="AB753" s="42" t="e">
        <f t="shared" ref="AB753:AB758" si="1744">(AA753/Z753)*100</f>
        <v>#DIV/0!</v>
      </c>
      <c r="AC753" s="236"/>
      <c r="AD753" s="41"/>
      <c r="AE753" s="42" t="e">
        <f t="shared" ref="AE753:AE758" si="1745">(AD753/AC753)*100</f>
        <v>#DIV/0!</v>
      </c>
      <c r="AF753" s="236"/>
      <c r="AG753" s="41"/>
      <c r="AH753" s="42" t="e">
        <f t="shared" ref="AH753:AH758" si="1746">(AG753/AF753)*100</f>
        <v>#DIV/0!</v>
      </c>
      <c r="AI753" s="236"/>
      <c r="AJ753" s="41"/>
      <c r="AK753" s="42" t="e">
        <f t="shared" ref="AK753:AK758" si="1747">(AJ753/AI753)*100</f>
        <v>#DIV/0!</v>
      </c>
      <c r="AL753" s="236"/>
      <c r="AM753" s="41"/>
      <c r="AN753" s="42" t="e">
        <f t="shared" ref="AN753:AN758" si="1748">(AM753/AL753)*100</f>
        <v>#DIV/0!</v>
      </c>
      <c r="AO753" s="236"/>
      <c r="AP753" s="41"/>
      <c r="AQ753" s="42" t="e">
        <f t="shared" ref="AQ753:AQ758" si="1749">(AP753/AO753)*100</f>
        <v>#DIV/0!</v>
      </c>
      <c r="AR753" s="15"/>
      <c r="AS753" s="37"/>
      <c r="AT753" s="37"/>
    </row>
    <row r="754" spans="1:46" customFormat="1" ht="44.25" hidden="1" customHeight="1">
      <c r="A754" s="283"/>
      <c r="B754" s="282"/>
      <c r="C754" s="342"/>
      <c r="D754" s="115" t="s">
        <v>18</v>
      </c>
      <c r="E754" s="176">
        <f t="shared" ref="E754:F758" si="1750">H754+K754+N754+Q754+T754+W754+Z754+AC754+AF754+AI754+AL754+AO754</f>
        <v>0</v>
      </c>
      <c r="F754" s="47">
        <f t="shared" si="1750"/>
        <v>0</v>
      </c>
      <c r="G754" s="48" t="e">
        <f t="shared" si="1737"/>
        <v>#DIV/0!</v>
      </c>
      <c r="H754" s="235"/>
      <c r="I754" s="47"/>
      <c r="J754" s="48" t="e">
        <f t="shared" si="1738"/>
        <v>#DIV/0!</v>
      </c>
      <c r="K754" s="235"/>
      <c r="L754" s="47"/>
      <c r="M754" s="42" t="e">
        <f t="shared" si="1739"/>
        <v>#DIV/0!</v>
      </c>
      <c r="N754" s="236"/>
      <c r="O754" s="48"/>
      <c r="P754" s="42" t="e">
        <f t="shared" si="1740"/>
        <v>#DIV/0!</v>
      </c>
      <c r="Q754" s="236"/>
      <c r="R754" s="41"/>
      <c r="S754" s="42" t="e">
        <f t="shared" si="1741"/>
        <v>#DIV/0!</v>
      </c>
      <c r="T754" s="236"/>
      <c r="U754" s="41"/>
      <c r="V754" s="42" t="e">
        <f t="shared" si="1742"/>
        <v>#DIV/0!</v>
      </c>
      <c r="W754" s="236"/>
      <c r="X754" s="41"/>
      <c r="Y754" s="42" t="e">
        <f t="shared" si="1743"/>
        <v>#DIV/0!</v>
      </c>
      <c r="Z754" s="236"/>
      <c r="AA754" s="41"/>
      <c r="AB754" s="42" t="e">
        <f t="shared" si="1744"/>
        <v>#DIV/0!</v>
      </c>
      <c r="AC754" s="236"/>
      <c r="AD754" s="41"/>
      <c r="AE754" s="42" t="e">
        <f t="shared" si="1745"/>
        <v>#DIV/0!</v>
      </c>
      <c r="AF754" s="236"/>
      <c r="AG754" s="41"/>
      <c r="AH754" s="42" t="e">
        <f t="shared" si="1746"/>
        <v>#DIV/0!</v>
      </c>
      <c r="AI754" s="236"/>
      <c r="AJ754" s="41"/>
      <c r="AK754" s="42" t="e">
        <f t="shared" si="1747"/>
        <v>#DIV/0!</v>
      </c>
      <c r="AL754" s="236"/>
      <c r="AM754" s="41"/>
      <c r="AN754" s="42" t="e">
        <f t="shared" si="1748"/>
        <v>#DIV/0!</v>
      </c>
      <c r="AO754" s="236"/>
      <c r="AP754" s="41"/>
      <c r="AQ754" s="42" t="e">
        <f t="shared" si="1749"/>
        <v>#DIV/0!</v>
      </c>
      <c r="AR754" s="15"/>
      <c r="AS754" s="37"/>
      <c r="AT754" s="37"/>
    </row>
    <row r="755" spans="1:46" customFormat="1" ht="30" hidden="1" customHeight="1">
      <c r="A755" s="283"/>
      <c r="B755" s="282"/>
      <c r="C755" s="342"/>
      <c r="D755" s="115" t="s">
        <v>26</v>
      </c>
      <c r="E755" s="176">
        <f t="shared" si="1750"/>
        <v>10</v>
      </c>
      <c r="F755" s="47">
        <f t="shared" si="1750"/>
        <v>0</v>
      </c>
      <c r="G755" s="48">
        <f t="shared" si="1737"/>
        <v>0</v>
      </c>
      <c r="H755" s="235"/>
      <c r="I755" s="47"/>
      <c r="J755" s="48" t="e">
        <f t="shared" si="1738"/>
        <v>#DIV/0!</v>
      </c>
      <c r="K755" s="235"/>
      <c r="L755" s="47"/>
      <c r="M755" s="42" t="e">
        <f t="shared" si="1739"/>
        <v>#DIV/0!</v>
      </c>
      <c r="N755" s="236"/>
      <c r="O755" s="48"/>
      <c r="P755" s="42" t="e">
        <f t="shared" si="1740"/>
        <v>#DIV/0!</v>
      </c>
      <c r="Q755" s="236"/>
      <c r="R755" s="41"/>
      <c r="S755" s="42" t="e">
        <f t="shared" si="1741"/>
        <v>#DIV/0!</v>
      </c>
      <c r="T755" s="236"/>
      <c r="U755" s="41"/>
      <c r="V755" s="42" t="e">
        <f t="shared" si="1742"/>
        <v>#DIV/0!</v>
      </c>
      <c r="W755" s="236"/>
      <c r="X755" s="41"/>
      <c r="Y755" s="42" t="e">
        <f t="shared" si="1743"/>
        <v>#DIV/0!</v>
      </c>
      <c r="Z755" s="236"/>
      <c r="AA755" s="41"/>
      <c r="AB755" s="42" t="e">
        <f t="shared" si="1744"/>
        <v>#DIV/0!</v>
      </c>
      <c r="AC755" s="236"/>
      <c r="AD755" s="41"/>
      <c r="AE755" s="42" t="e">
        <f t="shared" si="1745"/>
        <v>#DIV/0!</v>
      </c>
      <c r="AF755" s="236"/>
      <c r="AG755" s="41"/>
      <c r="AH755" s="42" t="e">
        <f t="shared" si="1746"/>
        <v>#DIV/0!</v>
      </c>
      <c r="AI755" s="236"/>
      <c r="AJ755" s="41"/>
      <c r="AK755" s="42" t="e">
        <f t="shared" si="1747"/>
        <v>#DIV/0!</v>
      </c>
      <c r="AL755" s="236">
        <v>10</v>
      </c>
      <c r="AM755" s="41"/>
      <c r="AN755" s="42">
        <f t="shared" si="1748"/>
        <v>0</v>
      </c>
      <c r="AO755" s="236"/>
      <c r="AP755" s="41"/>
      <c r="AQ755" s="42" t="e">
        <f t="shared" si="1749"/>
        <v>#DIV/0!</v>
      </c>
      <c r="AR755" s="15"/>
      <c r="AS755" s="37"/>
      <c r="AT755" s="37"/>
    </row>
    <row r="756" spans="1:46" customFormat="1" ht="81" hidden="1" customHeight="1">
      <c r="A756" s="283"/>
      <c r="B756" s="282"/>
      <c r="C756" s="342"/>
      <c r="D756" s="115" t="s">
        <v>154</v>
      </c>
      <c r="E756" s="176">
        <f t="shared" si="1750"/>
        <v>0</v>
      </c>
      <c r="F756" s="47">
        <f t="shared" si="1750"/>
        <v>0</v>
      </c>
      <c r="G756" s="48" t="e">
        <f t="shared" si="1737"/>
        <v>#DIV/0!</v>
      </c>
      <c r="H756" s="235"/>
      <c r="I756" s="47"/>
      <c r="J756" s="48" t="e">
        <f t="shared" si="1738"/>
        <v>#DIV/0!</v>
      </c>
      <c r="K756" s="235"/>
      <c r="L756" s="47"/>
      <c r="M756" s="42" t="e">
        <f t="shared" si="1739"/>
        <v>#DIV/0!</v>
      </c>
      <c r="N756" s="236"/>
      <c r="O756" s="48"/>
      <c r="P756" s="42" t="e">
        <f t="shared" si="1740"/>
        <v>#DIV/0!</v>
      </c>
      <c r="Q756" s="236"/>
      <c r="R756" s="41"/>
      <c r="S756" s="42" t="e">
        <f t="shared" si="1741"/>
        <v>#DIV/0!</v>
      </c>
      <c r="T756" s="236"/>
      <c r="U756" s="41"/>
      <c r="V756" s="42" t="e">
        <f t="shared" si="1742"/>
        <v>#DIV/0!</v>
      </c>
      <c r="W756" s="236"/>
      <c r="X756" s="41"/>
      <c r="Y756" s="42" t="e">
        <f t="shared" si="1743"/>
        <v>#DIV/0!</v>
      </c>
      <c r="Z756" s="236"/>
      <c r="AA756" s="41"/>
      <c r="AB756" s="42" t="e">
        <f t="shared" si="1744"/>
        <v>#DIV/0!</v>
      </c>
      <c r="AC756" s="236"/>
      <c r="AD756" s="41"/>
      <c r="AE756" s="42" t="e">
        <f t="shared" si="1745"/>
        <v>#DIV/0!</v>
      </c>
      <c r="AF756" s="236"/>
      <c r="AG756" s="41"/>
      <c r="AH756" s="42" t="e">
        <f t="shared" si="1746"/>
        <v>#DIV/0!</v>
      </c>
      <c r="AI756" s="236"/>
      <c r="AJ756" s="41"/>
      <c r="AK756" s="42" t="e">
        <f t="shared" si="1747"/>
        <v>#DIV/0!</v>
      </c>
      <c r="AL756" s="236"/>
      <c r="AM756" s="41"/>
      <c r="AN756" s="42" t="e">
        <f t="shared" si="1748"/>
        <v>#DIV/0!</v>
      </c>
      <c r="AO756" s="236"/>
      <c r="AP756" s="41"/>
      <c r="AQ756" s="42" t="e">
        <f t="shared" si="1749"/>
        <v>#DIV/0!</v>
      </c>
      <c r="AR756" s="15"/>
      <c r="AS756" s="37"/>
      <c r="AT756" s="37"/>
    </row>
    <row r="757" spans="1:46" customFormat="1" ht="36.75" hidden="1" customHeight="1">
      <c r="A757" s="283"/>
      <c r="B757" s="282"/>
      <c r="C757" s="342"/>
      <c r="D757" s="115" t="s">
        <v>37</v>
      </c>
      <c r="E757" s="176">
        <f t="shared" si="1750"/>
        <v>0</v>
      </c>
      <c r="F757" s="47">
        <f t="shared" si="1750"/>
        <v>0</v>
      </c>
      <c r="G757" s="48" t="e">
        <f t="shared" si="1737"/>
        <v>#DIV/0!</v>
      </c>
      <c r="H757" s="235"/>
      <c r="I757" s="47"/>
      <c r="J757" s="48" t="e">
        <f t="shared" si="1738"/>
        <v>#DIV/0!</v>
      </c>
      <c r="K757" s="235"/>
      <c r="L757" s="47"/>
      <c r="M757" s="42" t="e">
        <f t="shared" si="1739"/>
        <v>#DIV/0!</v>
      </c>
      <c r="N757" s="236"/>
      <c r="O757" s="48"/>
      <c r="P757" s="42" t="e">
        <f t="shared" si="1740"/>
        <v>#DIV/0!</v>
      </c>
      <c r="Q757" s="236"/>
      <c r="R757" s="41"/>
      <c r="S757" s="42" t="e">
        <f t="shared" si="1741"/>
        <v>#DIV/0!</v>
      </c>
      <c r="T757" s="236"/>
      <c r="U757" s="41"/>
      <c r="V757" s="42" t="e">
        <f t="shared" si="1742"/>
        <v>#DIV/0!</v>
      </c>
      <c r="W757" s="236"/>
      <c r="X757" s="41"/>
      <c r="Y757" s="42" t="e">
        <f t="shared" si="1743"/>
        <v>#DIV/0!</v>
      </c>
      <c r="Z757" s="236"/>
      <c r="AA757" s="41"/>
      <c r="AB757" s="42" t="e">
        <f t="shared" si="1744"/>
        <v>#DIV/0!</v>
      </c>
      <c r="AC757" s="236"/>
      <c r="AD757" s="41"/>
      <c r="AE757" s="42" t="e">
        <f t="shared" si="1745"/>
        <v>#DIV/0!</v>
      </c>
      <c r="AF757" s="236"/>
      <c r="AG757" s="41"/>
      <c r="AH757" s="42" t="e">
        <f t="shared" si="1746"/>
        <v>#DIV/0!</v>
      </c>
      <c r="AI757" s="236"/>
      <c r="AJ757" s="41"/>
      <c r="AK757" s="42" t="e">
        <f t="shared" si="1747"/>
        <v>#DIV/0!</v>
      </c>
      <c r="AL757" s="236"/>
      <c r="AM757" s="41"/>
      <c r="AN757" s="42" t="e">
        <f t="shared" si="1748"/>
        <v>#DIV/0!</v>
      </c>
      <c r="AO757" s="236"/>
      <c r="AP757" s="41"/>
      <c r="AQ757" s="42" t="e">
        <f t="shared" si="1749"/>
        <v>#DIV/0!</v>
      </c>
      <c r="AR757" s="15"/>
      <c r="AS757" s="37"/>
      <c r="AT757" s="37"/>
    </row>
    <row r="758" spans="1:46" customFormat="1" ht="60" hidden="1" customHeight="1">
      <c r="A758" s="283"/>
      <c r="B758" s="282"/>
      <c r="C758" s="343"/>
      <c r="D758" s="115" t="s">
        <v>32</v>
      </c>
      <c r="E758" s="176">
        <f t="shared" si="1750"/>
        <v>0</v>
      </c>
      <c r="F758" s="47">
        <f t="shared" si="1750"/>
        <v>0</v>
      </c>
      <c r="G758" s="48" t="e">
        <f t="shared" si="1737"/>
        <v>#DIV/0!</v>
      </c>
      <c r="H758" s="235"/>
      <c r="I758" s="47"/>
      <c r="J758" s="48" t="e">
        <f t="shared" si="1738"/>
        <v>#DIV/0!</v>
      </c>
      <c r="K758" s="235"/>
      <c r="L758" s="47"/>
      <c r="M758" s="42" t="e">
        <f t="shared" si="1739"/>
        <v>#DIV/0!</v>
      </c>
      <c r="N758" s="236"/>
      <c r="O758" s="48"/>
      <c r="P758" s="42" t="e">
        <f t="shared" si="1740"/>
        <v>#DIV/0!</v>
      </c>
      <c r="Q758" s="236"/>
      <c r="R758" s="41"/>
      <c r="S758" s="42" t="e">
        <f t="shared" si="1741"/>
        <v>#DIV/0!</v>
      </c>
      <c r="T758" s="236"/>
      <c r="U758" s="41"/>
      <c r="V758" s="42" t="e">
        <f t="shared" si="1742"/>
        <v>#DIV/0!</v>
      </c>
      <c r="W758" s="236"/>
      <c r="X758" s="41"/>
      <c r="Y758" s="42" t="e">
        <f t="shared" si="1743"/>
        <v>#DIV/0!</v>
      </c>
      <c r="Z758" s="236"/>
      <c r="AA758" s="41"/>
      <c r="AB758" s="42" t="e">
        <f t="shared" si="1744"/>
        <v>#DIV/0!</v>
      </c>
      <c r="AC758" s="236"/>
      <c r="AD758" s="41"/>
      <c r="AE758" s="42" t="e">
        <f t="shared" si="1745"/>
        <v>#DIV/0!</v>
      </c>
      <c r="AF758" s="236"/>
      <c r="AG758" s="41"/>
      <c r="AH758" s="42" t="e">
        <f t="shared" si="1746"/>
        <v>#DIV/0!</v>
      </c>
      <c r="AI758" s="236"/>
      <c r="AJ758" s="41"/>
      <c r="AK758" s="42" t="e">
        <f t="shared" si="1747"/>
        <v>#DIV/0!</v>
      </c>
      <c r="AL758" s="236"/>
      <c r="AM758" s="41"/>
      <c r="AN758" s="42" t="e">
        <f t="shared" si="1748"/>
        <v>#DIV/0!</v>
      </c>
      <c r="AO758" s="236"/>
      <c r="AP758" s="41"/>
      <c r="AQ758" s="42" t="e">
        <f t="shared" si="1749"/>
        <v>#DIV/0!</v>
      </c>
      <c r="AR758" s="15"/>
      <c r="AS758" s="37"/>
      <c r="AT758" s="37"/>
    </row>
    <row r="759" spans="1:46" s="208" customFormat="1" ht="39.75" hidden="1" customHeight="1">
      <c r="A759" s="283" t="s">
        <v>229</v>
      </c>
      <c r="B759" s="282" t="s">
        <v>320</v>
      </c>
      <c r="C759" s="278" t="s">
        <v>114</v>
      </c>
      <c r="D759" s="217" t="s">
        <v>34</v>
      </c>
      <c r="E759" s="211">
        <f>E760+E761+E762+E764+E765</f>
        <v>15</v>
      </c>
      <c r="F759" s="212">
        <f>F760+F761+F762+F764+F765</f>
        <v>0</v>
      </c>
      <c r="G759" s="212">
        <f>(F759/E759)*100</f>
        <v>0</v>
      </c>
      <c r="H759" s="235">
        <f>H760+H761+H762+H764+H765</f>
        <v>0</v>
      </c>
      <c r="I759" s="212">
        <f>I760+I761+I762+I764+I765</f>
        <v>0</v>
      </c>
      <c r="J759" s="219" t="e">
        <f>(I759/H759)*100</f>
        <v>#DIV/0!</v>
      </c>
      <c r="K759" s="235">
        <f>K760+K761+K762+K764+K765</f>
        <v>0</v>
      </c>
      <c r="L759" s="212">
        <f>L760+L761+L762+L764+L765</f>
        <v>0</v>
      </c>
      <c r="M759" s="219" t="e">
        <f>(L759/K759)*100</f>
        <v>#DIV/0!</v>
      </c>
      <c r="N759" s="235">
        <f>N760+N761+N762+N764+N765</f>
        <v>0</v>
      </c>
      <c r="O759" s="212">
        <f>O760+O761+O762+O764+O765</f>
        <v>0</v>
      </c>
      <c r="P759" s="219" t="e">
        <f>(O759/N759)*100</f>
        <v>#DIV/0!</v>
      </c>
      <c r="Q759" s="235">
        <f>Q760+Q761+Q762+Q764+Q765</f>
        <v>0</v>
      </c>
      <c r="R759" s="212">
        <f>R760+R761+R762+R764+R765</f>
        <v>0</v>
      </c>
      <c r="S759" s="219" t="e">
        <f>(R759/Q759)*100</f>
        <v>#DIV/0!</v>
      </c>
      <c r="T759" s="235">
        <f>T760+T761+T762+T764+T765</f>
        <v>0</v>
      </c>
      <c r="U759" s="212">
        <f>U760+U761+U762+U764+U765</f>
        <v>0</v>
      </c>
      <c r="V759" s="219" t="e">
        <f>(U759/T759)*100</f>
        <v>#DIV/0!</v>
      </c>
      <c r="W759" s="235">
        <f>W760+W761+W762+W764+W765</f>
        <v>0</v>
      </c>
      <c r="X759" s="212">
        <f>X760+X761+X762+X764+X765</f>
        <v>0</v>
      </c>
      <c r="Y759" s="219" t="e">
        <f>(X759/W759)*100</f>
        <v>#DIV/0!</v>
      </c>
      <c r="Z759" s="235">
        <f>Z760+Z761+Z762+Z764+Z765</f>
        <v>0</v>
      </c>
      <c r="AA759" s="212">
        <f>AA760+AA761+AA762+AA764+AA765</f>
        <v>0</v>
      </c>
      <c r="AB759" s="219" t="e">
        <f>(AA759/Z759)*100</f>
        <v>#DIV/0!</v>
      </c>
      <c r="AC759" s="235">
        <f>AC760+AC761+AC762+AC764+AC765</f>
        <v>0</v>
      </c>
      <c r="AD759" s="212">
        <f>AD760+AD761+AD762+AD764+AD765</f>
        <v>0</v>
      </c>
      <c r="AE759" s="219" t="e">
        <f>(AD759/AC759)*100</f>
        <v>#DIV/0!</v>
      </c>
      <c r="AF759" s="235">
        <f>AF760+AF761+AF762+AF764+AF765</f>
        <v>15</v>
      </c>
      <c r="AG759" s="212">
        <f>AG760+AG761+AG762+AG764+AG765</f>
        <v>0</v>
      </c>
      <c r="AH759" s="219">
        <f>(AG759/AF759)*100</f>
        <v>0</v>
      </c>
      <c r="AI759" s="235">
        <f>AI760+AI761+AI762+AI764+AI765</f>
        <v>0</v>
      </c>
      <c r="AJ759" s="212">
        <f>AJ760+AJ761+AJ762+AJ764+AJ765</f>
        <v>0</v>
      </c>
      <c r="AK759" s="219" t="e">
        <f>(AJ759/AI759)*100</f>
        <v>#DIV/0!</v>
      </c>
      <c r="AL759" s="235">
        <f>AL760+AL761+AL762+AL764+AL765</f>
        <v>0</v>
      </c>
      <c r="AM759" s="212">
        <f>AM760+AM761+AM762+AM764+AM765</f>
        <v>0</v>
      </c>
      <c r="AN759" s="219" t="e">
        <f>(AM759/AL759)*100</f>
        <v>#DIV/0!</v>
      </c>
      <c r="AO759" s="235">
        <f>AO760+AO761+AO762+AO764+AO765</f>
        <v>0</v>
      </c>
      <c r="AP759" s="212">
        <f>AP760+AP761+AP762+AP764+AP765</f>
        <v>0</v>
      </c>
      <c r="AQ759" s="219" t="e">
        <f>(AP759/AO759)*100</f>
        <v>#DIV/0!</v>
      </c>
      <c r="AR759" s="216"/>
    </row>
    <row r="760" spans="1:46" customFormat="1" ht="30" hidden="1">
      <c r="A760" s="283"/>
      <c r="B760" s="282"/>
      <c r="C760" s="279"/>
      <c r="D760" s="115" t="s">
        <v>17</v>
      </c>
      <c r="E760" s="176">
        <f>H760+K760+N760+Q760+T760+W760+Z760+AC760+AF760+AI760+AL760+AO760</f>
        <v>0</v>
      </c>
      <c r="F760" s="47">
        <f>I760+L760+O760+R760+U760+X760+AA760+AD760+AG760+AJ760+AM760+AP760</f>
        <v>0</v>
      </c>
      <c r="G760" s="48" t="e">
        <f t="shared" ref="G760:G765" si="1751">(F760/E760)*100</f>
        <v>#DIV/0!</v>
      </c>
      <c r="H760" s="235"/>
      <c r="I760" s="47"/>
      <c r="J760" s="42" t="e">
        <f t="shared" ref="J760:J765" si="1752">(I760/H760)*100</f>
        <v>#DIV/0!</v>
      </c>
      <c r="K760" s="236"/>
      <c r="L760" s="47"/>
      <c r="M760" s="42" t="e">
        <f t="shared" ref="M760:M765" si="1753">(L760/K760)*100</f>
        <v>#DIV/0!</v>
      </c>
      <c r="N760" s="236"/>
      <c r="O760" s="48"/>
      <c r="P760" s="42" t="e">
        <f t="shared" ref="P760:P765" si="1754">(O760/N760)*100</f>
        <v>#DIV/0!</v>
      </c>
      <c r="Q760" s="236"/>
      <c r="R760" s="41"/>
      <c r="S760" s="42" t="e">
        <f t="shared" ref="S760:S765" si="1755">(R760/Q760)*100</f>
        <v>#DIV/0!</v>
      </c>
      <c r="T760" s="236"/>
      <c r="U760" s="41"/>
      <c r="V760" s="42" t="e">
        <f t="shared" ref="V760:V765" si="1756">(U760/T760)*100</f>
        <v>#DIV/0!</v>
      </c>
      <c r="W760" s="236"/>
      <c r="X760" s="41"/>
      <c r="Y760" s="42" t="e">
        <f t="shared" ref="Y760:Y765" si="1757">(X760/W760)*100</f>
        <v>#DIV/0!</v>
      </c>
      <c r="Z760" s="236"/>
      <c r="AA760" s="41"/>
      <c r="AB760" s="42" t="e">
        <f t="shared" ref="AB760:AB765" si="1758">(AA760/Z760)*100</f>
        <v>#DIV/0!</v>
      </c>
      <c r="AC760" s="236"/>
      <c r="AD760" s="41"/>
      <c r="AE760" s="42" t="e">
        <f t="shared" ref="AE760:AE765" si="1759">(AD760/AC760)*100</f>
        <v>#DIV/0!</v>
      </c>
      <c r="AF760" s="236"/>
      <c r="AG760" s="41"/>
      <c r="AH760" s="42" t="e">
        <f t="shared" ref="AH760:AH765" si="1760">(AG760/AF760)*100</f>
        <v>#DIV/0!</v>
      </c>
      <c r="AI760" s="236"/>
      <c r="AJ760" s="41"/>
      <c r="AK760" s="42" t="e">
        <f t="shared" ref="AK760:AK765" si="1761">(AJ760/AI760)*100</f>
        <v>#DIV/0!</v>
      </c>
      <c r="AL760" s="236"/>
      <c r="AM760" s="41"/>
      <c r="AN760" s="42" t="e">
        <f t="shared" ref="AN760:AN765" si="1762">(AM760/AL760)*100</f>
        <v>#DIV/0!</v>
      </c>
      <c r="AO760" s="236"/>
      <c r="AP760" s="41"/>
      <c r="AQ760" s="42" t="e">
        <f t="shared" ref="AQ760:AQ765" si="1763">(AP760/AO760)*100</f>
        <v>#DIV/0!</v>
      </c>
      <c r="AR760" s="15"/>
      <c r="AS760" s="37"/>
      <c r="AT760" s="37"/>
    </row>
    <row r="761" spans="1:46" customFormat="1" ht="49.5" hidden="1" customHeight="1">
      <c r="A761" s="283"/>
      <c r="B761" s="282"/>
      <c r="C761" s="279"/>
      <c r="D761" s="115" t="s">
        <v>18</v>
      </c>
      <c r="E761" s="176">
        <f t="shared" ref="E761:F765" si="1764">H761+K761+N761+Q761+T761+W761+Z761+AC761+AF761+AI761+AL761+AO761</f>
        <v>0</v>
      </c>
      <c r="F761" s="47">
        <f t="shared" si="1764"/>
        <v>0</v>
      </c>
      <c r="G761" s="48" t="e">
        <f t="shared" si="1751"/>
        <v>#DIV/0!</v>
      </c>
      <c r="H761" s="235"/>
      <c r="I761" s="47"/>
      <c r="J761" s="42" t="e">
        <f t="shared" si="1752"/>
        <v>#DIV/0!</v>
      </c>
      <c r="K761" s="236"/>
      <c r="L761" s="47"/>
      <c r="M761" s="42" t="e">
        <f t="shared" si="1753"/>
        <v>#DIV/0!</v>
      </c>
      <c r="N761" s="236"/>
      <c r="O761" s="48"/>
      <c r="P761" s="42" t="e">
        <f t="shared" si="1754"/>
        <v>#DIV/0!</v>
      </c>
      <c r="Q761" s="236"/>
      <c r="R761" s="41"/>
      <c r="S761" s="42" t="e">
        <f t="shared" si="1755"/>
        <v>#DIV/0!</v>
      </c>
      <c r="T761" s="236"/>
      <c r="U761" s="41"/>
      <c r="V761" s="42" t="e">
        <f t="shared" si="1756"/>
        <v>#DIV/0!</v>
      </c>
      <c r="W761" s="236"/>
      <c r="X761" s="41"/>
      <c r="Y761" s="42" t="e">
        <f t="shared" si="1757"/>
        <v>#DIV/0!</v>
      </c>
      <c r="Z761" s="236"/>
      <c r="AA761" s="41"/>
      <c r="AB761" s="42" t="e">
        <f t="shared" si="1758"/>
        <v>#DIV/0!</v>
      </c>
      <c r="AC761" s="236"/>
      <c r="AD761" s="41"/>
      <c r="AE761" s="42" t="e">
        <f t="shared" si="1759"/>
        <v>#DIV/0!</v>
      </c>
      <c r="AF761" s="236"/>
      <c r="AG761" s="41"/>
      <c r="AH761" s="42" t="e">
        <f t="shared" si="1760"/>
        <v>#DIV/0!</v>
      </c>
      <c r="AI761" s="236"/>
      <c r="AJ761" s="41"/>
      <c r="AK761" s="42" t="e">
        <f t="shared" si="1761"/>
        <v>#DIV/0!</v>
      </c>
      <c r="AL761" s="236"/>
      <c r="AM761" s="41"/>
      <c r="AN761" s="42" t="e">
        <f t="shared" si="1762"/>
        <v>#DIV/0!</v>
      </c>
      <c r="AO761" s="236"/>
      <c r="AP761" s="41"/>
      <c r="AQ761" s="42" t="e">
        <f t="shared" si="1763"/>
        <v>#DIV/0!</v>
      </c>
      <c r="AR761" s="15"/>
      <c r="AS761" s="37"/>
      <c r="AT761" s="37"/>
    </row>
    <row r="762" spans="1:46" customFormat="1" ht="42.75" hidden="1" customHeight="1">
      <c r="A762" s="283"/>
      <c r="B762" s="282"/>
      <c r="C762" s="279"/>
      <c r="D762" s="115" t="s">
        <v>26</v>
      </c>
      <c r="E762" s="176">
        <f t="shared" si="1764"/>
        <v>15</v>
      </c>
      <c r="F762" s="47">
        <f t="shared" si="1764"/>
        <v>0</v>
      </c>
      <c r="G762" s="48">
        <f t="shared" si="1751"/>
        <v>0</v>
      </c>
      <c r="H762" s="235"/>
      <c r="I762" s="47"/>
      <c r="J762" s="42" t="e">
        <f t="shared" si="1752"/>
        <v>#DIV/0!</v>
      </c>
      <c r="K762" s="236"/>
      <c r="L762" s="47"/>
      <c r="M762" s="42" t="e">
        <f t="shared" si="1753"/>
        <v>#DIV/0!</v>
      </c>
      <c r="N762" s="236"/>
      <c r="O762" s="48"/>
      <c r="P762" s="42" t="e">
        <f t="shared" si="1754"/>
        <v>#DIV/0!</v>
      </c>
      <c r="Q762" s="236"/>
      <c r="R762" s="41"/>
      <c r="S762" s="42" t="e">
        <f t="shared" si="1755"/>
        <v>#DIV/0!</v>
      </c>
      <c r="T762" s="236"/>
      <c r="U762" s="41"/>
      <c r="V762" s="42" t="e">
        <f t="shared" si="1756"/>
        <v>#DIV/0!</v>
      </c>
      <c r="W762" s="236"/>
      <c r="X762" s="41"/>
      <c r="Y762" s="42" t="e">
        <f t="shared" si="1757"/>
        <v>#DIV/0!</v>
      </c>
      <c r="Z762" s="236"/>
      <c r="AA762" s="41"/>
      <c r="AB762" s="42" t="e">
        <f t="shared" si="1758"/>
        <v>#DIV/0!</v>
      </c>
      <c r="AC762" s="236"/>
      <c r="AD762" s="41"/>
      <c r="AE762" s="42" t="e">
        <f t="shared" si="1759"/>
        <v>#DIV/0!</v>
      </c>
      <c r="AF762" s="236">
        <v>15</v>
      </c>
      <c r="AG762" s="41"/>
      <c r="AH762" s="42">
        <f t="shared" si="1760"/>
        <v>0</v>
      </c>
      <c r="AI762" s="236"/>
      <c r="AJ762" s="41"/>
      <c r="AK762" s="42" t="e">
        <f t="shared" si="1761"/>
        <v>#DIV/0!</v>
      </c>
      <c r="AL762" s="236"/>
      <c r="AM762" s="41"/>
      <c r="AN762" s="42" t="e">
        <f t="shared" si="1762"/>
        <v>#DIV/0!</v>
      </c>
      <c r="AO762" s="236"/>
      <c r="AP762" s="41"/>
      <c r="AQ762" s="42" t="e">
        <f t="shared" si="1763"/>
        <v>#DIV/0!</v>
      </c>
      <c r="AR762" s="15"/>
      <c r="AS762" s="37"/>
      <c r="AT762" s="37"/>
    </row>
    <row r="763" spans="1:46" customFormat="1" ht="80.25" hidden="1" customHeight="1">
      <c r="A763" s="283"/>
      <c r="B763" s="282"/>
      <c r="C763" s="279"/>
      <c r="D763" s="115" t="s">
        <v>154</v>
      </c>
      <c r="E763" s="176">
        <f t="shared" si="1764"/>
        <v>0</v>
      </c>
      <c r="F763" s="47">
        <f t="shared" si="1764"/>
        <v>0</v>
      </c>
      <c r="G763" s="48" t="e">
        <f t="shared" si="1751"/>
        <v>#DIV/0!</v>
      </c>
      <c r="H763" s="235"/>
      <c r="I763" s="47"/>
      <c r="J763" s="42" t="e">
        <f t="shared" si="1752"/>
        <v>#DIV/0!</v>
      </c>
      <c r="K763" s="236"/>
      <c r="L763" s="47"/>
      <c r="M763" s="42" t="e">
        <f t="shared" si="1753"/>
        <v>#DIV/0!</v>
      </c>
      <c r="N763" s="236"/>
      <c r="O763" s="48"/>
      <c r="P763" s="42" t="e">
        <f t="shared" si="1754"/>
        <v>#DIV/0!</v>
      </c>
      <c r="Q763" s="236"/>
      <c r="R763" s="41"/>
      <c r="S763" s="42" t="e">
        <f t="shared" si="1755"/>
        <v>#DIV/0!</v>
      </c>
      <c r="T763" s="236"/>
      <c r="U763" s="41"/>
      <c r="V763" s="42" t="e">
        <f t="shared" si="1756"/>
        <v>#DIV/0!</v>
      </c>
      <c r="W763" s="236"/>
      <c r="X763" s="41"/>
      <c r="Y763" s="42" t="e">
        <f t="shared" si="1757"/>
        <v>#DIV/0!</v>
      </c>
      <c r="Z763" s="236"/>
      <c r="AA763" s="41"/>
      <c r="AB763" s="42" t="e">
        <f t="shared" si="1758"/>
        <v>#DIV/0!</v>
      </c>
      <c r="AC763" s="236"/>
      <c r="AD763" s="41"/>
      <c r="AE763" s="42" t="e">
        <f t="shared" si="1759"/>
        <v>#DIV/0!</v>
      </c>
      <c r="AF763" s="236"/>
      <c r="AG763" s="41"/>
      <c r="AH763" s="42" t="e">
        <f t="shared" si="1760"/>
        <v>#DIV/0!</v>
      </c>
      <c r="AI763" s="236"/>
      <c r="AJ763" s="41"/>
      <c r="AK763" s="42" t="e">
        <f t="shared" si="1761"/>
        <v>#DIV/0!</v>
      </c>
      <c r="AL763" s="236"/>
      <c r="AM763" s="41"/>
      <c r="AN763" s="42" t="e">
        <f t="shared" si="1762"/>
        <v>#DIV/0!</v>
      </c>
      <c r="AO763" s="236"/>
      <c r="AP763" s="41"/>
      <c r="AQ763" s="42" t="e">
        <f t="shared" si="1763"/>
        <v>#DIV/0!</v>
      </c>
      <c r="AR763" s="15"/>
      <c r="AS763" s="37"/>
      <c r="AT763" s="37"/>
    </row>
    <row r="764" spans="1:46" customFormat="1" ht="34.5" hidden="1" customHeight="1">
      <c r="A764" s="283"/>
      <c r="B764" s="282"/>
      <c r="C764" s="279"/>
      <c r="D764" s="115" t="s">
        <v>37</v>
      </c>
      <c r="E764" s="176">
        <f t="shared" si="1764"/>
        <v>0</v>
      </c>
      <c r="F764" s="47">
        <f t="shared" si="1764"/>
        <v>0</v>
      </c>
      <c r="G764" s="48" t="e">
        <f t="shared" si="1751"/>
        <v>#DIV/0!</v>
      </c>
      <c r="H764" s="235"/>
      <c r="I764" s="47"/>
      <c r="J764" s="42" t="e">
        <f t="shared" si="1752"/>
        <v>#DIV/0!</v>
      </c>
      <c r="K764" s="236"/>
      <c r="L764" s="47"/>
      <c r="M764" s="42" t="e">
        <f t="shared" si="1753"/>
        <v>#DIV/0!</v>
      </c>
      <c r="N764" s="236"/>
      <c r="O764" s="48"/>
      <c r="P764" s="42" t="e">
        <f t="shared" si="1754"/>
        <v>#DIV/0!</v>
      </c>
      <c r="Q764" s="236"/>
      <c r="R764" s="41"/>
      <c r="S764" s="42" t="e">
        <f t="shared" si="1755"/>
        <v>#DIV/0!</v>
      </c>
      <c r="T764" s="236"/>
      <c r="U764" s="41"/>
      <c r="V764" s="42" t="e">
        <f t="shared" si="1756"/>
        <v>#DIV/0!</v>
      </c>
      <c r="W764" s="236"/>
      <c r="X764" s="41"/>
      <c r="Y764" s="42" t="e">
        <f t="shared" si="1757"/>
        <v>#DIV/0!</v>
      </c>
      <c r="Z764" s="236"/>
      <c r="AA764" s="41"/>
      <c r="AB764" s="42" t="e">
        <f t="shared" si="1758"/>
        <v>#DIV/0!</v>
      </c>
      <c r="AC764" s="236"/>
      <c r="AD764" s="41"/>
      <c r="AE764" s="42" t="e">
        <f t="shared" si="1759"/>
        <v>#DIV/0!</v>
      </c>
      <c r="AF764" s="236"/>
      <c r="AG764" s="41"/>
      <c r="AH764" s="42" t="e">
        <f t="shared" si="1760"/>
        <v>#DIV/0!</v>
      </c>
      <c r="AI764" s="236"/>
      <c r="AJ764" s="41"/>
      <c r="AK764" s="42" t="e">
        <f t="shared" si="1761"/>
        <v>#DIV/0!</v>
      </c>
      <c r="AL764" s="236"/>
      <c r="AM764" s="41"/>
      <c r="AN764" s="42" t="e">
        <f t="shared" si="1762"/>
        <v>#DIV/0!</v>
      </c>
      <c r="AO764" s="236"/>
      <c r="AP764" s="41"/>
      <c r="AQ764" s="42" t="e">
        <f t="shared" si="1763"/>
        <v>#DIV/0!</v>
      </c>
      <c r="AR764" s="15"/>
      <c r="AS764" s="37"/>
      <c r="AT764" s="37"/>
    </row>
    <row r="765" spans="1:46" customFormat="1" ht="76.5" hidden="1" customHeight="1">
      <c r="A765" s="283"/>
      <c r="B765" s="282"/>
      <c r="C765" s="280"/>
      <c r="D765" s="115" t="s">
        <v>32</v>
      </c>
      <c r="E765" s="176">
        <f t="shared" si="1764"/>
        <v>0</v>
      </c>
      <c r="F765" s="47">
        <f t="shared" si="1764"/>
        <v>0</v>
      </c>
      <c r="G765" s="48" t="e">
        <f t="shared" si="1751"/>
        <v>#DIV/0!</v>
      </c>
      <c r="H765" s="235"/>
      <c r="I765" s="47"/>
      <c r="J765" s="42" t="e">
        <f t="shared" si="1752"/>
        <v>#DIV/0!</v>
      </c>
      <c r="K765" s="236"/>
      <c r="L765" s="47"/>
      <c r="M765" s="42" t="e">
        <f t="shared" si="1753"/>
        <v>#DIV/0!</v>
      </c>
      <c r="N765" s="236"/>
      <c r="O765" s="48"/>
      <c r="P765" s="42" t="e">
        <f t="shared" si="1754"/>
        <v>#DIV/0!</v>
      </c>
      <c r="Q765" s="236"/>
      <c r="R765" s="41"/>
      <c r="S765" s="42" t="e">
        <f t="shared" si="1755"/>
        <v>#DIV/0!</v>
      </c>
      <c r="T765" s="236"/>
      <c r="U765" s="41"/>
      <c r="V765" s="42" t="e">
        <f t="shared" si="1756"/>
        <v>#DIV/0!</v>
      </c>
      <c r="W765" s="236"/>
      <c r="X765" s="41"/>
      <c r="Y765" s="42" t="e">
        <f t="shared" si="1757"/>
        <v>#DIV/0!</v>
      </c>
      <c r="Z765" s="236"/>
      <c r="AA765" s="41"/>
      <c r="AB765" s="42" t="e">
        <f t="shared" si="1758"/>
        <v>#DIV/0!</v>
      </c>
      <c r="AC765" s="236"/>
      <c r="AD765" s="41"/>
      <c r="AE765" s="42" t="e">
        <f t="shared" si="1759"/>
        <v>#DIV/0!</v>
      </c>
      <c r="AF765" s="236"/>
      <c r="AG765" s="41"/>
      <c r="AH765" s="42" t="e">
        <f t="shared" si="1760"/>
        <v>#DIV/0!</v>
      </c>
      <c r="AI765" s="236"/>
      <c r="AJ765" s="41"/>
      <c r="AK765" s="42" t="e">
        <f t="shared" si="1761"/>
        <v>#DIV/0!</v>
      </c>
      <c r="AL765" s="236"/>
      <c r="AM765" s="41"/>
      <c r="AN765" s="42" t="e">
        <f t="shared" si="1762"/>
        <v>#DIV/0!</v>
      </c>
      <c r="AO765" s="236"/>
      <c r="AP765" s="41"/>
      <c r="AQ765" s="42" t="e">
        <f t="shared" si="1763"/>
        <v>#DIV/0!</v>
      </c>
      <c r="AR765" s="15"/>
      <c r="AS765" s="37"/>
      <c r="AT765" s="37"/>
    </row>
    <row r="766" spans="1:46" s="208" customFormat="1" ht="24" hidden="1" customHeight="1">
      <c r="A766" s="283" t="s">
        <v>230</v>
      </c>
      <c r="B766" s="282" t="s">
        <v>91</v>
      </c>
      <c r="C766" s="282" t="s">
        <v>88</v>
      </c>
      <c r="D766" s="217" t="s">
        <v>34</v>
      </c>
      <c r="E766" s="211">
        <f>E767+E768+E769+E771+E772</f>
        <v>90</v>
      </c>
      <c r="F766" s="212">
        <f>F767+F768+F769+F771+F772</f>
        <v>10</v>
      </c>
      <c r="G766" s="212">
        <f>(F766/E766)*100</f>
        <v>11.111111111111111</v>
      </c>
      <c r="H766" s="235">
        <f>H767+H768+H769+H771+H772</f>
        <v>0</v>
      </c>
      <c r="I766" s="212">
        <f>I767+I768+I769+I771+I772</f>
        <v>0</v>
      </c>
      <c r="J766" s="219" t="e">
        <f>(I766/H766)*100</f>
        <v>#DIV/0!</v>
      </c>
      <c r="K766" s="235">
        <f>K767+K768+K769+K771+K772</f>
        <v>0</v>
      </c>
      <c r="L766" s="212">
        <f>L767+L768+L769+L771+L772</f>
        <v>0</v>
      </c>
      <c r="M766" s="219" t="e">
        <f>(L766/K766)*100</f>
        <v>#DIV/0!</v>
      </c>
      <c r="N766" s="235">
        <f>N767+N768+N769+N771+N772</f>
        <v>0</v>
      </c>
      <c r="O766" s="212">
        <f>O767+O768+O769+O771+O772</f>
        <v>0</v>
      </c>
      <c r="P766" s="219" t="e">
        <f>(O766/N766)*100</f>
        <v>#DIV/0!</v>
      </c>
      <c r="Q766" s="235">
        <f>Q767+Q768+Q769+Q771+Q772</f>
        <v>0</v>
      </c>
      <c r="R766" s="212">
        <f>R767+R768+R769+R771+R772</f>
        <v>0</v>
      </c>
      <c r="S766" s="219" t="e">
        <f>(R766/Q766)*100</f>
        <v>#DIV/0!</v>
      </c>
      <c r="T766" s="235">
        <f>T767+T768+T769+T771+T772</f>
        <v>10</v>
      </c>
      <c r="U766" s="212">
        <f>U767+U768+U769+U771+U772</f>
        <v>10</v>
      </c>
      <c r="V766" s="219">
        <f>(U766/T766)*100</f>
        <v>100</v>
      </c>
      <c r="W766" s="235">
        <f>W767+W768+W769+W771+W772</f>
        <v>0</v>
      </c>
      <c r="X766" s="212">
        <f>X767+X768+X769+X771+X772</f>
        <v>0</v>
      </c>
      <c r="Y766" s="219" t="e">
        <f>(X766/W766)*100</f>
        <v>#DIV/0!</v>
      </c>
      <c r="Z766" s="235">
        <f>Z767+Z768+Z769+Z771+Z772</f>
        <v>0</v>
      </c>
      <c r="AA766" s="212">
        <f>AA767+AA768+AA769+AA771+AA772</f>
        <v>0</v>
      </c>
      <c r="AB766" s="219" t="e">
        <f>(AA766/Z766)*100</f>
        <v>#DIV/0!</v>
      </c>
      <c r="AC766" s="235">
        <f>AC767+AC768+AC769+AC771+AC772</f>
        <v>0</v>
      </c>
      <c r="AD766" s="212">
        <f>AD767+AD768+AD769+AD771+AD772</f>
        <v>0</v>
      </c>
      <c r="AE766" s="219" t="e">
        <f>(AD766/AC766)*100</f>
        <v>#DIV/0!</v>
      </c>
      <c r="AF766" s="235">
        <f>AF767+AF768+AF769+AF771+AF772</f>
        <v>0</v>
      </c>
      <c r="AG766" s="212">
        <f>AG767+AG768+AG769+AG771+AG772</f>
        <v>0</v>
      </c>
      <c r="AH766" s="219" t="e">
        <f>(AG766/AF766)*100</f>
        <v>#DIV/0!</v>
      </c>
      <c r="AI766" s="235">
        <f>AI767+AI768+AI769+AI771+AI772</f>
        <v>0</v>
      </c>
      <c r="AJ766" s="212">
        <f>AJ767+AJ768+AJ769+AJ771+AJ772</f>
        <v>0</v>
      </c>
      <c r="AK766" s="219" t="e">
        <f>(AJ766/AI766)*100</f>
        <v>#DIV/0!</v>
      </c>
      <c r="AL766" s="235">
        <f>AL767+AL768+AL769+AL771+AL772</f>
        <v>0</v>
      </c>
      <c r="AM766" s="212">
        <f>AM767+AM768+AM769+AM771+AM772</f>
        <v>0</v>
      </c>
      <c r="AN766" s="219" t="e">
        <f>(AM766/AL766)*100</f>
        <v>#DIV/0!</v>
      </c>
      <c r="AO766" s="235">
        <f>AO767+AO768+AO769+AO771+AO772</f>
        <v>80</v>
      </c>
      <c r="AP766" s="212">
        <f>AP767+AP768+AP769+AP771+AP772</f>
        <v>0</v>
      </c>
      <c r="AQ766" s="219">
        <f>(AP766/AO766)*100</f>
        <v>0</v>
      </c>
      <c r="AR766" s="404"/>
    </row>
    <row r="767" spans="1:46" customFormat="1" ht="30" hidden="1">
      <c r="A767" s="283"/>
      <c r="B767" s="282"/>
      <c r="C767" s="282"/>
      <c r="D767" s="115" t="s">
        <v>17</v>
      </c>
      <c r="E767" s="176">
        <f>H767+K767+N767+Q767+T767+W767+Z767+AC767+AF767+AI767+AL767+AO767</f>
        <v>0</v>
      </c>
      <c r="F767" s="47">
        <f>I767+L767+O767+R767+U767+X767+AA767+AD767+AG767+AJ767+AM767+AP767</f>
        <v>0</v>
      </c>
      <c r="G767" s="48" t="e">
        <f t="shared" ref="G767:G772" si="1765">(F767/E767)*100</f>
        <v>#DIV/0!</v>
      </c>
      <c r="H767" s="236"/>
      <c r="I767" s="41"/>
      <c r="J767" s="42" t="e">
        <f t="shared" ref="J767:J772" si="1766">(I767/H767)*100</f>
        <v>#DIV/0!</v>
      </c>
      <c r="K767" s="236"/>
      <c r="L767" s="47"/>
      <c r="M767" s="42" t="e">
        <f t="shared" ref="M767:M772" si="1767">(L767/K767)*100</f>
        <v>#DIV/0!</v>
      </c>
      <c r="N767" s="236"/>
      <c r="O767" s="48"/>
      <c r="P767" s="42" t="e">
        <f t="shared" ref="P767:P772" si="1768">(O767/N767)*100</f>
        <v>#DIV/0!</v>
      </c>
      <c r="Q767" s="236"/>
      <c r="R767" s="41"/>
      <c r="S767" s="42" t="e">
        <f t="shared" ref="S767:S772" si="1769">(R767/Q767)*100</f>
        <v>#DIV/0!</v>
      </c>
      <c r="T767" s="236"/>
      <c r="U767" s="41"/>
      <c r="V767" s="42" t="e">
        <f t="shared" ref="V767:V772" si="1770">(U767/T767)*100</f>
        <v>#DIV/0!</v>
      </c>
      <c r="W767" s="236"/>
      <c r="X767" s="41"/>
      <c r="Y767" s="42" t="e">
        <f t="shared" ref="Y767:Y772" si="1771">(X767/W767)*100</f>
        <v>#DIV/0!</v>
      </c>
      <c r="Z767" s="236"/>
      <c r="AA767" s="41"/>
      <c r="AB767" s="42" t="e">
        <f t="shared" ref="AB767:AB772" si="1772">(AA767/Z767)*100</f>
        <v>#DIV/0!</v>
      </c>
      <c r="AC767" s="236"/>
      <c r="AD767" s="41"/>
      <c r="AE767" s="42" t="e">
        <f t="shared" ref="AE767:AE772" si="1773">(AD767/AC767)*100</f>
        <v>#DIV/0!</v>
      </c>
      <c r="AF767" s="236"/>
      <c r="AG767" s="41"/>
      <c r="AH767" s="42" t="e">
        <f t="shared" ref="AH767:AH772" si="1774">(AG767/AF767)*100</f>
        <v>#DIV/0!</v>
      </c>
      <c r="AI767" s="236"/>
      <c r="AJ767" s="41"/>
      <c r="AK767" s="42" t="e">
        <f t="shared" ref="AK767:AK772" si="1775">(AJ767/AI767)*100</f>
        <v>#DIV/0!</v>
      </c>
      <c r="AL767" s="236"/>
      <c r="AM767" s="41"/>
      <c r="AN767" s="42" t="e">
        <f t="shared" ref="AN767:AN772" si="1776">(AM767/AL767)*100</f>
        <v>#DIV/0!</v>
      </c>
      <c r="AO767" s="236"/>
      <c r="AP767" s="41"/>
      <c r="AQ767" s="42" t="e">
        <f t="shared" ref="AQ767:AQ772" si="1777">(AP767/AO767)*100</f>
        <v>#DIV/0!</v>
      </c>
      <c r="AR767" s="351"/>
      <c r="AS767" s="37"/>
      <c r="AT767" s="37"/>
    </row>
    <row r="768" spans="1:46" customFormat="1" ht="48.75" hidden="1" customHeight="1">
      <c r="A768" s="283"/>
      <c r="B768" s="282"/>
      <c r="C768" s="282"/>
      <c r="D768" s="115" t="s">
        <v>18</v>
      </c>
      <c r="E768" s="176">
        <f t="shared" ref="E768:F772" si="1778">H768+K768+N768+Q768+T768+W768+Z768+AC768+AF768+AI768+AL768+AO768</f>
        <v>80</v>
      </c>
      <c r="F768" s="47">
        <f t="shared" si="1778"/>
        <v>0</v>
      </c>
      <c r="G768" s="48">
        <f t="shared" si="1765"/>
        <v>0</v>
      </c>
      <c r="H768" s="236"/>
      <c r="I768" s="41"/>
      <c r="J768" s="42" t="e">
        <f t="shared" si="1766"/>
        <v>#DIV/0!</v>
      </c>
      <c r="K768" s="236"/>
      <c r="L768" s="47"/>
      <c r="M768" s="42" t="e">
        <f t="shared" si="1767"/>
        <v>#DIV/0!</v>
      </c>
      <c r="N768" s="236"/>
      <c r="O768" s="48"/>
      <c r="P768" s="42" t="e">
        <f t="shared" si="1768"/>
        <v>#DIV/0!</v>
      </c>
      <c r="Q768" s="236"/>
      <c r="R768" s="41"/>
      <c r="S768" s="42" t="e">
        <f t="shared" si="1769"/>
        <v>#DIV/0!</v>
      </c>
      <c r="T768" s="236"/>
      <c r="U768" s="41"/>
      <c r="V768" s="42" t="e">
        <f t="shared" si="1770"/>
        <v>#DIV/0!</v>
      </c>
      <c r="W768" s="236"/>
      <c r="X768" s="41"/>
      <c r="Y768" s="42" t="e">
        <f t="shared" si="1771"/>
        <v>#DIV/0!</v>
      </c>
      <c r="Z768" s="236"/>
      <c r="AA768" s="41"/>
      <c r="AB768" s="42" t="e">
        <f t="shared" si="1772"/>
        <v>#DIV/0!</v>
      </c>
      <c r="AC768" s="236"/>
      <c r="AD768" s="41"/>
      <c r="AE768" s="42" t="e">
        <f t="shared" si="1773"/>
        <v>#DIV/0!</v>
      </c>
      <c r="AF768" s="236"/>
      <c r="AG768" s="41"/>
      <c r="AH768" s="42" t="e">
        <f t="shared" si="1774"/>
        <v>#DIV/0!</v>
      </c>
      <c r="AI768" s="236"/>
      <c r="AJ768" s="41"/>
      <c r="AK768" s="42" t="e">
        <f t="shared" si="1775"/>
        <v>#DIV/0!</v>
      </c>
      <c r="AL768" s="236"/>
      <c r="AM768" s="41"/>
      <c r="AN768" s="42" t="e">
        <f t="shared" si="1776"/>
        <v>#DIV/0!</v>
      </c>
      <c r="AO768" s="236">
        <v>80</v>
      </c>
      <c r="AP768" s="41"/>
      <c r="AQ768" s="42">
        <f t="shared" si="1777"/>
        <v>0</v>
      </c>
      <c r="AR768" s="351"/>
      <c r="AS768" s="37"/>
      <c r="AT768" s="37"/>
    </row>
    <row r="769" spans="1:46" customFormat="1" ht="32.25" hidden="1" customHeight="1">
      <c r="A769" s="283"/>
      <c r="B769" s="282"/>
      <c r="C769" s="282"/>
      <c r="D769" s="115" t="s">
        <v>26</v>
      </c>
      <c r="E769" s="176">
        <f t="shared" si="1778"/>
        <v>10</v>
      </c>
      <c r="F769" s="47">
        <f t="shared" si="1778"/>
        <v>10</v>
      </c>
      <c r="G769" s="48">
        <f t="shared" si="1765"/>
        <v>100</v>
      </c>
      <c r="H769" s="236"/>
      <c r="I769" s="41"/>
      <c r="J769" s="42" t="e">
        <f t="shared" si="1766"/>
        <v>#DIV/0!</v>
      </c>
      <c r="K769" s="236"/>
      <c r="L769" s="47"/>
      <c r="M769" s="42" t="e">
        <f t="shared" si="1767"/>
        <v>#DIV/0!</v>
      </c>
      <c r="N769" s="236"/>
      <c r="O769" s="48"/>
      <c r="P769" s="42" t="e">
        <f t="shared" si="1768"/>
        <v>#DIV/0!</v>
      </c>
      <c r="Q769" s="236"/>
      <c r="R769" s="41"/>
      <c r="S769" s="42" t="e">
        <f t="shared" si="1769"/>
        <v>#DIV/0!</v>
      </c>
      <c r="T769" s="236">
        <v>10</v>
      </c>
      <c r="U769" s="41">
        <v>10</v>
      </c>
      <c r="V769" s="42">
        <f t="shared" si="1770"/>
        <v>100</v>
      </c>
      <c r="W769" s="236"/>
      <c r="X769" s="41"/>
      <c r="Y769" s="42" t="e">
        <f t="shared" si="1771"/>
        <v>#DIV/0!</v>
      </c>
      <c r="Z769" s="236"/>
      <c r="AA769" s="41"/>
      <c r="AB769" s="42" t="e">
        <f t="shared" si="1772"/>
        <v>#DIV/0!</v>
      </c>
      <c r="AC769" s="236"/>
      <c r="AD769" s="41"/>
      <c r="AE769" s="42" t="e">
        <f t="shared" si="1773"/>
        <v>#DIV/0!</v>
      </c>
      <c r="AF769" s="236"/>
      <c r="AG769" s="41"/>
      <c r="AH769" s="42" t="e">
        <f t="shared" si="1774"/>
        <v>#DIV/0!</v>
      </c>
      <c r="AI769" s="236">
        <v>0</v>
      </c>
      <c r="AJ769" s="41"/>
      <c r="AK769" s="42" t="e">
        <f t="shared" si="1775"/>
        <v>#DIV/0!</v>
      </c>
      <c r="AL769" s="236"/>
      <c r="AM769" s="41"/>
      <c r="AN769" s="42" t="e">
        <f t="shared" si="1776"/>
        <v>#DIV/0!</v>
      </c>
      <c r="AO769" s="236"/>
      <c r="AP769" s="41"/>
      <c r="AQ769" s="42" t="e">
        <f t="shared" si="1777"/>
        <v>#DIV/0!</v>
      </c>
      <c r="AR769" s="351"/>
      <c r="AS769" s="37"/>
      <c r="AT769" s="37"/>
    </row>
    <row r="770" spans="1:46" customFormat="1" ht="84" hidden="1" customHeight="1">
      <c r="A770" s="283"/>
      <c r="B770" s="282"/>
      <c r="C770" s="282"/>
      <c r="D770" s="115" t="s">
        <v>154</v>
      </c>
      <c r="E770" s="176">
        <f t="shared" si="1778"/>
        <v>0</v>
      </c>
      <c r="F770" s="47">
        <f t="shared" si="1778"/>
        <v>0</v>
      </c>
      <c r="G770" s="48" t="e">
        <f t="shared" si="1765"/>
        <v>#DIV/0!</v>
      </c>
      <c r="H770" s="236"/>
      <c r="I770" s="41"/>
      <c r="J770" s="42" t="e">
        <f t="shared" si="1766"/>
        <v>#DIV/0!</v>
      </c>
      <c r="K770" s="236"/>
      <c r="L770" s="47"/>
      <c r="M770" s="42" t="e">
        <f t="shared" si="1767"/>
        <v>#DIV/0!</v>
      </c>
      <c r="N770" s="236"/>
      <c r="O770" s="48"/>
      <c r="P770" s="42" t="e">
        <f t="shared" si="1768"/>
        <v>#DIV/0!</v>
      </c>
      <c r="Q770" s="236"/>
      <c r="R770" s="41"/>
      <c r="S770" s="42" t="e">
        <f t="shared" si="1769"/>
        <v>#DIV/0!</v>
      </c>
      <c r="T770" s="236"/>
      <c r="U770" s="41"/>
      <c r="V770" s="42" t="e">
        <f t="shared" si="1770"/>
        <v>#DIV/0!</v>
      </c>
      <c r="W770" s="236"/>
      <c r="X770" s="41"/>
      <c r="Y770" s="42" t="e">
        <f t="shared" si="1771"/>
        <v>#DIV/0!</v>
      </c>
      <c r="Z770" s="236"/>
      <c r="AA770" s="41"/>
      <c r="AB770" s="42" t="e">
        <f t="shared" si="1772"/>
        <v>#DIV/0!</v>
      </c>
      <c r="AC770" s="236"/>
      <c r="AD770" s="41"/>
      <c r="AE770" s="42" t="e">
        <f t="shared" si="1773"/>
        <v>#DIV/0!</v>
      </c>
      <c r="AF770" s="236"/>
      <c r="AG770" s="41"/>
      <c r="AH770" s="42" t="e">
        <f t="shared" si="1774"/>
        <v>#DIV/0!</v>
      </c>
      <c r="AI770" s="236"/>
      <c r="AJ770" s="41"/>
      <c r="AK770" s="42" t="e">
        <f t="shared" si="1775"/>
        <v>#DIV/0!</v>
      </c>
      <c r="AL770" s="236"/>
      <c r="AM770" s="41"/>
      <c r="AN770" s="42" t="e">
        <f t="shared" si="1776"/>
        <v>#DIV/0!</v>
      </c>
      <c r="AO770" s="236"/>
      <c r="AP770" s="41"/>
      <c r="AQ770" s="42" t="e">
        <f t="shared" si="1777"/>
        <v>#DIV/0!</v>
      </c>
      <c r="AR770" s="351"/>
      <c r="AS770" s="37"/>
      <c r="AT770" s="37"/>
    </row>
    <row r="771" spans="1:46" customFormat="1" ht="31.5" hidden="1" customHeight="1">
      <c r="A771" s="283"/>
      <c r="B771" s="282"/>
      <c r="C771" s="282"/>
      <c r="D771" s="115" t="s">
        <v>37</v>
      </c>
      <c r="E771" s="176">
        <f t="shared" si="1778"/>
        <v>0</v>
      </c>
      <c r="F771" s="47">
        <f t="shared" si="1778"/>
        <v>0</v>
      </c>
      <c r="G771" s="48" t="e">
        <f t="shared" si="1765"/>
        <v>#DIV/0!</v>
      </c>
      <c r="H771" s="236"/>
      <c r="I771" s="41"/>
      <c r="J771" s="42" t="e">
        <f t="shared" si="1766"/>
        <v>#DIV/0!</v>
      </c>
      <c r="K771" s="236"/>
      <c r="L771" s="47"/>
      <c r="M771" s="42" t="e">
        <f t="shared" si="1767"/>
        <v>#DIV/0!</v>
      </c>
      <c r="N771" s="236"/>
      <c r="O771" s="48"/>
      <c r="P771" s="42" t="e">
        <f t="shared" si="1768"/>
        <v>#DIV/0!</v>
      </c>
      <c r="Q771" s="236"/>
      <c r="R771" s="41"/>
      <c r="S771" s="42" t="e">
        <f t="shared" si="1769"/>
        <v>#DIV/0!</v>
      </c>
      <c r="T771" s="236"/>
      <c r="U771" s="41"/>
      <c r="V771" s="42" t="e">
        <f t="shared" si="1770"/>
        <v>#DIV/0!</v>
      </c>
      <c r="W771" s="236"/>
      <c r="X771" s="41"/>
      <c r="Y771" s="42" t="e">
        <f t="shared" si="1771"/>
        <v>#DIV/0!</v>
      </c>
      <c r="Z771" s="236"/>
      <c r="AA771" s="41"/>
      <c r="AB771" s="42" t="e">
        <f t="shared" si="1772"/>
        <v>#DIV/0!</v>
      </c>
      <c r="AC771" s="236"/>
      <c r="AD771" s="41"/>
      <c r="AE771" s="42" t="e">
        <f t="shared" si="1773"/>
        <v>#DIV/0!</v>
      </c>
      <c r="AF771" s="236"/>
      <c r="AG771" s="41"/>
      <c r="AH771" s="42" t="e">
        <f t="shared" si="1774"/>
        <v>#DIV/0!</v>
      </c>
      <c r="AI771" s="236"/>
      <c r="AJ771" s="41"/>
      <c r="AK771" s="42" t="e">
        <f t="shared" si="1775"/>
        <v>#DIV/0!</v>
      </c>
      <c r="AL771" s="236"/>
      <c r="AM771" s="41"/>
      <c r="AN771" s="42" t="e">
        <f t="shared" si="1776"/>
        <v>#DIV/0!</v>
      </c>
      <c r="AO771" s="236"/>
      <c r="AP771" s="41"/>
      <c r="AQ771" s="42" t="e">
        <f t="shared" si="1777"/>
        <v>#DIV/0!</v>
      </c>
      <c r="AR771" s="351"/>
      <c r="AS771" s="37"/>
      <c r="AT771" s="37"/>
    </row>
    <row r="772" spans="1:46" customFormat="1" ht="45" hidden="1">
      <c r="A772" s="283"/>
      <c r="B772" s="282"/>
      <c r="C772" s="282"/>
      <c r="D772" s="115" t="s">
        <v>32</v>
      </c>
      <c r="E772" s="176">
        <f t="shared" si="1778"/>
        <v>0</v>
      </c>
      <c r="F772" s="47">
        <f t="shared" si="1778"/>
        <v>0</v>
      </c>
      <c r="G772" s="48" t="e">
        <f t="shared" si="1765"/>
        <v>#DIV/0!</v>
      </c>
      <c r="H772" s="236"/>
      <c r="I772" s="41"/>
      <c r="J772" s="42" t="e">
        <f t="shared" si="1766"/>
        <v>#DIV/0!</v>
      </c>
      <c r="K772" s="236"/>
      <c r="L772" s="47"/>
      <c r="M772" s="42" t="e">
        <f t="shared" si="1767"/>
        <v>#DIV/0!</v>
      </c>
      <c r="N772" s="236"/>
      <c r="O772" s="48"/>
      <c r="P772" s="42" t="e">
        <f t="shared" si="1768"/>
        <v>#DIV/0!</v>
      </c>
      <c r="Q772" s="236"/>
      <c r="R772" s="41"/>
      <c r="S772" s="42" t="e">
        <f t="shared" si="1769"/>
        <v>#DIV/0!</v>
      </c>
      <c r="T772" s="236"/>
      <c r="U772" s="41"/>
      <c r="V772" s="42" t="e">
        <f t="shared" si="1770"/>
        <v>#DIV/0!</v>
      </c>
      <c r="W772" s="236"/>
      <c r="X772" s="41"/>
      <c r="Y772" s="42" t="e">
        <f t="shared" si="1771"/>
        <v>#DIV/0!</v>
      </c>
      <c r="Z772" s="236"/>
      <c r="AA772" s="41"/>
      <c r="AB772" s="42" t="e">
        <f t="shared" si="1772"/>
        <v>#DIV/0!</v>
      </c>
      <c r="AC772" s="236"/>
      <c r="AD772" s="41"/>
      <c r="AE772" s="42" t="e">
        <f t="shared" si="1773"/>
        <v>#DIV/0!</v>
      </c>
      <c r="AF772" s="236"/>
      <c r="AG772" s="41"/>
      <c r="AH772" s="42" t="e">
        <f t="shared" si="1774"/>
        <v>#DIV/0!</v>
      </c>
      <c r="AI772" s="236"/>
      <c r="AJ772" s="41"/>
      <c r="AK772" s="42" t="e">
        <f t="shared" si="1775"/>
        <v>#DIV/0!</v>
      </c>
      <c r="AL772" s="236"/>
      <c r="AM772" s="41"/>
      <c r="AN772" s="42" t="e">
        <f t="shared" si="1776"/>
        <v>#DIV/0!</v>
      </c>
      <c r="AO772" s="236"/>
      <c r="AP772" s="41"/>
      <c r="AQ772" s="42" t="e">
        <f t="shared" si="1777"/>
        <v>#DIV/0!</v>
      </c>
      <c r="AR772" s="352"/>
      <c r="AS772" s="37"/>
      <c r="AT772" s="37"/>
    </row>
    <row r="773" spans="1:46" s="208" customFormat="1" ht="27.75" hidden="1" customHeight="1">
      <c r="A773" s="283" t="s">
        <v>231</v>
      </c>
      <c r="B773" s="282" t="s">
        <v>92</v>
      </c>
      <c r="C773" s="282" t="s">
        <v>88</v>
      </c>
      <c r="D773" s="217" t="s">
        <v>34</v>
      </c>
      <c r="E773" s="211">
        <f>SUM(E774:E779)</f>
        <v>10</v>
      </c>
      <c r="F773" s="212">
        <f>SUM(F774:F779)</f>
        <v>0</v>
      </c>
      <c r="G773" s="212">
        <f>(F773/E773)*100</f>
        <v>0</v>
      </c>
      <c r="H773" s="236">
        <f>SUM(H774:H779)</f>
        <v>0</v>
      </c>
      <c r="I773" s="219">
        <f>SUM(I774:I779)</f>
        <v>0</v>
      </c>
      <c r="J773" s="219" t="e">
        <f>(I773/H773)*100</f>
        <v>#DIV/0!</v>
      </c>
      <c r="K773" s="236">
        <f>SUM(K774:K779)</f>
        <v>0</v>
      </c>
      <c r="L773" s="212">
        <f>SUM(L774:L779)</f>
        <v>0</v>
      </c>
      <c r="M773" s="219" t="e">
        <f>(L773/K773)*100</f>
        <v>#DIV/0!</v>
      </c>
      <c r="N773" s="236">
        <f>SUM(N774:N779)</f>
        <v>0</v>
      </c>
      <c r="O773" s="212">
        <f>SUM(O774:O779)</f>
        <v>0</v>
      </c>
      <c r="P773" s="219" t="e">
        <f>(O773/N773)*100</f>
        <v>#DIV/0!</v>
      </c>
      <c r="Q773" s="236">
        <f>SUM(Q774:Q779)</f>
        <v>0</v>
      </c>
      <c r="R773" s="219">
        <f>SUM(R774:R779)</f>
        <v>0</v>
      </c>
      <c r="S773" s="219" t="e">
        <f>(R773/Q773)*100</f>
        <v>#DIV/0!</v>
      </c>
      <c r="T773" s="236">
        <f>SUM(T774:T779)</f>
        <v>0</v>
      </c>
      <c r="U773" s="219">
        <f>SUM(U774:U779)</f>
        <v>0</v>
      </c>
      <c r="V773" s="219" t="e">
        <f>(U773/T773)*100</f>
        <v>#DIV/0!</v>
      </c>
      <c r="W773" s="236">
        <f>SUM(W774:W779)</f>
        <v>0</v>
      </c>
      <c r="X773" s="219">
        <f>SUM(X774:X779)</f>
        <v>0</v>
      </c>
      <c r="Y773" s="219" t="e">
        <f>(X773/W773)*100</f>
        <v>#DIV/0!</v>
      </c>
      <c r="Z773" s="236">
        <f>SUM(Z774:Z779)</f>
        <v>10</v>
      </c>
      <c r="AA773" s="219">
        <f>SUM(AA774:AA779)</f>
        <v>0</v>
      </c>
      <c r="AB773" s="219">
        <f>(AA773/Z773)*100</f>
        <v>0</v>
      </c>
      <c r="AC773" s="236">
        <f>SUM(AC774:AC779)</f>
        <v>0</v>
      </c>
      <c r="AD773" s="219">
        <f>SUM(AD774:AD779)</f>
        <v>0</v>
      </c>
      <c r="AE773" s="219" t="e">
        <f>(AD773/AC773)*100</f>
        <v>#DIV/0!</v>
      </c>
      <c r="AF773" s="236">
        <f>SUM(AF774:AF779)</f>
        <v>0</v>
      </c>
      <c r="AG773" s="219">
        <f>SUM(AG774:AG779)</f>
        <v>0</v>
      </c>
      <c r="AH773" s="219" t="e">
        <f>(AG773/AF773)*100</f>
        <v>#DIV/0!</v>
      </c>
      <c r="AI773" s="236">
        <f>SUM(AI774:AI779)</f>
        <v>0</v>
      </c>
      <c r="AJ773" s="219">
        <f>SUM(AJ774:AJ779)</f>
        <v>0</v>
      </c>
      <c r="AK773" s="219" t="e">
        <f>(AJ773/AI773)*100</f>
        <v>#DIV/0!</v>
      </c>
      <c r="AL773" s="236">
        <f>SUM(AL774:AL779)</f>
        <v>0</v>
      </c>
      <c r="AM773" s="219">
        <f>SUM(AM774:AM779)</f>
        <v>0</v>
      </c>
      <c r="AN773" s="219" t="e">
        <f>(AM773/AL773)*100</f>
        <v>#DIV/0!</v>
      </c>
      <c r="AO773" s="236">
        <f>SUM(AO774:AO779)</f>
        <v>0</v>
      </c>
      <c r="AP773" s="219">
        <f>SUM(AP774:AP779)</f>
        <v>0</v>
      </c>
      <c r="AQ773" s="219" t="e">
        <f>(AP773/AO773)*100</f>
        <v>#DIV/0!</v>
      </c>
      <c r="AR773" s="216"/>
    </row>
    <row r="774" spans="1:46" customFormat="1" ht="30" hidden="1">
      <c r="A774" s="283"/>
      <c r="B774" s="282"/>
      <c r="C774" s="282"/>
      <c r="D774" s="115" t="s">
        <v>17</v>
      </c>
      <c r="E774" s="176">
        <f>H774+K774+N774+Q774+T774+W774+Z774+AC774+AF774+AI774+AL774+AO774</f>
        <v>0</v>
      </c>
      <c r="F774" s="47">
        <f>I774+L774+O774+R774+U774+X774+AA774+AD774+AG774+AJ774+AM774+AP774</f>
        <v>0</v>
      </c>
      <c r="G774" s="48" t="e">
        <f t="shared" ref="G774:G779" si="1779">(F774/E774)*100</f>
        <v>#DIV/0!</v>
      </c>
      <c r="H774" s="236"/>
      <c r="I774" s="41"/>
      <c r="J774" s="42" t="e">
        <f t="shared" ref="J774:J779" si="1780">(I774/H774)*100</f>
        <v>#DIV/0!</v>
      </c>
      <c r="K774" s="236"/>
      <c r="L774" s="47"/>
      <c r="M774" s="42" t="e">
        <f t="shared" ref="M774:M779" si="1781">(L774/K774)*100</f>
        <v>#DIV/0!</v>
      </c>
      <c r="N774" s="236"/>
      <c r="O774" s="48"/>
      <c r="P774" s="42" t="e">
        <f t="shared" ref="P774:P779" si="1782">(O774/N774)*100</f>
        <v>#DIV/0!</v>
      </c>
      <c r="Q774" s="236"/>
      <c r="R774" s="41"/>
      <c r="S774" s="42" t="e">
        <f t="shared" ref="S774:S779" si="1783">(R774/Q774)*100</f>
        <v>#DIV/0!</v>
      </c>
      <c r="T774" s="236"/>
      <c r="U774" s="41"/>
      <c r="V774" s="42" t="e">
        <f t="shared" ref="V774:V779" si="1784">(U774/T774)*100</f>
        <v>#DIV/0!</v>
      </c>
      <c r="W774" s="236"/>
      <c r="X774" s="41"/>
      <c r="Y774" s="42" t="e">
        <f t="shared" ref="Y774:Y779" si="1785">(X774/W774)*100</f>
        <v>#DIV/0!</v>
      </c>
      <c r="Z774" s="236"/>
      <c r="AA774" s="41"/>
      <c r="AB774" s="42" t="e">
        <f t="shared" ref="AB774:AB779" si="1786">(AA774/Z774)*100</f>
        <v>#DIV/0!</v>
      </c>
      <c r="AC774" s="236"/>
      <c r="AD774" s="41"/>
      <c r="AE774" s="42" t="e">
        <f t="shared" ref="AE774:AE779" si="1787">(AD774/AC774)*100</f>
        <v>#DIV/0!</v>
      </c>
      <c r="AF774" s="236"/>
      <c r="AG774" s="41"/>
      <c r="AH774" s="42" t="e">
        <f t="shared" ref="AH774:AH779" si="1788">(AG774/AF774)*100</f>
        <v>#DIV/0!</v>
      </c>
      <c r="AI774" s="236"/>
      <c r="AJ774" s="41"/>
      <c r="AK774" s="42" t="e">
        <f t="shared" ref="AK774:AK779" si="1789">(AJ774/AI774)*100</f>
        <v>#DIV/0!</v>
      </c>
      <c r="AL774" s="236"/>
      <c r="AM774" s="41"/>
      <c r="AN774" s="42" t="e">
        <f t="shared" ref="AN774:AN779" si="1790">(AM774/AL774)*100</f>
        <v>#DIV/0!</v>
      </c>
      <c r="AO774" s="236"/>
      <c r="AP774" s="41"/>
      <c r="AQ774" s="42" t="e">
        <f t="shared" ref="AQ774:AQ779" si="1791">(AP774/AO774)*100</f>
        <v>#DIV/0!</v>
      </c>
      <c r="AR774" s="12"/>
      <c r="AS774" s="37"/>
      <c r="AT774" s="37"/>
    </row>
    <row r="775" spans="1:46" customFormat="1" ht="43.5" hidden="1" customHeight="1">
      <c r="A775" s="283"/>
      <c r="B775" s="282"/>
      <c r="C775" s="282"/>
      <c r="D775" s="115" t="s">
        <v>18</v>
      </c>
      <c r="E775" s="176">
        <f t="shared" ref="E775:F779" si="1792">H775+K775+N775+Q775+T775+W775+Z775+AC775+AF775+AI775+AL775+AO775</f>
        <v>0</v>
      </c>
      <c r="F775" s="47">
        <f t="shared" si="1792"/>
        <v>0</v>
      </c>
      <c r="G775" s="48" t="e">
        <f t="shared" si="1779"/>
        <v>#DIV/0!</v>
      </c>
      <c r="H775" s="236"/>
      <c r="I775" s="41"/>
      <c r="J775" s="42" t="e">
        <f t="shared" si="1780"/>
        <v>#DIV/0!</v>
      </c>
      <c r="K775" s="236"/>
      <c r="L775" s="47"/>
      <c r="M775" s="42" t="e">
        <f t="shared" si="1781"/>
        <v>#DIV/0!</v>
      </c>
      <c r="N775" s="236"/>
      <c r="O775" s="48"/>
      <c r="P775" s="42" t="e">
        <f t="shared" si="1782"/>
        <v>#DIV/0!</v>
      </c>
      <c r="Q775" s="236"/>
      <c r="R775" s="41"/>
      <c r="S775" s="42" t="e">
        <f t="shared" si="1783"/>
        <v>#DIV/0!</v>
      </c>
      <c r="T775" s="236"/>
      <c r="U775" s="41"/>
      <c r="V775" s="42" t="e">
        <f t="shared" si="1784"/>
        <v>#DIV/0!</v>
      </c>
      <c r="W775" s="236"/>
      <c r="X775" s="41"/>
      <c r="Y775" s="42" t="e">
        <f t="shared" si="1785"/>
        <v>#DIV/0!</v>
      </c>
      <c r="Z775" s="236"/>
      <c r="AA775" s="41"/>
      <c r="AB775" s="42" t="e">
        <f t="shared" si="1786"/>
        <v>#DIV/0!</v>
      </c>
      <c r="AC775" s="236"/>
      <c r="AD775" s="41"/>
      <c r="AE775" s="42" t="e">
        <f t="shared" si="1787"/>
        <v>#DIV/0!</v>
      </c>
      <c r="AF775" s="236"/>
      <c r="AG775" s="41"/>
      <c r="AH775" s="42" t="e">
        <f t="shared" si="1788"/>
        <v>#DIV/0!</v>
      </c>
      <c r="AI775" s="236"/>
      <c r="AJ775" s="41"/>
      <c r="AK775" s="42" t="e">
        <f t="shared" si="1789"/>
        <v>#DIV/0!</v>
      </c>
      <c r="AL775" s="236"/>
      <c r="AM775" s="41"/>
      <c r="AN775" s="42" t="e">
        <f t="shared" si="1790"/>
        <v>#DIV/0!</v>
      </c>
      <c r="AO775" s="236"/>
      <c r="AP775" s="41"/>
      <c r="AQ775" s="42" t="e">
        <f t="shared" si="1791"/>
        <v>#DIV/0!</v>
      </c>
      <c r="AR775" s="12"/>
      <c r="AS775" s="37"/>
      <c r="AT775" s="37"/>
    </row>
    <row r="776" spans="1:46" customFormat="1" ht="33.75" hidden="1" customHeight="1">
      <c r="A776" s="283"/>
      <c r="B776" s="282"/>
      <c r="C776" s="282"/>
      <c r="D776" s="115" t="s">
        <v>26</v>
      </c>
      <c r="E776" s="176">
        <f t="shared" si="1792"/>
        <v>10</v>
      </c>
      <c r="F776" s="47">
        <f t="shared" si="1792"/>
        <v>0</v>
      </c>
      <c r="G776" s="48">
        <f t="shared" si="1779"/>
        <v>0</v>
      </c>
      <c r="H776" s="236"/>
      <c r="I776" s="41"/>
      <c r="J776" s="42" t="e">
        <f t="shared" si="1780"/>
        <v>#DIV/0!</v>
      </c>
      <c r="K776" s="236"/>
      <c r="L776" s="47"/>
      <c r="M776" s="42" t="e">
        <f t="shared" si="1781"/>
        <v>#DIV/0!</v>
      </c>
      <c r="N776" s="236"/>
      <c r="O776" s="48"/>
      <c r="P776" s="42" t="e">
        <f t="shared" si="1782"/>
        <v>#DIV/0!</v>
      </c>
      <c r="Q776" s="236"/>
      <c r="R776" s="41"/>
      <c r="S776" s="42" t="e">
        <f t="shared" si="1783"/>
        <v>#DIV/0!</v>
      </c>
      <c r="T776" s="236"/>
      <c r="U776" s="41"/>
      <c r="V776" s="42" t="e">
        <f t="shared" si="1784"/>
        <v>#DIV/0!</v>
      </c>
      <c r="W776" s="236">
        <v>0</v>
      </c>
      <c r="X776" s="41"/>
      <c r="Y776" s="42" t="e">
        <f t="shared" si="1785"/>
        <v>#DIV/0!</v>
      </c>
      <c r="Z776" s="236">
        <v>10</v>
      </c>
      <c r="AA776" s="41"/>
      <c r="AB776" s="42">
        <f t="shared" si="1786"/>
        <v>0</v>
      </c>
      <c r="AC776" s="236"/>
      <c r="AD776" s="41"/>
      <c r="AE776" s="42" t="e">
        <f t="shared" si="1787"/>
        <v>#DIV/0!</v>
      </c>
      <c r="AF776" s="236"/>
      <c r="AG776" s="41"/>
      <c r="AH776" s="42" t="e">
        <f t="shared" si="1788"/>
        <v>#DIV/0!</v>
      </c>
      <c r="AI776" s="236"/>
      <c r="AJ776" s="41"/>
      <c r="AK776" s="42" t="e">
        <f t="shared" si="1789"/>
        <v>#DIV/0!</v>
      </c>
      <c r="AL776" s="236"/>
      <c r="AM776" s="41"/>
      <c r="AN776" s="42" t="e">
        <f t="shared" si="1790"/>
        <v>#DIV/0!</v>
      </c>
      <c r="AO776" s="236"/>
      <c r="AP776" s="41"/>
      <c r="AQ776" s="42" t="e">
        <f t="shared" si="1791"/>
        <v>#DIV/0!</v>
      </c>
      <c r="AR776" s="12"/>
      <c r="AS776" s="37"/>
      <c r="AT776" s="37"/>
    </row>
    <row r="777" spans="1:46" customFormat="1" ht="86.25" hidden="1" customHeight="1">
      <c r="A777" s="283"/>
      <c r="B777" s="282"/>
      <c r="C777" s="282"/>
      <c r="D777" s="115" t="s">
        <v>154</v>
      </c>
      <c r="E777" s="176">
        <f t="shared" si="1792"/>
        <v>0</v>
      </c>
      <c r="F777" s="47">
        <f t="shared" si="1792"/>
        <v>0</v>
      </c>
      <c r="G777" s="48" t="e">
        <f t="shared" si="1779"/>
        <v>#DIV/0!</v>
      </c>
      <c r="H777" s="236"/>
      <c r="I777" s="41"/>
      <c r="J777" s="42" t="e">
        <f t="shared" si="1780"/>
        <v>#DIV/0!</v>
      </c>
      <c r="K777" s="236"/>
      <c r="L777" s="47"/>
      <c r="M777" s="42" t="e">
        <f t="shared" si="1781"/>
        <v>#DIV/0!</v>
      </c>
      <c r="N777" s="236"/>
      <c r="O777" s="48"/>
      <c r="P777" s="42" t="e">
        <f t="shared" si="1782"/>
        <v>#DIV/0!</v>
      </c>
      <c r="Q777" s="236"/>
      <c r="R777" s="41"/>
      <c r="S777" s="42" t="e">
        <f t="shared" si="1783"/>
        <v>#DIV/0!</v>
      </c>
      <c r="T777" s="236"/>
      <c r="U777" s="41"/>
      <c r="V777" s="42" t="e">
        <f t="shared" si="1784"/>
        <v>#DIV/0!</v>
      </c>
      <c r="W777" s="236"/>
      <c r="X777" s="41"/>
      <c r="Y777" s="42" t="e">
        <f t="shared" si="1785"/>
        <v>#DIV/0!</v>
      </c>
      <c r="Z777" s="236"/>
      <c r="AA777" s="41"/>
      <c r="AB777" s="42" t="e">
        <f t="shared" si="1786"/>
        <v>#DIV/0!</v>
      </c>
      <c r="AC777" s="236"/>
      <c r="AD777" s="41"/>
      <c r="AE777" s="42" t="e">
        <f t="shared" si="1787"/>
        <v>#DIV/0!</v>
      </c>
      <c r="AF777" s="236"/>
      <c r="AG777" s="41"/>
      <c r="AH777" s="42" t="e">
        <f t="shared" si="1788"/>
        <v>#DIV/0!</v>
      </c>
      <c r="AI777" s="236"/>
      <c r="AJ777" s="41"/>
      <c r="AK777" s="42" t="e">
        <f t="shared" si="1789"/>
        <v>#DIV/0!</v>
      </c>
      <c r="AL777" s="236"/>
      <c r="AM777" s="41"/>
      <c r="AN777" s="42" t="e">
        <f t="shared" si="1790"/>
        <v>#DIV/0!</v>
      </c>
      <c r="AO777" s="236"/>
      <c r="AP777" s="41"/>
      <c r="AQ777" s="42" t="e">
        <f t="shared" si="1791"/>
        <v>#DIV/0!</v>
      </c>
      <c r="AR777" s="12"/>
      <c r="AS777" s="37"/>
      <c r="AT777" s="37"/>
    </row>
    <row r="778" spans="1:46" customFormat="1" ht="34.5" hidden="1" customHeight="1">
      <c r="A778" s="283"/>
      <c r="B778" s="282"/>
      <c r="C778" s="282"/>
      <c r="D778" s="115" t="s">
        <v>37</v>
      </c>
      <c r="E778" s="176">
        <f t="shared" si="1792"/>
        <v>0</v>
      </c>
      <c r="F778" s="47">
        <f t="shared" si="1792"/>
        <v>0</v>
      </c>
      <c r="G778" s="48" t="e">
        <f t="shared" si="1779"/>
        <v>#DIV/0!</v>
      </c>
      <c r="H778" s="236"/>
      <c r="I778" s="41"/>
      <c r="J778" s="42" t="e">
        <f t="shared" si="1780"/>
        <v>#DIV/0!</v>
      </c>
      <c r="K778" s="236"/>
      <c r="L778" s="47"/>
      <c r="M778" s="42" t="e">
        <f t="shared" si="1781"/>
        <v>#DIV/0!</v>
      </c>
      <c r="N778" s="236"/>
      <c r="O778" s="48"/>
      <c r="P778" s="42" t="e">
        <f t="shared" si="1782"/>
        <v>#DIV/0!</v>
      </c>
      <c r="Q778" s="236"/>
      <c r="R778" s="41"/>
      <c r="S778" s="42" t="e">
        <f t="shared" si="1783"/>
        <v>#DIV/0!</v>
      </c>
      <c r="T778" s="236"/>
      <c r="U778" s="41"/>
      <c r="V778" s="42" t="e">
        <f t="shared" si="1784"/>
        <v>#DIV/0!</v>
      </c>
      <c r="W778" s="236"/>
      <c r="X778" s="41"/>
      <c r="Y778" s="42" t="e">
        <f t="shared" si="1785"/>
        <v>#DIV/0!</v>
      </c>
      <c r="Z778" s="236"/>
      <c r="AA778" s="41"/>
      <c r="AB778" s="42" t="e">
        <f t="shared" si="1786"/>
        <v>#DIV/0!</v>
      </c>
      <c r="AC778" s="236"/>
      <c r="AD778" s="41"/>
      <c r="AE778" s="42" t="e">
        <f t="shared" si="1787"/>
        <v>#DIV/0!</v>
      </c>
      <c r="AF778" s="236"/>
      <c r="AG778" s="41"/>
      <c r="AH778" s="42" t="e">
        <f t="shared" si="1788"/>
        <v>#DIV/0!</v>
      </c>
      <c r="AI778" s="236"/>
      <c r="AJ778" s="41"/>
      <c r="AK778" s="42" t="e">
        <f t="shared" si="1789"/>
        <v>#DIV/0!</v>
      </c>
      <c r="AL778" s="236"/>
      <c r="AM778" s="41"/>
      <c r="AN778" s="42" t="e">
        <f t="shared" si="1790"/>
        <v>#DIV/0!</v>
      </c>
      <c r="AO778" s="236"/>
      <c r="AP778" s="41"/>
      <c r="AQ778" s="42" t="e">
        <f t="shared" si="1791"/>
        <v>#DIV/0!</v>
      </c>
      <c r="AR778" s="12"/>
      <c r="AS778" s="37"/>
      <c r="AT778" s="37"/>
    </row>
    <row r="779" spans="1:46" customFormat="1" ht="45" hidden="1">
      <c r="A779" s="283"/>
      <c r="B779" s="282"/>
      <c r="C779" s="282"/>
      <c r="D779" s="115" t="s">
        <v>32</v>
      </c>
      <c r="E779" s="176">
        <f t="shared" si="1792"/>
        <v>0</v>
      </c>
      <c r="F779" s="47">
        <f t="shared" si="1792"/>
        <v>0</v>
      </c>
      <c r="G779" s="48" t="e">
        <f t="shared" si="1779"/>
        <v>#DIV/0!</v>
      </c>
      <c r="H779" s="236"/>
      <c r="I779" s="41"/>
      <c r="J779" s="42" t="e">
        <f t="shared" si="1780"/>
        <v>#DIV/0!</v>
      </c>
      <c r="K779" s="236"/>
      <c r="L779" s="47"/>
      <c r="M779" s="42" t="e">
        <f t="shared" si="1781"/>
        <v>#DIV/0!</v>
      </c>
      <c r="N779" s="236"/>
      <c r="O779" s="48"/>
      <c r="P779" s="42" t="e">
        <f t="shared" si="1782"/>
        <v>#DIV/0!</v>
      </c>
      <c r="Q779" s="236"/>
      <c r="R779" s="41"/>
      <c r="S779" s="42" t="e">
        <f t="shared" si="1783"/>
        <v>#DIV/0!</v>
      </c>
      <c r="T779" s="236"/>
      <c r="U779" s="41"/>
      <c r="V779" s="42" t="e">
        <f t="shared" si="1784"/>
        <v>#DIV/0!</v>
      </c>
      <c r="W779" s="236"/>
      <c r="X779" s="41"/>
      <c r="Y779" s="42" t="e">
        <f t="shared" si="1785"/>
        <v>#DIV/0!</v>
      </c>
      <c r="Z779" s="236"/>
      <c r="AA779" s="41"/>
      <c r="AB779" s="42" t="e">
        <f t="shared" si="1786"/>
        <v>#DIV/0!</v>
      </c>
      <c r="AC779" s="236"/>
      <c r="AD779" s="41"/>
      <c r="AE779" s="42" t="e">
        <f t="shared" si="1787"/>
        <v>#DIV/0!</v>
      </c>
      <c r="AF779" s="236"/>
      <c r="AG779" s="41"/>
      <c r="AH779" s="42" t="e">
        <f t="shared" si="1788"/>
        <v>#DIV/0!</v>
      </c>
      <c r="AI779" s="236"/>
      <c r="AJ779" s="41"/>
      <c r="AK779" s="42" t="e">
        <f t="shared" si="1789"/>
        <v>#DIV/0!</v>
      </c>
      <c r="AL779" s="236"/>
      <c r="AM779" s="41"/>
      <c r="AN779" s="42" t="e">
        <f t="shared" si="1790"/>
        <v>#DIV/0!</v>
      </c>
      <c r="AO779" s="236"/>
      <c r="AP779" s="41"/>
      <c r="AQ779" s="42" t="e">
        <f t="shared" si="1791"/>
        <v>#DIV/0!</v>
      </c>
      <c r="AR779" s="12"/>
      <c r="AS779" s="37"/>
      <c r="AT779" s="37"/>
    </row>
    <row r="780" spans="1:46" s="208" customFormat="1" ht="26.25" hidden="1" customHeight="1">
      <c r="A780" s="335" t="s">
        <v>284</v>
      </c>
      <c r="B780" s="336"/>
      <c r="C780" s="330" t="s">
        <v>114</v>
      </c>
      <c r="D780" s="225" t="s">
        <v>34</v>
      </c>
      <c r="E780" s="223">
        <f>E781+E782+E783+E785+E786</f>
        <v>300</v>
      </c>
      <c r="F780" s="219">
        <f>F781+F782+F783+F785+F786</f>
        <v>68</v>
      </c>
      <c r="G780" s="219">
        <f>(F780/E780)*100</f>
        <v>22.666666666666664</v>
      </c>
      <c r="H780" s="236">
        <f>H781+H782+H783+H785+H786</f>
        <v>0</v>
      </c>
      <c r="I780" s="219">
        <f>I781+I782+I783+I785+I786</f>
        <v>0</v>
      </c>
      <c r="J780" s="219" t="e">
        <f>(I780/H780)*100</f>
        <v>#DIV/0!</v>
      </c>
      <c r="K780" s="236">
        <f>K781+K782+K783+K785+K786</f>
        <v>0</v>
      </c>
      <c r="L780" s="212">
        <f>L781+L782+L783+L785+L786</f>
        <v>0</v>
      </c>
      <c r="M780" s="219" t="e">
        <f>(L780/K780)*100</f>
        <v>#DIV/0!</v>
      </c>
      <c r="N780" s="236">
        <f>N781+N782+N783+N785+N786</f>
        <v>0</v>
      </c>
      <c r="O780" s="212">
        <f>O781+O782+O783+O785+O786</f>
        <v>0</v>
      </c>
      <c r="P780" s="219" t="e">
        <f>(O780/N780)*100</f>
        <v>#DIV/0!</v>
      </c>
      <c r="Q780" s="236">
        <f>Q781+Q782+Q783+Q785+Q786</f>
        <v>10</v>
      </c>
      <c r="R780" s="219">
        <f>R781+R782+R783+R785+R786</f>
        <v>10</v>
      </c>
      <c r="S780" s="219">
        <f>(R780/Q780)*100</f>
        <v>100</v>
      </c>
      <c r="T780" s="236">
        <f>T781+T782+T783+T785+T786</f>
        <v>35</v>
      </c>
      <c r="U780" s="219">
        <f>U781+U782+U783+U785+U786</f>
        <v>35</v>
      </c>
      <c r="V780" s="219">
        <f>(U780/T780)*100</f>
        <v>100</v>
      </c>
      <c r="W780" s="236">
        <f>W781+W782+W783+W785+W786</f>
        <v>23</v>
      </c>
      <c r="X780" s="219">
        <f>X781+X782+X783+X785+X786</f>
        <v>23</v>
      </c>
      <c r="Y780" s="219">
        <f>(X780/W780)*100</f>
        <v>100</v>
      </c>
      <c r="Z780" s="236">
        <f>Z781+Z782+Z783+Z785+Z786</f>
        <v>32</v>
      </c>
      <c r="AA780" s="219">
        <f>AA781+AA782+AA783+AA785+AA786</f>
        <v>0</v>
      </c>
      <c r="AB780" s="219">
        <f>(AA780/Z780)*100</f>
        <v>0</v>
      </c>
      <c r="AC780" s="236">
        <f>AC781+AC782+AC783+AC785+AC786</f>
        <v>0</v>
      </c>
      <c r="AD780" s="219">
        <f>AD781+AD782+AD783+AD785+AD786</f>
        <v>0</v>
      </c>
      <c r="AE780" s="219" t="e">
        <f>(AD780/AC780)*100</f>
        <v>#DIV/0!</v>
      </c>
      <c r="AF780" s="236">
        <f>AF781+AF782+AF783+AF785+AF786</f>
        <v>15</v>
      </c>
      <c r="AG780" s="219">
        <f>AG781+AG782+AG783+AG785+AG786</f>
        <v>0</v>
      </c>
      <c r="AH780" s="219">
        <f>(AG780/AF780)*100</f>
        <v>0</v>
      </c>
      <c r="AI780" s="236">
        <f>AI781+AI782+AI783+AI785+AI786</f>
        <v>0</v>
      </c>
      <c r="AJ780" s="219">
        <f>AJ781+AJ782+AJ783+AJ785+AJ786</f>
        <v>0</v>
      </c>
      <c r="AK780" s="219" t="e">
        <f>(AJ780/AI780)*100</f>
        <v>#DIV/0!</v>
      </c>
      <c r="AL780" s="236">
        <f>AL781+AL782+AL783+AL785+AL786</f>
        <v>35</v>
      </c>
      <c r="AM780" s="219">
        <f>AM781+AM782+AM783+AM785+AM786</f>
        <v>0</v>
      </c>
      <c r="AN780" s="219">
        <f>(AM780/AL780)*100</f>
        <v>0</v>
      </c>
      <c r="AO780" s="236">
        <f>AO781+AO782+AO783+AO785+AO786</f>
        <v>150</v>
      </c>
      <c r="AP780" s="219">
        <f>AP781+AP782+AP783+AP785+AP786</f>
        <v>0</v>
      </c>
      <c r="AQ780" s="219">
        <f>(AP780/AO780)*100</f>
        <v>0</v>
      </c>
      <c r="AR780" s="216"/>
    </row>
    <row r="781" spans="1:46" customFormat="1" ht="30" hidden="1">
      <c r="A781" s="337"/>
      <c r="B781" s="338"/>
      <c r="C781" s="331"/>
      <c r="D781" s="39" t="s">
        <v>17</v>
      </c>
      <c r="E781" s="177">
        <f>H781+K781+N781+Q781+T781+W781+Z781+AC781+AF781+AI781+AL781+AO781</f>
        <v>0</v>
      </c>
      <c r="F781" s="41">
        <f>I781+L781+O781+R781+U781+X781+AA781+AD781+AG781+AJ781+AM781+AP781</f>
        <v>0</v>
      </c>
      <c r="G781" s="42" t="e">
        <f t="shared" ref="G781:G786" si="1793">(F781/E781)*100</f>
        <v>#DIV/0!</v>
      </c>
      <c r="H781" s="236">
        <f t="shared" ref="H781:I786" si="1794">H690</f>
        <v>0</v>
      </c>
      <c r="I781" s="42">
        <f t="shared" si="1794"/>
        <v>0</v>
      </c>
      <c r="J781" s="42" t="e">
        <f t="shared" ref="J781:J786" si="1795">(I781/H781)*100</f>
        <v>#DIV/0!</v>
      </c>
      <c r="K781" s="236">
        <f t="shared" ref="K781:L786" si="1796">K690</f>
        <v>0</v>
      </c>
      <c r="L781" s="48">
        <f t="shared" si="1796"/>
        <v>0</v>
      </c>
      <c r="M781" s="42" t="e">
        <f t="shared" ref="M781:M786" si="1797">(L781/K781)*100</f>
        <v>#DIV/0!</v>
      </c>
      <c r="N781" s="236">
        <f t="shared" ref="N781:O786" si="1798">N690</f>
        <v>0</v>
      </c>
      <c r="O781" s="48">
        <f t="shared" si="1798"/>
        <v>0</v>
      </c>
      <c r="P781" s="42" t="e">
        <f t="shared" ref="P781:P786" si="1799">(O781/N781)*100</f>
        <v>#DIV/0!</v>
      </c>
      <c r="Q781" s="236">
        <f t="shared" ref="Q781:R786" si="1800">Q690</f>
        <v>0</v>
      </c>
      <c r="R781" s="42">
        <f t="shared" si="1800"/>
        <v>0</v>
      </c>
      <c r="S781" s="42" t="e">
        <f t="shared" ref="S781:S786" si="1801">(R781/Q781)*100</f>
        <v>#DIV/0!</v>
      </c>
      <c r="T781" s="236">
        <f t="shared" ref="T781:U786" si="1802">T690</f>
        <v>0</v>
      </c>
      <c r="U781" s="42">
        <f t="shared" si="1802"/>
        <v>0</v>
      </c>
      <c r="V781" s="42" t="e">
        <f t="shared" ref="V781:V786" si="1803">(U781/T781)*100</f>
        <v>#DIV/0!</v>
      </c>
      <c r="W781" s="236">
        <f t="shared" ref="W781:X786" si="1804">W690</f>
        <v>0</v>
      </c>
      <c r="X781" s="42">
        <f t="shared" si="1804"/>
        <v>0</v>
      </c>
      <c r="Y781" s="42" t="e">
        <f t="shared" ref="Y781:Y786" si="1805">(X781/W781)*100</f>
        <v>#DIV/0!</v>
      </c>
      <c r="Z781" s="236">
        <f t="shared" ref="Z781:AA786" si="1806">Z690</f>
        <v>0</v>
      </c>
      <c r="AA781" s="42">
        <f t="shared" si="1806"/>
        <v>0</v>
      </c>
      <c r="AB781" s="42" t="e">
        <f t="shared" ref="AB781:AB786" si="1807">(AA781/Z781)*100</f>
        <v>#DIV/0!</v>
      </c>
      <c r="AC781" s="236">
        <f t="shared" ref="AC781:AD786" si="1808">AC690</f>
        <v>0</v>
      </c>
      <c r="AD781" s="42">
        <f t="shared" si="1808"/>
        <v>0</v>
      </c>
      <c r="AE781" s="42" t="e">
        <f t="shared" ref="AE781:AE786" si="1809">(AD781/AC781)*100</f>
        <v>#DIV/0!</v>
      </c>
      <c r="AF781" s="236">
        <f t="shared" ref="AF781:AG786" si="1810">AF690</f>
        <v>0</v>
      </c>
      <c r="AG781" s="42">
        <f t="shared" si="1810"/>
        <v>0</v>
      </c>
      <c r="AH781" s="42" t="e">
        <f t="shared" ref="AH781:AH786" si="1811">(AG781/AF781)*100</f>
        <v>#DIV/0!</v>
      </c>
      <c r="AI781" s="236">
        <f t="shared" ref="AI781:AJ786" si="1812">AI690</f>
        <v>0</v>
      </c>
      <c r="AJ781" s="42">
        <f t="shared" si="1812"/>
        <v>0</v>
      </c>
      <c r="AK781" s="42" t="e">
        <f t="shared" ref="AK781:AK786" si="1813">(AJ781/AI781)*100</f>
        <v>#DIV/0!</v>
      </c>
      <c r="AL781" s="236">
        <f t="shared" ref="AL781:AM786" si="1814">AL690</f>
        <v>0</v>
      </c>
      <c r="AM781" s="42">
        <f t="shared" si="1814"/>
        <v>0</v>
      </c>
      <c r="AN781" s="42" t="e">
        <f t="shared" ref="AN781:AN786" si="1815">(AM781/AL781)*100</f>
        <v>#DIV/0!</v>
      </c>
      <c r="AO781" s="236">
        <f t="shared" ref="AO781:AP786" si="1816">AO690</f>
        <v>0</v>
      </c>
      <c r="AP781" s="42">
        <f t="shared" si="1816"/>
        <v>0</v>
      </c>
      <c r="AQ781" s="42" t="e">
        <f t="shared" ref="AQ781:AQ786" si="1817">(AP781/AO781)*100</f>
        <v>#DIV/0!</v>
      </c>
      <c r="AR781" s="12"/>
      <c r="AS781" s="37"/>
      <c r="AT781" s="37"/>
    </row>
    <row r="782" spans="1:46" customFormat="1" ht="53.25" hidden="1" customHeight="1">
      <c r="A782" s="337"/>
      <c r="B782" s="338"/>
      <c r="C782" s="331"/>
      <c r="D782" s="39" t="s">
        <v>18</v>
      </c>
      <c r="E782" s="177">
        <f t="shared" ref="E782:F786" si="1818">H782+K782+N782+Q782+T782+W782+Z782+AC782+AF782+AI782+AL782+AO782</f>
        <v>150</v>
      </c>
      <c r="F782" s="41">
        <f t="shared" si="1818"/>
        <v>0</v>
      </c>
      <c r="G782" s="42">
        <f t="shared" si="1793"/>
        <v>0</v>
      </c>
      <c r="H782" s="236">
        <f t="shared" si="1794"/>
        <v>0</v>
      </c>
      <c r="I782" s="42">
        <f t="shared" si="1794"/>
        <v>0</v>
      </c>
      <c r="J782" s="42" t="e">
        <f t="shared" si="1795"/>
        <v>#DIV/0!</v>
      </c>
      <c r="K782" s="236">
        <f t="shared" si="1796"/>
        <v>0</v>
      </c>
      <c r="L782" s="48">
        <f t="shared" si="1796"/>
        <v>0</v>
      </c>
      <c r="M782" s="42" t="e">
        <f t="shared" si="1797"/>
        <v>#DIV/0!</v>
      </c>
      <c r="N782" s="236">
        <f t="shared" si="1798"/>
        <v>0</v>
      </c>
      <c r="O782" s="48">
        <f t="shared" si="1798"/>
        <v>0</v>
      </c>
      <c r="P782" s="42" t="e">
        <f t="shared" si="1799"/>
        <v>#DIV/0!</v>
      </c>
      <c r="Q782" s="236">
        <f t="shared" si="1800"/>
        <v>0</v>
      </c>
      <c r="R782" s="42">
        <f t="shared" si="1800"/>
        <v>0</v>
      </c>
      <c r="S782" s="42" t="e">
        <f t="shared" si="1801"/>
        <v>#DIV/0!</v>
      </c>
      <c r="T782" s="236">
        <f t="shared" si="1802"/>
        <v>0</v>
      </c>
      <c r="U782" s="42">
        <f t="shared" si="1802"/>
        <v>0</v>
      </c>
      <c r="V782" s="42" t="e">
        <f t="shared" si="1803"/>
        <v>#DIV/0!</v>
      </c>
      <c r="W782" s="236">
        <f t="shared" si="1804"/>
        <v>0</v>
      </c>
      <c r="X782" s="42">
        <f t="shared" si="1804"/>
        <v>0</v>
      </c>
      <c r="Y782" s="42" t="e">
        <f t="shared" si="1805"/>
        <v>#DIV/0!</v>
      </c>
      <c r="Z782" s="236">
        <f t="shared" si="1806"/>
        <v>0</v>
      </c>
      <c r="AA782" s="42">
        <f t="shared" si="1806"/>
        <v>0</v>
      </c>
      <c r="AB782" s="42" t="e">
        <f t="shared" si="1807"/>
        <v>#DIV/0!</v>
      </c>
      <c r="AC782" s="236">
        <f t="shared" si="1808"/>
        <v>0</v>
      </c>
      <c r="AD782" s="42">
        <f t="shared" si="1808"/>
        <v>0</v>
      </c>
      <c r="AE782" s="42" t="e">
        <f t="shared" si="1809"/>
        <v>#DIV/0!</v>
      </c>
      <c r="AF782" s="236">
        <f t="shared" si="1810"/>
        <v>0</v>
      </c>
      <c r="AG782" s="42">
        <f t="shared" si="1810"/>
        <v>0</v>
      </c>
      <c r="AH782" s="42" t="e">
        <f t="shared" si="1811"/>
        <v>#DIV/0!</v>
      </c>
      <c r="AI782" s="236">
        <f t="shared" si="1812"/>
        <v>0</v>
      </c>
      <c r="AJ782" s="42">
        <f t="shared" si="1812"/>
        <v>0</v>
      </c>
      <c r="AK782" s="42" t="e">
        <f t="shared" si="1813"/>
        <v>#DIV/0!</v>
      </c>
      <c r="AL782" s="236">
        <f t="shared" si="1814"/>
        <v>0</v>
      </c>
      <c r="AM782" s="42">
        <f t="shared" si="1814"/>
        <v>0</v>
      </c>
      <c r="AN782" s="42" t="e">
        <f t="shared" si="1815"/>
        <v>#DIV/0!</v>
      </c>
      <c r="AO782" s="236">
        <f t="shared" si="1816"/>
        <v>150</v>
      </c>
      <c r="AP782" s="42">
        <f t="shared" si="1816"/>
        <v>0</v>
      </c>
      <c r="AQ782" s="42">
        <f t="shared" si="1817"/>
        <v>0</v>
      </c>
      <c r="AR782" s="12"/>
      <c r="AS782" s="37"/>
      <c r="AT782" s="37"/>
    </row>
    <row r="783" spans="1:46" customFormat="1" ht="30" hidden="1" customHeight="1">
      <c r="A783" s="337"/>
      <c r="B783" s="338"/>
      <c r="C783" s="331"/>
      <c r="D783" s="39" t="s">
        <v>26</v>
      </c>
      <c r="E783" s="177">
        <f>H783+K783+N783+Q783+T783+W783+Z783+AC783+AF783+AI783+AL783+AO783</f>
        <v>138</v>
      </c>
      <c r="F783" s="41">
        <f t="shared" si="1818"/>
        <v>65</v>
      </c>
      <c r="G783" s="42">
        <f t="shared" si="1793"/>
        <v>47.10144927536232</v>
      </c>
      <c r="H783" s="236">
        <f>H692</f>
        <v>0</v>
      </c>
      <c r="I783" s="42">
        <f t="shared" si="1794"/>
        <v>0</v>
      </c>
      <c r="J783" s="42" t="e">
        <f t="shared" si="1795"/>
        <v>#DIV/0!</v>
      </c>
      <c r="K783" s="236">
        <f>K692</f>
        <v>0</v>
      </c>
      <c r="L783" s="48">
        <f t="shared" si="1796"/>
        <v>0</v>
      </c>
      <c r="M783" s="42" t="e">
        <f t="shared" si="1797"/>
        <v>#DIV/0!</v>
      </c>
      <c r="N783" s="236">
        <f>N692</f>
        <v>0</v>
      </c>
      <c r="O783" s="48">
        <f t="shared" si="1798"/>
        <v>0</v>
      </c>
      <c r="P783" s="42" t="e">
        <f t="shared" si="1799"/>
        <v>#DIV/0!</v>
      </c>
      <c r="Q783" s="236">
        <f>Q692</f>
        <v>10</v>
      </c>
      <c r="R783" s="42">
        <f t="shared" si="1800"/>
        <v>10</v>
      </c>
      <c r="S783" s="42">
        <f t="shared" si="1801"/>
        <v>100</v>
      </c>
      <c r="T783" s="236">
        <f>T692</f>
        <v>35</v>
      </c>
      <c r="U783" s="42">
        <f t="shared" si="1802"/>
        <v>35</v>
      </c>
      <c r="V783" s="42">
        <f t="shared" si="1803"/>
        <v>100</v>
      </c>
      <c r="W783" s="236">
        <f t="shared" si="1804"/>
        <v>20</v>
      </c>
      <c r="X783" s="42">
        <f t="shared" si="1804"/>
        <v>20</v>
      </c>
      <c r="Y783" s="42">
        <f t="shared" si="1805"/>
        <v>100</v>
      </c>
      <c r="Z783" s="236">
        <f t="shared" si="1806"/>
        <v>23</v>
      </c>
      <c r="AA783" s="42">
        <f t="shared" si="1806"/>
        <v>0</v>
      </c>
      <c r="AB783" s="42">
        <f t="shared" si="1807"/>
        <v>0</v>
      </c>
      <c r="AC783" s="236">
        <f t="shared" si="1808"/>
        <v>0</v>
      </c>
      <c r="AD783" s="42">
        <f t="shared" si="1808"/>
        <v>0</v>
      </c>
      <c r="AE783" s="42" t="e">
        <f t="shared" si="1809"/>
        <v>#DIV/0!</v>
      </c>
      <c r="AF783" s="236">
        <f t="shared" si="1810"/>
        <v>15</v>
      </c>
      <c r="AG783" s="42">
        <f t="shared" si="1810"/>
        <v>0</v>
      </c>
      <c r="AH783" s="42">
        <f t="shared" si="1811"/>
        <v>0</v>
      </c>
      <c r="AI783" s="236">
        <f t="shared" si="1812"/>
        <v>0</v>
      </c>
      <c r="AJ783" s="42">
        <f t="shared" si="1812"/>
        <v>0</v>
      </c>
      <c r="AK783" s="42" t="e">
        <f t="shared" si="1813"/>
        <v>#DIV/0!</v>
      </c>
      <c r="AL783" s="236">
        <f>AL692</f>
        <v>35</v>
      </c>
      <c r="AM783" s="42">
        <f t="shared" si="1814"/>
        <v>0</v>
      </c>
      <c r="AN783" s="42">
        <f t="shared" si="1815"/>
        <v>0</v>
      </c>
      <c r="AO783" s="236">
        <f t="shared" si="1816"/>
        <v>0</v>
      </c>
      <c r="AP783" s="42">
        <f t="shared" si="1816"/>
        <v>0</v>
      </c>
      <c r="AQ783" s="42" t="e">
        <f t="shared" si="1817"/>
        <v>#DIV/0!</v>
      </c>
      <c r="AR783" s="12"/>
      <c r="AS783" s="37"/>
      <c r="AT783" s="37"/>
    </row>
    <row r="784" spans="1:46" customFormat="1" ht="82.5" hidden="1" customHeight="1">
      <c r="A784" s="337"/>
      <c r="B784" s="338"/>
      <c r="C784" s="331"/>
      <c r="D784" s="97" t="s">
        <v>154</v>
      </c>
      <c r="E784" s="177">
        <f t="shared" si="1818"/>
        <v>0</v>
      </c>
      <c r="F784" s="41">
        <f t="shared" si="1818"/>
        <v>0</v>
      </c>
      <c r="G784" s="42" t="e">
        <f t="shared" si="1793"/>
        <v>#DIV/0!</v>
      </c>
      <c r="H784" s="236">
        <f t="shared" si="1794"/>
        <v>0</v>
      </c>
      <c r="I784" s="42">
        <f t="shared" si="1794"/>
        <v>0</v>
      </c>
      <c r="J784" s="42" t="e">
        <f t="shared" si="1795"/>
        <v>#DIV/0!</v>
      </c>
      <c r="K784" s="236">
        <f t="shared" si="1796"/>
        <v>0</v>
      </c>
      <c r="L784" s="48">
        <f t="shared" si="1796"/>
        <v>0</v>
      </c>
      <c r="M784" s="42" t="e">
        <f t="shared" si="1797"/>
        <v>#DIV/0!</v>
      </c>
      <c r="N784" s="236">
        <f t="shared" si="1798"/>
        <v>0</v>
      </c>
      <c r="O784" s="48">
        <f t="shared" si="1798"/>
        <v>0</v>
      </c>
      <c r="P784" s="42" t="e">
        <f t="shared" si="1799"/>
        <v>#DIV/0!</v>
      </c>
      <c r="Q784" s="236">
        <f t="shared" si="1800"/>
        <v>0</v>
      </c>
      <c r="R784" s="42">
        <f t="shared" si="1800"/>
        <v>0</v>
      </c>
      <c r="S784" s="42" t="e">
        <f t="shared" si="1801"/>
        <v>#DIV/0!</v>
      </c>
      <c r="T784" s="236">
        <f t="shared" si="1802"/>
        <v>0</v>
      </c>
      <c r="U784" s="42">
        <f t="shared" si="1802"/>
        <v>0</v>
      </c>
      <c r="V784" s="42" t="e">
        <f t="shared" si="1803"/>
        <v>#DIV/0!</v>
      </c>
      <c r="W784" s="236">
        <f t="shared" si="1804"/>
        <v>0</v>
      </c>
      <c r="X784" s="42">
        <f t="shared" si="1804"/>
        <v>0</v>
      </c>
      <c r="Y784" s="42" t="e">
        <f t="shared" si="1805"/>
        <v>#DIV/0!</v>
      </c>
      <c r="Z784" s="236">
        <f t="shared" si="1806"/>
        <v>0</v>
      </c>
      <c r="AA784" s="42">
        <f t="shared" si="1806"/>
        <v>0</v>
      </c>
      <c r="AB784" s="42" t="e">
        <f t="shared" si="1807"/>
        <v>#DIV/0!</v>
      </c>
      <c r="AC784" s="236">
        <f t="shared" si="1808"/>
        <v>0</v>
      </c>
      <c r="AD784" s="42">
        <f t="shared" si="1808"/>
        <v>0</v>
      </c>
      <c r="AE784" s="42" t="e">
        <f t="shared" si="1809"/>
        <v>#DIV/0!</v>
      </c>
      <c r="AF784" s="236">
        <f t="shared" si="1810"/>
        <v>0</v>
      </c>
      <c r="AG784" s="42">
        <f t="shared" si="1810"/>
        <v>0</v>
      </c>
      <c r="AH784" s="42" t="e">
        <f t="shared" si="1811"/>
        <v>#DIV/0!</v>
      </c>
      <c r="AI784" s="236">
        <f t="shared" si="1812"/>
        <v>0</v>
      </c>
      <c r="AJ784" s="42">
        <f t="shared" si="1812"/>
        <v>0</v>
      </c>
      <c r="AK784" s="42" t="e">
        <f t="shared" si="1813"/>
        <v>#DIV/0!</v>
      </c>
      <c r="AL784" s="236">
        <f t="shared" si="1814"/>
        <v>0</v>
      </c>
      <c r="AM784" s="42">
        <f t="shared" si="1814"/>
        <v>0</v>
      </c>
      <c r="AN784" s="42" t="e">
        <f t="shared" si="1815"/>
        <v>#DIV/0!</v>
      </c>
      <c r="AO784" s="236">
        <f t="shared" si="1816"/>
        <v>0</v>
      </c>
      <c r="AP784" s="42">
        <f t="shared" si="1816"/>
        <v>0</v>
      </c>
      <c r="AQ784" s="42" t="e">
        <f t="shared" si="1817"/>
        <v>#DIV/0!</v>
      </c>
      <c r="AR784" s="12"/>
      <c r="AS784" s="37"/>
      <c r="AT784" s="37"/>
    </row>
    <row r="785" spans="1:46" customFormat="1" ht="38.25" hidden="1" customHeight="1">
      <c r="A785" s="337"/>
      <c r="B785" s="338"/>
      <c r="C785" s="331"/>
      <c r="D785" s="39" t="s">
        <v>37</v>
      </c>
      <c r="E785" s="177">
        <f t="shared" si="1818"/>
        <v>12</v>
      </c>
      <c r="F785" s="41">
        <f t="shared" si="1818"/>
        <v>3</v>
      </c>
      <c r="G785" s="42">
        <f t="shared" si="1793"/>
        <v>25</v>
      </c>
      <c r="H785" s="236">
        <f t="shared" si="1794"/>
        <v>0</v>
      </c>
      <c r="I785" s="42">
        <f t="shared" si="1794"/>
        <v>0</v>
      </c>
      <c r="J785" s="42" t="e">
        <f t="shared" si="1795"/>
        <v>#DIV/0!</v>
      </c>
      <c r="K785" s="236">
        <f t="shared" si="1796"/>
        <v>0</v>
      </c>
      <c r="L785" s="48">
        <f t="shared" si="1796"/>
        <v>0</v>
      </c>
      <c r="M785" s="42" t="e">
        <f t="shared" si="1797"/>
        <v>#DIV/0!</v>
      </c>
      <c r="N785" s="236">
        <f t="shared" si="1798"/>
        <v>0</v>
      </c>
      <c r="O785" s="48">
        <f t="shared" si="1798"/>
        <v>0</v>
      </c>
      <c r="P785" s="42" t="e">
        <f t="shared" si="1799"/>
        <v>#DIV/0!</v>
      </c>
      <c r="Q785" s="236">
        <f t="shared" si="1800"/>
        <v>0</v>
      </c>
      <c r="R785" s="42">
        <f t="shared" si="1800"/>
        <v>0</v>
      </c>
      <c r="S785" s="42" t="e">
        <f t="shared" si="1801"/>
        <v>#DIV/0!</v>
      </c>
      <c r="T785" s="236">
        <f t="shared" si="1802"/>
        <v>0</v>
      </c>
      <c r="U785" s="42">
        <f t="shared" si="1802"/>
        <v>0</v>
      </c>
      <c r="V785" s="42" t="e">
        <f t="shared" si="1803"/>
        <v>#DIV/0!</v>
      </c>
      <c r="W785" s="236">
        <f t="shared" si="1804"/>
        <v>3</v>
      </c>
      <c r="X785" s="42">
        <f t="shared" si="1804"/>
        <v>3</v>
      </c>
      <c r="Y785" s="42">
        <f t="shared" si="1805"/>
        <v>100</v>
      </c>
      <c r="Z785" s="236">
        <f t="shared" si="1806"/>
        <v>9</v>
      </c>
      <c r="AA785" s="42">
        <f t="shared" si="1806"/>
        <v>0</v>
      </c>
      <c r="AB785" s="42">
        <f t="shared" si="1807"/>
        <v>0</v>
      </c>
      <c r="AC785" s="236">
        <f t="shared" si="1808"/>
        <v>0</v>
      </c>
      <c r="AD785" s="42">
        <f t="shared" si="1808"/>
        <v>0</v>
      </c>
      <c r="AE785" s="42" t="e">
        <f t="shared" si="1809"/>
        <v>#DIV/0!</v>
      </c>
      <c r="AF785" s="236">
        <f t="shared" si="1810"/>
        <v>0</v>
      </c>
      <c r="AG785" s="42">
        <f t="shared" si="1810"/>
        <v>0</v>
      </c>
      <c r="AH785" s="42" t="e">
        <f t="shared" si="1811"/>
        <v>#DIV/0!</v>
      </c>
      <c r="AI785" s="236">
        <f t="shared" si="1812"/>
        <v>0</v>
      </c>
      <c r="AJ785" s="42">
        <f t="shared" si="1812"/>
        <v>0</v>
      </c>
      <c r="AK785" s="42" t="e">
        <f t="shared" si="1813"/>
        <v>#DIV/0!</v>
      </c>
      <c r="AL785" s="236">
        <f t="shared" si="1814"/>
        <v>0</v>
      </c>
      <c r="AM785" s="42">
        <f t="shared" si="1814"/>
        <v>0</v>
      </c>
      <c r="AN785" s="42" t="e">
        <f t="shared" si="1815"/>
        <v>#DIV/0!</v>
      </c>
      <c r="AO785" s="236">
        <f t="shared" si="1816"/>
        <v>0</v>
      </c>
      <c r="AP785" s="42">
        <f t="shared" si="1816"/>
        <v>0</v>
      </c>
      <c r="AQ785" s="42" t="e">
        <f t="shared" si="1817"/>
        <v>#DIV/0!</v>
      </c>
      <c r="AR785" s="12"/>
      <c r="AS785" s="37"/>
      <c r="AT785" s="37"/>
    </row>
    <row r="786" spans="1:46" customFormat="1" ht="108" hidden="1" customHeight="1">
      <c r="A786" s="339"/>
      <c r="B786" s="340"/>
      <c r="C786" s="331"/>
      <c r="D786" s="39" t="s">
        <v>32</v>
      </c>
      <c r="E786" s="177">
        <f t="shared" si="1818"/>
        <v>0</v>
      </c>
      <c r="F786" s="41">
        <f t="shared" si="1818"/>
        <v>0</v>
      </c>
      <c r="G786" s="42" t="e">
        <f t="shared" si="1793"/>
        <v>#DIV/0!</v>
      </c>
      <c r="H786" s="236">
        <f t="shared" si="1794"/>
        <v>0</v>
      </c>
      <c r="I786" s="42">
        <f t="shared" si="1794"/>
        <v>0</v>
      </c>
      <c r="J786" s="42" t="e">
        <f t="shared" si="1795"/>
        <v>#DIV/0!</v>
      </c>
      <c r="K786" s="236">
        <f t="shared" si="1796"/>
        <v>0</v>
      </c>
      <c r="L786" s="48">
        <f t="shared" si="1796"/>
        <v>0</v>
      </c>
      <c r="M786" s="42" t="e">
        <f t="shared" si="1797"/>
        <v>#DIV/0!</v>
      </c>
      <c r="N786" s="236">
        <f t="shared" si="1798"/>
        <v>0</v>
      </c>
      <c r="O786" s="48">
        <f t="shared" si="1798"/>
        <v>0</v>
      </c>
      <c r="P786" s="42" t="e">
        <f t="shared" si="1799"/>
        <v>#DIV/0!</v>
      </c>
      <c r="Q786" s="236">
        <f t="shared" si="1800"/>
        <v>0</v>
      </c>
      <c r="R786" s="42">
        <f t="shared" si="1800"/>
        <v>0</v>
      </c>
      <c r="S786" s="42" t="e">
        <f t="shared" si="1801"/>
        <v>#DIV/0!</v>
      </c>
      <c r="T786" s="236">
        <f t="shared" si="1802"/>
        <v>0</v>
      </c>
      <c r="U786" s="42">
        <f t="shared" si="1802"/>
        <v>0</v>
      </c>
      <c r="V786" s="42" t="e">
        <f t="shared" si="1803"/>
        <v>#DIV/0!</v>
      </c>
      <c r="W786" s="236">
        <f t="shared" si="1804"/>
        <v>0</v>
      </c>
      <c r="X786" s="42">
        <f t="shared" si="1804"/>
        <v>0</v>
      </c>
      <c r="Y786" s="42" t="e">
        <f t="shared" si="1805"/>
        <v>#DIV/0!</v>
      </c>
      <c r="Z786" s="236">
        <f t="shared" si="1806"/>
        <v>0</v>
      </c>
      <c r="AA786" s="42">
        <f t="shared" si="1806"/>
        <v>0</v>
      </c>
      <c r="AB786" s="42" t="e">
        <f t="shared" si="1807"/>
        <v>#DIV/0!</v>
      </c>
      <c r="AC786" s="236">
        <f t="shared" si="1808"/>
        <v>0</v>
      </c>
      <c r="AD786" s="42">
        <f t="shared" si="1808"/>
        <v>0</v>
      </c>
      <c r="AE786" s="42" t="e">
        <f t="shared" si="1809"/>
        <v>#DIV/0!</v>
      </c>
      <c r="AF786" s="236">
        <f t="shared" si="1810"/>
        <v>0</v>
      </c>
      <c r="AG786" s="42">
        <f t="shared" si="1810"/>
        <v>0</v>
      </c>
      <c r="AH786" s="42" t="e">
        <f t="shared" si="1811"/>
        <v>#DIV/0!</v>
      </c>
      <c r="AI786" s="236">
        <f t="shared" si="1812"/>
        <v>0</v>
      </c>
      <c r="AJ786" s="42">
        <f t="shared" si="1812"/>
        <v>0</v>
      </c>
      <c r="AK786" s="42" t="e">
        <f t="shared" si="1813"/>
        <v>#DIV/0!</v>
      </c>
      <c r="AL786" s="236">
        <f t="shared" si="1814"/>
        <v>0</v>
      </c>
      <c r="AM786" s="42">
        <f t="shared" si="1814"/>
        <v>0</v>
      </c>
      <c r="AN786" s="42" t="e">
        <f t="shared" si="1815"/>
        <v>#DIV/0!</v>
      </c>
      <c r="AO786" s="236">
        <f t="shared" si="1816"/>
        <v>0</v>
      </c>
      <c r="AP786" s="42">
        <f t="shared" si="1816"/>
        <v>0</v>
      </c>
      <c r="AQ786" s="42" t="e">
        <f t="shared" si="1817"/>
        <v>#DIV/0!</v>
      </c>
      <c r="AR786" s="12"/>
      <c r="AS786" s="37"/>
      <c r="AT786" s="37"/>
    </row>
    <row r="787" spans="1:46" s="208" customFormat="1" ht="33.75" customHeight="1">
      <c r="A787" s="413" t="s">
        <v>93</v>
      </c>
      <c r="B787" s="414"/>
      <c r="C787" s="405" t="s">
        <v>116</v>
      </c>
      <c r="D787" s="225" t="s">
        <v>34</v>
      </c>
      <c r="E787" s="223">
        <f>E788+E789+E790+E792+E793</f>
        <v>300</v>
      </c>
      <c r="F787" s="219">
        <f>F788+F789+F790+F792+F793</f>
        <v>80</v>
      </c>
      <c r="G787" s="219">
        <f>(F787/E787)*100</f>
        <v>26.666666666666668</v>
      </c>
      <c r="H787" s="236">
        <f>H788+H789+H790+H792+H793</f>
        <v>0</v>
      </c>
      <c r="I787" s="219">
        <f>I788+I789+I790+I792+I793</f>
        <v>0</v>
      </c>
      <c r="J787" s="219" t="e">
        <f>(I787/H787)*100</f>
        <v>#DIV/0!</v>
      </c>
      <c r="K787" s="236">
        <f>K788+K789+K790+K792+K793</f>
        <v>0</v>
      </c>
      <c r="L787" s="212">
        <f>L788+L789+L790+L792+L793</f>
        <v>0</v>
      </c>
      <c r="M787" s="219" t="e">
        <f>(L787/K787)*100</f>
        <v>#DIV/0!</v>
      </c>
      <c r="N787" s="236">
        <f>N788+N789+N790+N792+N793</f>
        <v>0</v>
      </c>
      <c r="O787" s="212">
        <f>O788+O789+O790+O792+O793</f>
        <v>0</v>
      </c>
      <c r="P787" s="219" t="e">
        <f>(O787/N787)*100</f>
        <v>#DIV/0!</v>
      </c>
      <c r="Q787" s="236">
        <f>Q788+Q789+Q790+Q792+Q793</f>
        <v>10</v>
      </c>
      <c r="R787" s="219">
        <f>R788+R789+R790+R792+R793</f>
        <v>10</v>
      </c>
      <c r="S787" s="219">
        <f>(R787/Q787)*100</f>
        <v>100</v>
      </c>
      <c r="T787" s="236">
        <f>T788+T789+T790+T792+T793</f>
        <v>35</v>
      </c>
      <c r="U787" s="219">
        <f>U788+U789+U790+U792+U793</f>
        <v>35</v>
      </c>
      <c r="V787" s="219">
        <f>(U787/T787)*100</f>
        <v>100</v>
      </c>
      <c r="W787" s="236">
        <f>W788+W789+W790+W792+W793</f>
        <v>23</v>
      </c>
      <c r="X787" s="219">
        <f>X788+X789+X790+X792+X793</f>
        <v>23</v>
      </c>
      <c r="Y787" s="219">
        <f>(X787/W787)*100</f>
        <v>100</v>
      </c>
      <c r="Z787" s="236">
        <f>Z788+Z789+Z790+Z792+Z793</f>
        <v>32</v>
      </c>
      <c r="AA787" s="219">
        <f>AA788+AA789+AA790+AA792+AA793</f>
        <v>0</v>
      </c>
      <c r="AB787" s="219">
        <f>(AA787/Z787)*100</f>
        <v>0</v>
      </c>
      <c r="AC787" s="236">
        <f>AC788+AC789+AC790+AC792+AC793</f>
        <v>0</v>
      </c>
      <c r="AD787" s="219">
        <f>AD788+AD789+AD790+AD792+AD793</f>
        <v>0</v>
      </c>
      <c r="AE787" s="219" t="e">
        <f>(AD787/AC787)*100</f>
        <v>#DIV/0!</v>
      </c>
      <c r="AF787" s="236">
        <f>AF788+AF789+AF790+AF792+AF793</f>
        <v>15</v>
      </c>
      <c r="AG787" s="219">
        <f>AG788+AG789+AG790+AG792+AG793</f>
        <v>0</v>
      </c>
      <c r="AH787" s="219">
        <f>(AG787/AF787)*100</f>
        <v>0</v>
      </c>
      <c r="AI787" s="236">
        <f>AI788+AI789+AI790+AI792+AI793</f>
        <v>0</v>
      </c>
      <c r="AJ787" s="219">
        <f>AJ788+AJ789+AJ790+AJ792+AJ793</f>
        <v>0</v>
      </c>
      <c r="AK787" s="219" t="e">
        <f>(AJ787/AI787)*100</f>
        <v>#DIV/0!</v>
      </c>
      <c r="AL787" s="236">
        <f>AL788+AL789+AL790+AL792+AL793</f>
        <v>35</v>
      </c>
      <c r="AM787" s="219">
        <f>AM788+AM789+AM790+AM792+AM793</f>
        <v>0</v>
      </c>
      <c r="AN787" s="219">
        <f>(AM787/AL787)*100</f>
        <v>0</v>
      </c>
      <c r="AO787" s="236">
        <f>AO788+AO789+AO790+AO792+AO793</f>
        <v>150</v>
      </c>
      <c r="AP787" s="219">
        <f>AP788+AP789+AP790+AP792+AP793</f>
        <v>0</v>
      </c>
      <c r="AQ787" s="219">
        <f>(AP787/AO787)*100</f>
        <v>0</v>
      </c>
      <c r="AR787" s="216"/>
    </row>
    <row r="788" spans="1:46" customFormat="1" ht="30">
      <c r="A788" s="415"/>
      <c r="B788" s="416"/>
      <c r="C788" s="406"/>
      <c r="D788" s="39" t="s">
        <v>17</v>
      </c>
      <c r="E788" s="177">
        <f>H788+K788+N788+Q788+T788+W788+Z788+AC788+AF788+AI788+AL788+AO788</f>
        <v>0</v>
      </c>
      <c r="F788" s="41">
        <f>I788+L788+O788+R788+U788+X788+AA788+AD788+AG788+AJ788+AM788+AP788</f>
        <v>0</v>
      </c>
      <c r="G788" s="42" t="e">
        <f t="shared" ref="G788:G793" si="1819">(F788/E788)*100</f>
        <v>#DIV/0!</v>
      </c>
      <c r="H788" s="236">
        <f>H781</f>
        <v>0</v>
      </c>
      <c r="I788" s="42">
        <f>I781</f>
        <v>0</v>
      </c>
      <c r="J788" s="42" t="e">
        <f t="shared" ref="J788:J793" si="1820">(I788/H788)*100</f>
        <v>#DIV/0!</v>
      </c>
      <c r="K788" s="236">
        <f>K781</f>
        <v>0</v>
      </c>
      <c r="L788" s="48">
        <f>L781</f>
        <v>0</v>
      </c>
      <c r="M788" s="42" t="e">
        <f t="shared" ref="M788:M793" si="1821">(L788/K788)*100</f>
        <v>#DIV/0!</v>
      </c>
      <c r="N788" s="236">
        <f>N781</f>
        <v>0</v>
      </c>
      <c r="O788" s="48">
        <f>O781</f>
        <v>0</v>
      </c>
      <c r="P788" s="42" t="e">
        <f t="shared" ref="P788:P793" si="1822">(O788/N788)*100</f>
        <v>#DIV/0!</v>
      </c>
      <c r="Q788" s="236">
        <f>Q781</f>
        <v>0</v>
      </c>
      <c r="R788" s="42">
        <f>R781</f>
        <v>0</v>
      </c>
      <c r="S788" s="42" t="e">
        <f t="shared" ref="S788:S793" si="1823">(R788/Q788)*100</f>
        <v>#DIV/0!</v>
      </c>
      <c r="T788" s="236">
        <f>T781</f>
        <v>0</v>
      </c>
      <c r="U788" s="42">
        <f>U781</f>
        <v>0</v>
      </c>
      <c r="V788" s="42" t="e">
        <f t="shared" ref="V788:V793" si="1824">(U788/T788)*100</f>
        <v>#DIV/0!</v>
      </c>
      <c r="W788" s="236">
        <f>W781</f>
        <v>0</v>
      </c>
      <c r="X788" s="42">
        <f>X781</f>
        <v>0</v>
      </c>
      <c r="Y788" s="42" t="e">
        <f t="shared" ref="Y788:Y793" si="1825">(X788/W788)*100</f>
        <v>#DIV/0!</v>
      </c>
      <c r="Z788" s="236">
        <f>Z781</f>
        <v>0</v>
      </c>
      <c r="AA788" s="42">
        <f>AA781</f>
        <v>0</v>
      </c>
      <c r="AB788" s="42" t="e">
        <f t="shared" ref="AB788:AB793" si="1826">(AA788/Z788)*100</f>
        <v>#DIV/0!</v>
      </c>
      <c r="AC788" s="236">
        <f>AC781</f>
        <v>0</v>
      </c>
      <c r="AD788" s="42">
        <f>AD781</f>
        <v>0</v>
      </c>
      <c r="AE788" s="42" t="e">
        <f t="shared" ref="AE788:AE793" si="1827">(AD788/AC788)*100</f>
        <v>#DIV/0!</v>
      </c>
      <c r="AF788" s="236">
        <f>AF781</f>
        <v>0</v>
      </c>
      <c r="AG788" s="42">
        <f>AG781</f>
        <v>0</v>
      </c>
      <c r="AH788" s="42" t="e">
        <f t="shared" ref="AH788:AH793" si="1828">(AG788/AF788)*100</f>
        <v>#DIV/0!</v>
      </c>
      <c r="AI788" s="236">
        <f>AI781</f>
        <v>0</v>
      </c>
      <c r="AJ788" s="42">
        <f>AJ781</f>
        <v>0</v>
      </c>
      <c r="AK788" s="42" t="e">
        <f t="shared" ref="AK788:AK793" si="1829">(AJ788/AI788)*100</f>
        <v>#DIV/0!</v>
      </c>
      <c r="AL788" s="236">
        <f>AL781</f>
        <v>0</v>
      </c>
      <c r="AM788" s="42">
        <f>AM781</f>
        <v>0</v>
      </c>
      <c r="AN788" s="42" t="e">
        <f t="shared" ref="AN788:AN793" si="1830">(AM788/AL788)*100</f>
        <v>#DIV/0!</v>
      </c>
      <c r="AO788" s="236">
        <f>AO781</f>
        <v>0</v>
      </c>
      <c r="AP788" s="42">
        <f>AP781</f>
        <v>0</v>
      </c>
      <c r="AQ788" s="42" t="e">
        <f t="shared" ref="AQ788:AQ793" si="1831">(AP788/AO788)*100</f>
        <v>#DIV/0!</v>
      </c>
      <c r="AR788" s="12"/>
      <c r="AS788" s="37"/>
      <c r="AT788" s="37"/>
    </row>
    <row r="789" spans="1:46" customFormat="1" ht="48.75" customHeight="1">
      <c r="A789" s="415"/>
      <c r="B789" s="416"/>
      <c r="C789" s="406"/>
      <c r="D789" s="39" t="s">
        <v>18</v>
      </c>
      <c r="E789" s="177">
        <f t="shared" ref="E789:F793" si="1832">H789+K789+N789+Q789+T789+W789+Z789+AC789+AF789+AI789+AL789+AO789</f>
        <v>150</v>
      </c>
      <c r="F789" s="41">
        <f t="shared" si="1832"/>
        <v>0</v>
      </c>
      <c r="G789" s="42">
        <f t="shared" si="1819"/>
        <v>0</v>
      </c>
      <c r="H789" s="236">
        <f t="shared" ref="H789:I793" si="1833">H782</f>
        <v>0</v>
      </c>
      <c r="I789" s="42">
        <f t="shared" si="1833"/>
        <v>0</v>
      </c>
      <c r="J789" s="42" t="e">
        <f t="shared" si="1820"/>
        <v>#DIV/0!</v>
      </c>
      <c r="K789" s="236">
        <f t="shared" ref="K789:L793" si="1834">K782</f>
        <v>0</v>
      </c>
      <c r="L789" s="48">
        <f t="shared" si="1834"/>
        <v>0</v>
      </c>
      <c r="M789" s="42" t="e">
        <f t="shared" si="1821"/>
        <v>#DIV/0!</v>
      </c>
      <c r="N789" s="236">
        <f t="shared" ref="N789:O793" si="1835">N782</f>
        <v>0</v>
      </c>
      <c r="O789" s="48">
        <f t="shared" si="1835"/>
        <v>0</v>
      </c>
      <c r="P789" s="42" t="e">
        <f t="shared" si="1822"/>
        <v>#DIV/0!</v>
      </c>
      <c r="Q789" s="236">
        <f t="shared" ref="Q789:R793" si="1836">Q782</f>
        <v>0</v>
      </c>
      <c r="R789" s="42">
        <f t="shared" si="1836"/>
        <v>0</v>
      </c>
      <c r="S789" s="42" t="e">
        <f t="shared" si="1823"/>
        <v>#DIV/0!</v>
      </c>
      <c r="T789" s="236">
        <f t="shared" ref="T789:U793" si="1837">T782</f>
        <v>0</v>
      </c>
      <c r="U789" s="42">
        <f t="shared" si="1837"/>
        <v>0</v>
      </c>
      <c r="V789" s="42" t="e">
        <f t="shared" si="1824"/>
        <v>#DIV/0!</v>
      </c>
      <c r="W789" s="236">
        <f t="shared" ref="W789:X793" si="1838">W782</f>
        <v>0</v>
      </c>
      <c r="X789" s="42">
        <f t="shared" si="1838"/>
        <v>0</v>
      </c>
      <c r="Y789" s="42" t="e">
        <f t="shared" si="1825"/>
        <v>#DIV/0!</v>
      </c>
      <c r="Z789" s="236">
        <f t="shared" ref="Z789:AA793" si="1839">Z782</f>
        <v>0</v>
      </c>
      <c r="AA789" s="42">
        <f t="shared" si="1839"/>
        <v>0</v>
      </c>
      <c r="AB789" s="42" t="e">
        <f t="shared" si="1826"/>
        <v>#DIV/0!</v>
      </c>
      <c r="AC789" s="236">
        <f t="shared" ref="AC789:AD793" si="1840">AC782</f>
        <v>0</v>
      </c>
      <c r="AD789" s="42">
        <f t="shared" si="1840"/>
        <v>0</v>
      </c>
      <c r="AE789" s="42" t="e">
        <f t="shared" si="1827"/>
        <v>#DIV/0!</v>
      </c>
      <c r="AF789" s="236">
        <f t="shared" ref="AF789:AG793" si="1841">AF782</f>
        <v>0</v>
      </c>
      <c r="AG789" s="42">
        <f t="shared" si="1841"/>
        <v>0</v>
      </c>
      <c r="AH789" s="42" t="e">
        <f t="shared" si="1828"/>
        <v>#DIV/0!</v>
      </c>
      <c r="AI789" s="236">
        <f t="shared" ref="AI789:AJ793" si="1842">AI782</f>
        <v>0</v>
      </c>
      <c r="AJ789" s="42">
        <f t="shared" si="1842"/>
        <v>0</v>
      </c>
      <c r="AK789" s="42" t="e">
        <f t="shared" si="1829"/>
        <v>#DIV/0!</v>
      </c>
      <c r="AL789" s="236">
        <f t="shared" ref="AL789:AM793" si="1843">AL782</f>
        <v>0</v>
      </c>
      <c r="AM789" s="42">
        <f t="shared" si="1843"/>
        <v>0</v>
      </c>
      <c r="AN789" s="42" t="e">
        <f t="shared" si="1830"/>
        <v>#DIV/0!</v>
      </c>
      <c r="AO789" s="236">
        <f t="shared" ref="AO789:AP793" si="1844">AO782</f>
        <v>150</v>
      </c>
      <c r="AP789" s="42">
        <f t="shared" si="1844"/>
        <v>0</v>
      </c>
      <c r="AQ789" s="42">
        <f t="shared" si="1831"/>
        <v>0</v>
      </c>
      <c r="AR789" s="12"/>
      <c r="AS789" s="37"/>
      <c r="AT789" s="37"/>
    </row>
    <row r="790" spans="1:46" customFormat="1" ht="32.25" customHeight="1">
      <c r="A790" s="415"/>
      <c r="B790" s="416"/>
      <c r="C790" s="406"/>
      <c r="D790" s="39" t="s">
        <v>26</v>
      </c>
      <c r="E790" s="177">
        <f t="shared" si="1832"/>
        <v>138</v>
      </c>
      <c r="F790" s="41">
        <v>68</v>
      </c>
      <c r="G790" s="42">
        <f t="shared" si="1819"/>
        <v>49.275362318840585</v>
      </c>
      <c r="H790" s="236">
        <f t="shared" si="1833"/>
        <v>0</v>
      </c>
      <c r="I790" s="42">
        <f t="shared" si="1833"/>
        <v>0</v>
      </c>
      <c r="J790" s="42" t="e">
        <f t="shared" si="1820"/>
        <v>#DIV/0!</v>
      </c>
      <c r="K790" s="236">
        <f t="shared" si="1834"/>
        <v>0</v>
      </c>
      <c r="L790" s="48">
        <f t="shared" si="1834"/>
        <v>0</v>
      </c>
      <c r="M790" s="42" t="e">
        <f t="shared" si="1821"/>
        <v>#DIV/0!</v>
      </c>
      <c r="N790" s="236">
        <f t="shared" si="1835"/>
        <v>0</v>
      </c>
      <c r="O790" s="48">
        <f t="shared" si="1835"/>
        <v>0</v>
      </c>
      <c r="P790" s="42" t="e">
        <f t="shared" si="1822"/>
        <v>#DIV/0!</v>
      </c>
      <c r="Q790" s="236">
        <f t="shared" si="1836"/>
        <v>10</v>
      </c>
      <c r="R790" s="42">
        <f t="shared" si="1836"/>
        <v>10</v>
      </c>
      <c r="S790" s="42">
        <f t="shared" si="1823"/>
        <v>100</v>
      </c>
      <c r="T790" s="236">
        <f t="shared" si="1837"/>
        <v>35</v>
      </c>
      <c r="U790" s="42">
        <f t="shared" si="1837"/>
        <v>35</v>
      </c>
      <c r="V790" s="42">
        <f t="shared" si="1824"/>
        <v>100</v>
      </c>
      <c r="W790" s="236">
        <f t="shared" si="1838"/>
        <v>20</v>
      </c>
      <c r="X790" s="42">
        <f t="shared" si="1838"/>
        <v>20</v>
      </c>
      <c r="Y790" s="42">
        <f t="shared" si="1825"/>
        <v>100</v>
      </c>
      <c r="Z790" s="236">
        <f t="shared" si="1839"/>
        <v>23</v>
      </c>
      <c r="AA790" s="42">
        <f t="shared" si="1839"/>
        <v>0</v>
      </c>
      <c r="AB790" s="42">
        <f t="shared" si="1826"/>
        <v>0</v>
      </c>
      <c r="AC790" s="236">
        <f t="shared" si="1840"/>
        <v>0</v>
      </c>
      <c r="AD790" s="42">
        <f t="shared" si="1840"/>
        <v>0</v>
      </c>
      <c r="AE790" s="42" t="e">
        <f t="shared" si="1827"/>
        <v>#DIV/0!</v>
      </c>
      <c r="AF790" s="236">
        <f t="shared" si="1841"/>
        <v>15</v>
      </c>
      <c r="AG790" s="42">
        <f t="shared" si="1841"/>
        <v>0</v>
      </c>
      <c r="AH790" s="42">
        <f t="shared" si="1828"/>
        <v>0</v>
      </c>
      <c r="AI790" s="236">
        <f t="shared" si="1842"/>
        <v>0</v>
      </c>
      <c r="AJ790" s="42">
        <f t="shared" si="1842"/>
        <v>0</v>
      </c>
      <c r="AK790" s="42" t="e">
        <f t="shared" si="1829"/>
        <v>#DIV/0!</v>
      </c>
      <c r="AL790" s="236">
        <f t="shared" si="1843"/>
        <v>35</v>
      </c>
      <c r="AM790" s="42">
        <f t="shared" si="1843"/>
        <v>0</v>
      </c>
      <c r="AN790" s="42">
        <f t="shared" si="1830"/>
        <v>0</v>
      </c>
      <c r="AO790" s="236">
        <f t="shared" si="1844"/>
        <v>0</v>
      </c>
      <c r="AP790" s="42">
        <f t="shared" si="1844"/>
        <v>0</v>
      </c>
      <c r="AQ790" s="42" t="e">
        <f t="shared" si="1831"/>
        <v>#DIV/0!</v>
      </c>
      <c r="AR790" s="12"/>
      <c r="AS790" s="37"/>
      <c r="AT790" s="37"/>
    </row>
    <row r="791" spans="1:46" customFormat="1" ht="23.25" customHeight="1">
      <c r="A791" s="415"/>
      <c r="B791" s="416"/>
      <c r="C791" s="406"/>
      <c r="D791" s="97" t="s">
        <v>154</v>
      </c>
      <c r="E791" s="177">
        <f t="shared" si="1832"/>
        <v>0</v>
      </c>
      <c r="F791" s="41">
        <f t="shared" si="1832"/>
        <v>0</v>
      </c>
      <c r="G791" s="42" t="e">
        <f t="shared" si="1819"/>
        <v>#DIV/0!</v>
      </c>
      <c r="H791" s="236">
        <f t="shared" si="1833"/>
        <v>0</v>
      </c>
      <c r="I791" s="42">
        <f t="shared" si="1833"/>
        <v>0</v>
      </c>
      <c r="J791" s="42" t="e">
        <f t="shared" si="1820"/>
        <v>#DIV/0!</v>
      </c>
      <c r="K791" s="236">
        <f t="shared" si="1834"/>
        <v>0</v>
      </c>
      <c r="L791" s="48">
        <f t="shared" si="1834"/>
        <v>0</v>
      </c>
      <c r="M791" s="42" t="e">
        <f t="shared" si="1821"/>
        <v>#DIV/0!</v>
      </c>
      <c r="N791" s="236">
        <f t="shared" si="1835"/>
        <v>0</v>
      </c>
      <c r="O791" s="48">
        <f t="shared" si="1835"/>
        <v>0</v>
      </c>
      <c r="P791" s="42" t="e">
        <f t="shared" si="1822"/>
        <v>#DIV/0!</v>
      </c>
      <c r="Q791" s="236">
        <f t="shared" si="1836"/>
        <v>0</v>
      </c>
      <c r="R791" s="42">
        <f t="shared" si="1836"/>
        <v>0</v>
      </c>
      <c r="S791" s="42" t="e">
        <f t="shared" si="1823"/>
        <v>#DIV/0!</v>
      </c>
      <c r="T791" s="236">
        <f t="shared" si="1837"/>
        <v>0</v>
      </c>
      <c r="U791" s="42">
        <f t="shared" si="1837"/>
        <v>0</v>
      </c>
      <c r="V791" s="42" t="e">
        <f t="shared" si="1824"/>
        <v>#DIV/0!</v>
      </c>
      <c r="W791" s="236">
        <f t="shared" si="1838"/>
        <v>0</v>
      </c>
      <c r="X791" s="42">
        <f t="shared" si="1838"/>
        <v>0</v>
      </c>
      <c r="Y791" s="42" t="e">
        <f t="shared" si="1825"/>
        <v>#DIV/0!</v>
      </c>
      <c r="Z791" s="236">
        <f t="shared" si="1839"/>
        <v>0</v>
      </c>
      <c r="AA791" s="42">
        <f t="shared" si="1839"/>
        <v>0</v>
      </c>
      <c r="AB791" s="42" t="e">
        <f t="shared" si="1826"/>
        <v>#DIV/0!</v>
      </c>
      <c r="AC791" s="236">
        <f t="shared" si="1840"/>
        <v>0</v>
      </c>
      <c r="AD791" s="42">
        <f t="shared" si="1840"/>
        <v>0</v>
      </c>
      <c r="AE791" s="42" t="e">
        <f t="shared" si="1827"/>
        <v>#DIV/0!</v>
      </c>
      <c r="AF791" s="236">
        <f t="shared" si="1841"/>
        <v>0</v>
      </c>
      <c r="AG791" s="42">
        <f t="shared" si="1841"/>
        <v>0</v>
      </c>
      <c r="AH791" s="42" t="e">
        <f t="shared" si="1828"/>
        <v>#DIV/0!</v>
      </c>
      <c r="AI791" s="236">
        <f t="shared" si="1842"/>
        <v>0</v>
      </c>
      <c r="AJ791" s="42">
        <f t="shared" si="1842"/>
        <v>0</v>
      </c>
      <c r="AK791" s="42" t="e">
        <f t="shared" si="1829"/>
        <v>#DIV/0!</v>
      </c>
      <c r="AL791" s="236">
        <f t="shared" si="1843"/>
        <v>0</v>
      </c>
      <c r="AM791" s="42">
        <f t="shared" si="1843"/>
        <v>0</v>
      </c>
      <c r="AN791" s="42" t="e">
        <f t="shared" si="1830"/>
        <v>#DIV/0!</v>
      </c>
      <c r="AO791" s="236">
        <f t="shared" si="1844"/>
        <v>0</v>
      </c>
      <c r="AP791" s="42">
        <f t="shared" si="1844"/>
        <v>0</v>
      </c>
      <c r="AQ791" s="42" t="e">
        <f t="shared" si="1831"/>
        <v>#DIV/0!</v>
      </c>
      <c r="AR791" s="12"/>
      <c r="AS791" s="37"/>
      <c r="AT791" s="37"/>
    </row>
    <row r="792" spans="1:46" customFormat="1" ht="37.5" customHeight="1">
      <c r="A792" s="415"/>
      <c r="B792" s="416"/>
      <c r="C792" s="406"/>
      <c r="D792" s="39" t="s">
        <v>37</v>
      </c>
      <c r="E792" s="177">
        <f t="shared" si="1832"/>
        <v>12</v>
      </c>
      <c r="F792" s="41">
        <v>12</v>
      </c>
      <c r="G792" s="42">
        <f t="shared" si="1819"/>
        <v>100</v>
      </c>
      <c r="H792" s="236">
        <f t="shared" si="1833"/>
        <v>0</v>
      </c>
      <c r="I792" s="42">
        <f t="shared" si="1833"/>
        <v>0</v>
      </c>
      <c r="J792" s="42" t="e">
        <f t="shared" si="1820"/>
        <v>#DIV/0!</v>
      </c>
      <c r="K792" s="236">
        <f t="shared" si="1834"/>
        <v>0</v>
      </c>
      <c r="L792" s="48">
        <f t="shared" si="1834"/>
        <v>0</v>
      </c>
      <c r="M792" s="42" t="e">
        <f t="shared" si="1821"/>
        <v>#DIV/0!</v>
      </c>
      <c r="N792" s="236">
        <f t="shared" si="1835"/>
        <v>0</v>
      </c>
      <c r="O792" s="48">
        <f t="shared" si="1835"/>
        <v>0</v>
      </c>
      <c r="P792" s="42" t="e">
        <f t="shared" si="1822"/>
        <v>#DIV/0!</v>
      </c>
      <c r="Q792" s="236">
        <f t="shared" si="1836"/>
        <v>0</v>
      </c>
      <c r="R792" s="42">
        <f t="shared" si="1836"/>
        <v>0</v>
      </c>
      <c r="S792" s="42" t="e">
        <f t="shared" si="1823"/>
        <v>#DIV/0!</v>
      </c>
      <c r="T792" s="236">
        <f t="shared" si="1837"/>
        <v>0</v>
      </c>
      <c r="U792" s="42">
        <f t="shared" si="1837"/>
        <v>0</v>
      </c>
      <c r="V792" s="42" t="e">
        <f t="shared" si="1824"/>
        <v>#DIV/0!</v>
      </c>
      <c r="W792" s="236">
        <f t="shared" si="1838"/>
        <v>3</v>
      </c>
      <c r="X792" s="42">
        <f t="shared" si="1838"/>
        <v>3</v>
      </c>
      <c r="Y792" s="42">
        <f t="shared" si="1825"/>
        <v>100</v>
      </c>
      <c r="Z792" s="236">
        <f t="shared" si="1839"/>
        <v>9</v>
      </c>
      <c r="AA792" s="42">
        <f t="shared" si="1839"/>
        <v>0</v>
      </c>
      <c r="AB792" s="42">
        <f t="shared" si="1826"/>
        <v>0</v>
      </c>
      <c r="AC792" s="236">
        <f t="shared" si="1840"/>
        <v>0</v>
      </c>
      <c r="AD792" s="42">
        <f t="shared" si="1840"/>
        <v>0</v>
      </c>
      <c r="AE792" s="42" t="e">
        <f t="shared" si="1827"/>
        <v>#DIV/0!</v>
      </c>
      <c r="AF792" s="236">
        <f t="shared" si="1841"/>
        <v>0</v>
      </c>
      <c r="AG792" s="42">
        <f t="shared" si="1841"/>
        <v>0</v>
      </c>
      <c r="AH792" s="42" t="e">
        <f t="shared" si="1828"/>
        <v>#DIV/0!</v>
      </c>
      <c r="AI792" s="236">
        <f t="shared" si="1842"/>
        <v>0</v>
      </c>
      <c r="AJ792" s="42">
        <f t="shared" si="1842"/>
        <v>0</v>
      </c>
      <c r="AK792" s="42" t="e">
        <f t="shared" si="1829"/>
        <v>#DIV/0!</v>
      </c>
      <c r="AL792" s="236">
        <f t="shared" si="1843"/>
        <v>0</v>
      </c>
      <c r="AM792" s="42">
        <f t="shared" si="1843"/>
        <v>0</v>
      </c>
      <c r="AN792" s="42" t="e">
        <f t="shared" si="1830"/>
        <v>#DIV/0!</v>
      </c>
      <c r="AO792" s="236">
        <f t="shared" si="1844"/>
        <v>0</v>
      </c>
      <c r="AP792" s="42">
        <f t="shared" si="1844"/>
        <v>0</v>
      </c>
      <c r="AQ792" s="42" t="e">
        <f t="shared" si="1831"/>
        <v>#DIV/0!</v>
      </c>
      <c r="AR792" s="12"/>
      <c r="AS792" s="37"/>
      <c r="AT792" s="37"/>
    </row>
    <row r="793" spans="1:46" customFormat="1" ht="43.5" customHeight="1">
      <c r="A793" s="417"/>
      <c r="B793" s="418"/>
      <c r="C793" s="407"/>
      <c r="D793" s="39" t="s">
        <v>32</v>
      </c>
      <c r="E793" s="177">
        <f t="shared" si="1832"/>
        <v>0</v>
      </c>
      <c r="F793" s="41">
        <f t="shared" si="1832"/>
        <v>0</v>
      </c>
      <c r="G793" s="42" t="e">
        <f t="shared" si="1819"/>
        <v>#DIV/0!</v>
      </c>
      <c r="H793" s="236">
        <f t="shared" si="1833"/>
        <v>0</v>
      </c>
      <c r="I793" s="42">
        <f t="shared" si="1833"/>
        <v>0</v>
      </c>
      <c r="J793" s="42" t="e">
        <f t="shared" si="1820"/>
        <v>#DIV/0!</v>
      </c>
      <c r="K793" s="236">
        <f t="shared" si="1834"/>
        <v>0</v>
      </c>
      <c r="L793" s="48">
        <f t="shared" si="1834"/>
        <v>0</v>
      </c>
      <c r="M793" s="42" t="e">
        <f t="shared" si="1821"/>
        <v>#DIV/0!</v>
      </c>
      <c r="N793" s="236">
        <f t="shared" si="1835"/>
        <v>0</v>
      </c>
      <c r="O793" s="48">
        <f t="shared" si="1835"/>
        <v>0</v>
      </c>
      <c r="P793" s="42" t="e">
        <f t="shared" si="1822"/>
        <v>#DIV/0!</v>
      </c>
      <c r="Q793" s="236">
        <f t="shared" si="1836"/>
        <v>0</v>
      </c>
      <c r="R793" s="42">
        <f t="shared" si="1836"/>
        <v>0</v>
      </c>
      <c r="S793" s="42" t="e">
        <f t="shared" si="1823"/>
        <v>#DIV/0!</v>
      </c>
      <c r="T793" s="236">
        <f t="shared" si="1837"/>
        <v>0</v>
      </c>
      <c r="U793" s="42">
        <f t="shared" si="1837"/>
        <v>0</v>
      </c>
      <c r="V793" s="42" t="e">
        <f t="shared" si="1824"/>
        <v>#DIV/0!</v>
      </c>
      <c r="W793" s="236">
        <f t="shared" si="1838"/>
        <v>0</v>
      </c>
      <c r="X793" s="42">
        <f t="shared" si="1838"/>
        <v>0</v>
      </c>
      <c r="Y793" s="42" t="e">
        <f t="shared" si="1825"/>
        <v>#DIV/0!</v>
      </c>
      <c r="Z793" s="236">
        <f t="shared" si="1839"/>
        <v>0</v>
      </c>
      <c r="AA793" s="42">
        <f t="shared" si="1839"/>
        <v>0</v>
      </c>
      <c r="AB793" s="42" t="e">
        <f t="shared" si="1826"/>
        <v>#DIV/0!</v>
      </c>
      <c r="AC793" s="236">
        <f t="shared" si="1840"/>
        <v>0</v>
      </c>
      <c r="AD793" s="42">
        <f t="shared" si="1840"/>
        <v>0</v>
      </c>
      <c r="AE793" s="42" t="e">
        <f t="shared" si="1827"/>
        <v>#DIV/0!</v>
      </c>
      <c r="AF793" s="236">
        <f t="shared" si="1841"/>
        <v>0</v>
      </c>
      <c r="AG793" s="42">
        <f t="shared" si="1841"/>
        <v>0</v>
      </c>
      <c r="AH793" s="42" t="e">
        <f t="shared" si="1828"/>
        <v>#DIV/0!</v>
      </c>
      <c r="AI793" s="236">
        <f t="shared" si="1842"/>
        <v>0</v>
      </c>
      <c r="AJ793" s="42">
        <f t="shared" si="1842"/>
        <v>0</v>
      </c>
      <c r="AK793" s="42" t="e">
        <f t="shared" si="1829"/>
        <v>#DIV/0!</v>
      </c>
      <c r="AL793" s="236">
        <f t="shared" si="1843"/>
        <v>0</v>
      </c>
      <c r="AM793" s="42">
        <f t="shared" si="1843"/>
        <v>0</v>
      </c>
      <c r="AN793" s="42" t="e">
        <f t="shared" si="1830"/>
        <v>#DIV/0!</v>
      </c>
      <c r="AO793" s="236">
        <f t="shared" si="1844"/>
        <v>0</v>
      </c>
      <c r="AP793" s="42">
        <f t="shared" si="1844"/>
        <v>0</v>
      </c>
      <c r="AQ793" s="42" t="e">
        <f t="shared" si="1831"/>
        <v>#DIV/0!</v>
      </c>
      <c r="AR793" s="12"/>
      <c r="AS793" s="37"/>
      <c r="AT793" s="37"/>
    </row>
    <row r="794" spans="1:46" ht="51.75" customHeight="1">
      <c r="A794" s="332" t="s">
        <v>286</v>
      </c>
      <c r="B794" s="333"/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33"/>
      <c r="P794" s="333"/>
      <c r="Q794" s="334"/>
      <c r="R794" s="334"/>
      <c r="S794" s="334"/>
      <c r="T794" s="334"/>
      <c r="U794" s="334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4"/>
      <c r="AI794" s="334"/>
      <c r="AJ794" s="334"/>
      <c r="AK794" s="334"/>
      <c r="AL794" s="334"/>
      <c r="AM794" s="334"/>
      <c r="AN794" s="334"/>
      <c r="AO794" s="334"/>
      <c r="AP794" s="334"/>
      <c r="AQ794" s="334"/>
      <c r="AR794" s="334"/>
    </row>
    <row r="795" spans="1:46" s="208" customFormat="1" ht="23.25" hidden="1" customHeight="1">
      <c r="A795" s="283" t="s">
        <v>28</v>
      </c>
      <c r="B795" s="341" t="s">
        <v>287</v>
      </c>
      <c r="C795" s="282" t="s">
        <v>288</v>
      </c>
      <c r="D795" s="217" t="s">
        <v>34</v>
      </c>
      <c r="E795" s="204">
        <f>E796+E797+E798+E800+E801</f>
        <v>23962.603999999999</v>
      </c>
      <c r="F795" s="205">
        <f>F796+F797+F798+F800+F801</f>
        <v>6038.7300000000005</v>
      </c>
      <c r="G795" s="205">
        <f>(F795/E795)*100</f>
        <v>25.20064180003142</v>
      </c>
      <c r="H795" s="234">
        <f>H796+H797+H798+H800+H801</f>
        <v>0</v>
      </c>
      <c r="I795" s="205">
        <f>I796+I797+I798+I800+I801</f>
        <v>0</v>
      </c>
      <c r="J795" s="205" t="e">
        <f>(I795/H795)*100</f>
        <v>#DIV/0!</v>
      </c>
      <c r="K795" s="234">
        <f>K796+K797+K798+K800+K801</f>
        <v>0</v>
      </c>
      <c r="L795" s="206">
        <f>L796+L797+L798+L800+L801</f>
        <v>0</v>
      </c>
      <c r="M795" s="205" t="e">
        <f>(L795/K795)*100</f>
        <v>#DIV/0!</v>
      </c>
      <c r="N795" s="234">
        <f>N796+N797+N798+N800+N801</f>
        <v>120</v>
      </c>
      <c r="O795" s="206">
        <f>O796+O797+O798+O800+O801</f>
        <v>120</v>
      </c>
      <c r="P795" s="205">
        <f>(O795/N795)*100</f>
        <v>100</v>
      </c>
      <c r="Q795" s="234">
        <f>Q796+Q797+Q798+Q800+Q801</f>
        <v>365.7</v>
      </c>
      <c r="R795" s="205">
        <f>R796+R797+R798+R800+R801</f>
        <v>365.7</v>
      </c>
      <c r="S795" s="205">
        <f>(R795/Q795)*100</f>
        <v>100</v>
      </c>
      <c r="T795" s="234">
        <f>T796+T797+T798+T800+T801</f>
        <v>1242.6100000000001</v>
      </c>
      <c r="U795" s="205">
        <f>U796+U797+U798+U800+U801</f>
        <v>1242.6100000000001</v>
      </c>
      <c r="V795" s="205">
        <f>(U795/T795)*100</f>
        <v>100</v>
      </c>
      <c r="W795" s="234">
        <f>W796+W797+W798+W800+W801</f>
        <v>5156.42</v>
      </c>
      <c r="X795" s="205">
        <f>X796+X797+X798+X800+X801</f>
        <v>4310.42</v>
      </c>
      <c r="Y795" s="205">
        <f>(X795/W795)*100</f>
        <v>83.593268197703054</v>
      </c>
      <c r="Z795" s="234">
        <f>Z796+Z797+Z798+Z800+Z801</f>
        <v>10999.67</v>
      </c>
      <c r="AA795" s="205">
        <f>AA796+AA797+AA798+AA800+AA801</f>
        <v>0</v>
      </c>
      <c r="AB795" s="205">
        <f>(AA795/Z795)*100</f>
        <v>0</v>
      </c>
      <c r="AC795" s="234">
        <f>AC796+AC797+AC798+AC800+AC801</f>
        <v>3015.614</v>
      </c>
      <c r="AD795" s="205">
        <f>AD796+AD797+AD798+AD800+AD801</f>
        <v>0</v>
      </c>
      <c r="AE795" s="205">
        <f>(AD795/AC795)*100</f>
        <v>0</v>
      </c>
      <c r="AF795" s="234">
        <f>AF796+AF797+AF798+AF800+AF801</f>
        <v>145.04</v>
      </c>
      <c r="AG795" s="205">
        <f>AG796+AG797+AG798+AG800+AG801</f>
        <v>0</v>
      </c>
      <c r="AH795" s="205">
        <f>(AG795/AF795)*100</f>
        <v>0</v>
      </c>
      <c r="AI795" s="234">
        <f>AI796+AI797+AI798+AI800+AI801</f>
        <v>0</v>
      </c>
      <c r="AJ795" s="205">
        <f>AJ796+AJ797+AJ798+AJ800+AJ801</f>
        <v>0</v>
      </c>
      <c r="AK795" s="205" t="e">
        <f>(AJ795/AI795)*100</f>
        <v>#DIV/0!</v>
      </c>
      <c r="AL795" s="234">
        <f>AL796+AL797+AL798+AL800+AL801</f>
        <v>0</v>
      </c>
      <c r="AM795" s="205">
        <f>AM796+AM797+AM798+AM800+AM801</f>
        <v>0</v>
      </c>
      <c r="AN795" s="205" t="e">
        <f>(AM795/AL795)*100</f>
        <v>#DIV/0!</v>
      </c>
      <c r="AO795" s="234">
        <f>AO796+AO797+AO798+AO800+AO801</f>
        <v>2917.55</v>
      </c>
      <c r="AP795" s="205">
        <f>AP796+AP797+AP798+AP800+AP801</f>
        <v>0</v>
      </c>
      <c r="AQ795" s="205">
        <f>(AP795/AO795)*100</f>
        <v>0</v>
      </c>
      <c r="AR795" s="404"/>
    </row>
    <row r="796" spans="1:46" customFormat="1" ht="41.25" hidden="1" customHeight="1">
      <c r="A796" s="283"/>
      <c r="B796" s="342"/>
      <c r="C796" s="412"/>
      <c r="D796" s="115" t="s">
        <v>17</v>
      </c>
      <c r="E796" s="174">
        <f>H796+K796+N796+Q796+T796+W796+Z796+AC796+AF796+AI796+AL796+AO796</f>
        <v>0</v>
      </c>
      <c r="F796" s="44">
        <f>I796+L796+O796+R796+U796+X796+AA796+AD796+AG796+AJ796+AM796+AP796</f>
        <v>0</v>
      </c>
      <c r="G796" s="45" t="e">
        <f t="shared" ref="G796:G801" si="1845">(F796/E796)*100</f>
        <v>#DIV/0!</v>
      </c>
      <c r="H796" s="234">
        <f>H803+H810+H817+H824+H831+H838+H852+H859+H894+H901+H936+H943+H950</f>
        <v>0</v>
      </c>
      <c r="I796" s="45">
        <f>I803+I810+I817+I824+I831+I838+I852+I859+I894+I901+I936+I943+I950</f>
        <v>0</v>
      </c>
      <c r="J796" s="45" t="e">
        <f t="shared" ref="J796:J801" si="1846">(I796/H796)*100</f>
        <v>#DIV/0!</v>
      </c>
      <c r="K796" s="234">
        <f>K803+K810+K817+K824+K831+K838+K852+K859+K894+K901+K936+K943+K950</f>
        <v>0</v>
      </c>
      <c r="L796" s="45">
        <f>L803+L810+L817+L824+L831+L838+L852+L859+L894+L901+L936+L943+L950</f>
        <v>0</v>
      </c>
      <c r="M796" s="45" t="e">
        <f t="shared" ref="M796:M801" si="1847">(L796/K796)*100</f>
        <v>#DIV/0!</v>
      </c>
      <c r="N796" s="234">
        <f>N803+N810+N817+N824+N831+N838+N852+N859+N894+N901+N936+N943+N950</f>
        <v>0</v>
      </c>
      <c r="O796" s="45">
        <f>O803+O810+O817+O824+O831+O838+O852+O859+O894+O901+O936+O943+O950</f>
        <v>0</v>
      </c>
      <c r="P796" s="45" t="e">
        <f t="shared" ref="P796:P801" si="1848">(O796/N796)*100</f>
        <v>#DIV/0!</v>
      </c>
      <c r="Q796" s="234">
        <f>Q803+Q810+Q817+Q824+Q831+Q838+Q852+Q859+Q894+Q901+Q936+Q943+Q950</f>
        <v>0</v>
      </c>
      <c r="R796" s="45">
        <f>R803+R810+R817+R824+R831+R838+R852+R859+R894+R901+R936+R943+R950</f>
        <v>0</v>
      </c>
      <c r="S796" s="45" t="e">
        <f t="shared" ref="S796:S801" si="1849">(R796/Q796)*100</f>
        <v>#DIV/0!</v>
      </c>
      <c r="T796" s="234">
        <f>T803+T810+T817+T824+T831+T838+T852+T859+T894+T901+T936+T943+T950</f>
        <v>0</v>
      </c>
      <c r="U796" s="45">
        <f>U803+U810+U817+U824+U831+U838+U852+U859+U894+U901+U936+U943+U950</f>
        <v>0</v>
      </c>
      <c r="V796" s="45" t="e">
        <f t="shared" ref="V796:V801" si="1850">(U796/T796)*100</f>
        <v>#DIV/0!</v>
      </c>
      <c r="W796" s="234">
        <f>W803+W810+W817+W824+W831+W838+W852+W859+W894+W901+W936+W943+W950</f>
        <v>0</v>
      </c>
      <c r="X796" s="45">
        <f>X803+X810+X817+X824+X831+X838+X852+X859+X894+X901+X936+X943+X950</f>
        <v>0</v>
      </c>
      <c r="Y796" s="45" t="e">
        <f t="shared" ref="Y796:Y801" si="1851">(X796/W796)*100</f>
        <v>#DIV/0!</v>
      </c>
      <c r="Z796" s="234">
        <f>Z803+Z810+Z817+Z824+Z831+Z838+Z852+Z859+Z894+Z901+Z936+Z943+Z950</f>
        <v>0</v>
      </c>
      <c r="AA796" s="45">
        <f>AA803+AA810+AA817+AA824+AA831+AA838+AA852+AA859+AA894+AA901+AA936+AA943+AA950</f>
        <v>0</v>
      </c>
      <c r="AB796" s="45" t="e">
        <f t="shared" ref="AB796:AB801" si="1852">(AA796/Z796)*100</f>
        <v>#DIV/0!</v>
      </c>
      <c r="AC796" s="234">
        <f>AC803+AC810+AC817+AC824+AC831+AC838+AC852+AC859+AC894+AC901+AC936+AC943+AC950</f>
        <v>0</v>
      </c>
      <c r="AD796" s="45">
        <f>AD803+AD810+AD817+AD824+AD831+AD838+AD852+AD859+AD894+AD901+AD936+AD943+AD950</f>
        <v>0</v>
      </c>
      <c r="AE796" s="45" t="e">
        <f t="shared" ref="AE796:AE801" si="1853">(AD796/AC796)*100</f>
        <v>#DIV/0!</v>
      </c>
      <c r="AF796" s="234">
        <f>AF803+AF810+AF817+AF824+AF831+AF838+AF852+AF859+AF894+AF901+AF936+AF943+AF950</f>
        <v>0</v>
      </c>
      <c r="AG796" s="45">
        <f>AG803+AG810+AG817+AG824+AG831+AG838+AG852+AG859+AG894+AG901+AG936+AG943+AG950</f>
        <v>0</v>
      </c>
      <c r="AH796" s="45" t="e">
        <f t="shared" ref="AH796:AH801" si="1854">(AG796/AF796)*100</f>
        <v>#DIV/0!</v>
      </c>
      <c r="AI796" s="234">
        <f>AI803+AI810+AI817+AI824+AI831+AI838+AI852+AI859+AI894+AI901+AI936+AI943+AI950</f>
        <v>0</v>
      </c>
      <c r="AJ796" s="45">
        <f>AJ803+AJ810+AJ817+AJ824+AJ831+AJ838+AJ852+AJ859+AJ894+AJ901+AJ936+AJ943+AJ950</f>
        <v>0</v>
      </c>
      <c r="AK796" s="45" t="e">
        <f t="shared" ref="AK796:AK801" si="1855">(AJ796/AI796)*100</f>
        <v>#DIV/0!</v>
      </c>
      <c r="AL796" s="234">
        <f>AL803+AL810+AL817+AL824+AL831+AL838+AL852+AL859+AL894+AL901+AL936+AL943+AL950</f>
        <v>0</v>
      </c>
      <c r="AM796" s="45">
        <f>AM803+AM810+AM817+AM824+AM831+AM838+AM852+AM859+AM894+AM901+AM936+AM943+AM950</f>
        <v>0</v>
      </c>
      <c r="AN796" s="45" t="e">
        <f t="shared" ref="AN796:AN801" si="1856">(AM796/AL796)*100</f>
        <v>#DIV/0!</v>
      </c>
      <c r="AO796" s="234">
        <f>AO803+AO810+AO817+AO824+AO831+AO838+AO852+AO859+AO894+AO901+AO936+AO943+AO950</f>
        <v>0</v>
      </c>
      <c r="AP796" s="45">
        <f>AP803+AP810+AP817+AP824+AP831+AP838+AP852+AP859+AP894+AP901+AP936+AP943+AP950</f>
        <v>0</v>
      </c>
      <c r="AQ796" s="45" t="e">
        <f t="shared" ref="AQ796:AQ801" si="1857">(AP796/AO796)*100</f>
        <v>#DIV/0!</v>
      </c>
      <c r="AR796" s="351"/>
      <c r="AS796" s="37"/>
      <c r="AT796" s="37"/>
    </row>
    <row r="797" spans="1:46" customFormat="1" ht="45.75" hidden="1" customHeight="1">
      <c r="A797" s="283"/>
      <c r="B797" s="342"/>
      <c r="C797" s="412"/>
      <c r="D797" s="115" t="s">
        <v>18</v>
      </c>
      <c r="E797" s="256">
        <f>H797+K797+N797+Q797+T797+W797+Z797+AC797+AF797+AI797+AL797+AO797</f>
        <v>11886.4</v>
      </c>
      <c r="F797" s="44">
        <f t="shared" ref="F797:F800" si="1858">I797+L797+O797+R797+U797+X797+AA797+AD797+AG797+AJ797+AM797+AP797</f>
        <v>3952.68</v>
      </c>
      <c r="G797" s="45">
        <f t="shared" si="1845"/>
        <v>33.25380266523085</v>
      </c>
      <c r="H797" s="234">
        <f>H804+H811+H818+H825+H832+H839+H853+H860+H895+H902+H937+H944+H951</f>
        <v>0</v>
      </c>
      <c r="I797" s="45">
        <f t="shared" ref="I797:I801" si="1859">I804+I811+I818+I825+I832+I839+I853+I860+I895+I902+I937+I944+I951</f>
        <v>0</v>
      </c>
      <c r="J797" s="45" t="e">
        <f t="shared" si="1846"/>
        <v>#DIV/0!</v>
      </c>
      <c r="K797" s="234">
        <f>K804+K811+K818+K825+K832+K839+K853+K860+K895+K902+K937+K944+K951</f>
        <v>0</v>
      </c>
      <c r="L797" s="45">
        <f t="shared" ref="L797:L801" si="1860">L804+L811+L818+L825+L832+L839+L853+L860+L895+L902+L937+L944+L951</f>
        <v>0</v>
      </c>
      <c r="M797" s="45" t="e">
        <f t="shared" si="1847"/>
        <v>#DIV/0!</v>
      </c>
      <c r="N797" s="234">
        <f>N804+N811+N818+N825+N832+N839+N853+N860+N895+N902+N937+N944+N951</f>
        <v>0</v>
      </c>
      <c r="O797" s="45">
        <f t="shared" ref="O797:O801" si="1861">O804+O811+O818+O825+O832+O839+O853+O860+O895+O902+O937+O944+O951</f>
        <v>0</v>
      </c>
      <c r="P797" s="45" t="e">
        <f t="shared" si="1848"/>
        <v>#DIV/0!</v>
      </c>
      <c r="Q797" s="234">
        <f>Q804+Q811+Q818+Q825+Q832+Q839+Q853+Q860+Q895+Q902+Q937+Q944+Q951</f>
        <v>0</v>
      </c>
      <c r="R797" s="45">
        <f t="shared" ref="R797:R801" si="1862">R804+R811+R818+R825+R832+R839+R853+R860+R895+R902+R937+R944+R951</f>
        <v>0</v>
      </c>
      <c r="S797" s="45" t="e">
        <f t="shared" si="1849"/>
        <v>#DIV/0!</v>
      </c>
      <c r="T797" s="234">
        <f>T804+T811+T818+T825+T832+T839+T853+T860+T895+T902+T937+T944+T951</f>
        <v>824.04</v>
      </c>
      <c r="U797" s="45">
        <f t="shared" ref="U797:U801" si="1863">U804+U811+U818+U825+U832+U839+U853+U860+U895+U902+U937+U944+U951</f>
        <v>824.04</v>
      </c>
      <c r="V797" s="45">
        <f t="shared" si="1850"/>
        <v>100</v>
      </c>
      <c r="W797" s="234">
        <f>W804+W811+W818+W825+W832+W839+W853+W860+W895+W902+W937+W944+W951</f>
        <v>3128.64</v>
      </c>
      <c r="X797" s="45">
        <f t="shared" ref="X797:X801" si="1864">X804+X811+X818+X825+X832+X839+X853+X860+X895+X902+X937+X944+X951</f>
        <v>3128.64</v>
      </c>
      <c r="Y797" s="45">
        <f t="shared" si="1851"/>
        <v>100</v>
      </c>
      <c r="Z797" s="234">
        <f>Z804+Z811+Z818+Z825+Z832+Z839+Z853+Z860+Z895+Z902+Z937+Z944+Z951</f>
        <v>6787.06</v>
      </c>
      <c r="AA797" s="45">
        <f t="shared" ref="AA797:AA801" si="1865">AA804+AA811+AA818+AA825+AA832+AA839+AA853+AA860+AA895+AA902+AA937+AA944+AA951</f>
        <v>0</v>
      </c>
      <c r="AB797" s="45">
        <f t="shared" si="1852"/>
        <v>0</v>
      </c>
      <c r="AC797" s="234">
        <f>AC804+AC811+AC818+AC825+AC832+AC839+AC853+AC860+AC895+AC902+AC937+AC944+AC951</f>
        <v>48</v>
      </c>
      <c r="AD797" s="45">
        <f t="shared" ref="AD797:AD801" si="1866">AD804+AD811+AD818+AD825+AD832+AD839+AD853+AD860+AD895+AD902+AD937+AD944+AD951</f>
        <v>0</v>
      </c>
      <c r="AE797" s="45">
        <f t="shared" si="1853"/>
        <v>0</v>
      </c>
      <c r="AF797" s="234">
        <f>AF804+AF811+AF818+AF825+AF832+AF839+AF853+AF860+AF895+AF902+AF937+AF944+AF951</f>
        <v>0</v>
      </c>
      <c r="AG797" s="45">
        <f t="shared" ref="AG797:AG801" si="1867">AG804+AG811+AG818+AG825+AG832+AG839+AG853+AG860+AG895+AG902+AG937+AG944+AG951</f>
        <v>0</v>
      </c>
      <c r="AH797" s="45" t="e">
        <f t="shared" si="1854"/>
        <v>#DIV/0!</v>
      </c>
      <c r="AI797" s="234">
        <f>AI804+AI811+AI818+AI825+AI832+AI839+AI853+AI860+AI895+AI902+AI937+AI944+AI951</f>
        <v>0</v>
      </c>
      <c r="AJ797" s="45">
        <f t="shared" ref="AJ797:AJ801" si="1868">AJ804+AJ811+AJ818+AJ825+AJ832+AJ839+AJ853+AJ860+AJ895+AJ902+AJ937+AJ944+AJ951</f>
        <v>0</v>
      </c>
      <c r="AK797" s="45" t="e">
        <f t="shared" si="1855"/>
        <v>#DIV/0!</v>
      </c>
      <c r="AL797" s="234">
        <f>AL804+AL811+AL818+AL825+AL832+AL839+AL853+AL860+AL895+AL902+AL937+AL944+AL951</f>
        <v>0</v>
      </c>
      <c r="AM797" s="45">
        <f t="shared" ref="AM797:AM801" si="1869">AM804+AM811+AM818+AM825+AM832+AM839+AM853+AM860+AM895+AM902+AM937+AM944+AM951</f>
        <v>0</v>
      </c>
      <c r="AN797" s="45" t="e">
        <f t="shared" si="1856"/>
        <v>#DIV/0!</v>
      </c>
      <c r="AO797" s="234">
        <f>AO804+AO811+AO818+AO825+AO832+AO839+AO853+AO860+AO895+AO902+AO937+AO944+AO951</f>
        <v>1098.6600000000001</v>
      </c>
      <c r="AP797" s="45">
        <f t="shared" ref="AP797:AP801" si="1870">AP804+AP811+AP818+AP825+AP832+AP839+AP853+AP860+AP895+AP902+AP937+AP944+AP951</f>
        <v>0</v>
      </c>
      <c r="AQ797" s="45">
        <f t="shared" si="1857"/>
        <v>0</v>
      </c>
      <c r="AR797" s="351"/>
      <c r="AS797" s="37"/>
      <c r="AT797" s="37"/>
    </row>
    <row r="798" spans="1:46" customFormat="1" ht="32.25" hidden="1" customHeight="1">
      <c r="A798" s="283"/>
      <c r="B798" s="342"/>
      <c r="C798" s="412"/>
      <c r="D798" s="115" t="s">
        <v>26</v>
      </c>
      <c r="E798" s="256">
        <f t="shared" ref="E798:E800" si="1871">H798+K798+N798+Q798+T798+W798+Z798+AC798+AF798+AI798+AL798+AO798</f>
        <v>11116.2</v>
      </c>
      <c r="F798" s="44">
        <f t="shared" si="1858"/>
        <v>1952.0300000000002</v>
      </c>
      <c r="G798" s="45">
        <f t="shared" si="1845"/>
        <v>17.560227415843542</v>
      </c>
      <c r="H798" s="234">
        <f>H805+H812+H819+H826+H833+H840+H854+H861+H896+H903+H938+H945+H952</f>
        <v>0</v>
      </c>
      <c r="I798" s="45">
        <f t="shared" si="1859"/>
        <v>0</v>
      </c>
      <c r="J798" s="45" t="e">
        <f t="shared" si="1846"/>
        <v>#DIV/0!</v>
      </c>
      <c r="K798" s="234">
        <f>K805+K812+K819+K826+K833+K840+K854+K861+K896+K903+K938+K945+K952</f>
        <v>0</v>
      </c>
      <c r="L798" s="45">
        <f t="shared" si="1860"/>
        <v>0</v>
      </c>
      <c r="M798" s="45" t="e">
        <f t="shared" si="1847"/>
        <v>#DIV/0!</v>
      </c>
      <c r="N798" s="234">
        <f>N805+N812+N819+N826+N833+N840+N854+N861+N896+N903+N938+N945+N952</f>
        <v>120</v>
      </c>
      <c r="O798" s="45">
        <f t="shared" si="1861"/>
        <v>120</v>
      </c>
      <c r="P798" s="45">
        <f t="shared" si="1848"/>
        <v>100</v>
      </c>
      <c r="Q798" s="234">
        <f>Q805+Q812+Q819+Q826+Q833+Q840+Q854+Q861+Q896+Q903+Q938+Q945+Q952</f>
        <v>365.7</v>
      </c>
      <c r="R798" s="45">
        <f t="shared" si="1862"/>
        <v>365.7</v>
      </c>
      <c r="S798" s="45">
        <f t="shared" si="1849"/>
        <v>100</v>
      </c>
      <c r="T798" s="234">
        <f>T805+T812+T819+T826+T833+T840+T854+T861+T896+T903+T938+T945+T952</f>
        <v>418.57000000000005</v>
      </c>
      <c r="U798" s="45">
        <f t="shared" si="1863"/>
        <v>418.57000000000005</v>
      </c>
      <c r="V798" s="45">
        <f t="shared" si="1850"/>
        <v>100</v>
      </c>
      <c r="W798" s="234">
        <f>W805+W812+W819+W826+W833+W840+W854+W861+W896+W903+W938+W945+W952</f>
        <v>1893.76</v>
      </c>
      <c r="X798" s="45">
        <f t="shared" si="1864"/>
        <v>1047.7600000000002</v>
      </c>
      <c r="Y798" s="45">
        <f t="shared" si="1851"/>
        <v>55.326968570463009</v>
      </c>
      <c r="Z798" s="234">
        <f>Z805+Z812+Z819+Z826+Z833+Z840+Z854+Z861+Z896+Z903+Z938+Z945+Z952</f>
        <v>4112.6099999999997</v>
      </c>
      <c r="AA798" s="45">
        <f t="shared" si="1865"/>
        <v>0</v>
      </c>
      <c r="AB798" s="45">
        <f t="shared" si="1852"/>
        <v>0</v>
      </c>
      <c r="AC798" s="234">
        <f>AC805+AC812+AC819+AC826+AC833+AC840+AC854+AC861+AC896+AC903+AC938+AC945+AC952</f>
        <v>2885.6</v>
      </c>
      <c r="AD798" s="45">
        <f t="shared" si="1866"/>
        <v>0</v>
      </c>
      <c r="AE798" s="45">
        <f t="shared" si="1853"/>
        <v>0</v>
      </c>
      <c r="AF798" s="234">
        <f>AF805+AF812+AF819+AF826+AF833+AF840+AF854+AF861+AF896+AF903+AF938+AF945+AF952</f>
        <v>145.04</v>
      </c>
      <c r="AG798" s="45">
        <f t="shared" si="1867"/>
        <v>0</v>
      </c>
      <c r="AH798" s="45">
        <f t="shared" si="1854"/>
        <v>0</v>
      </c>
      <c r="AI798" s="234">
        <f>AI805+AI812+AI819+AI826+AI833+AI840+AI854+AI861+AI896+AI903+AI938+AI945+AI952</f>
        <v>0</v>
      </c>
      <c r="AJ798" s="45">
        <f t="shared" si="1868"/>
        <v>0</v>
      </c>
      <c r="AK798" s="45" t="e">
        <f t="shared" si="1855"/>
        <v>#DIV/0!</v>
      </c>
      <c r="AL798" s="234">
        <f>AL805+AL812+AL819+AL826+AL833+AL840+AL854+AL861+AL896+AL903+AL938+AL945+AL952</f>
        <v>0</v>
      </c>
      <c r="AM798" s="45">
        <f t="shared" si="1869"/>
        <v>0</v>
      </c>
      <c r="AN798" s="45" t="e">
        <f t="shared" si="1856"/>
        <v>#DIV/0!</v>
      </c>
      <c r="AO798" s="234">
        <f>AO805+AO812+AO819+AO826+AO833+AO840+AO854+AO861+AO896+AO903+AO938+AO945+AO952</f>
        <v>1174.92</v>
      </c>
      <c r="AP798" s="45">
        <f t="shared" si="1870"/>
        <v>0</v>
      </c>
      <c r="AQ798" s="45">
        <f t="shared" si="1857"/>
        <v>0</v>
      </c>
      <c r="AR798" s="351"/>
      <c r="AS798" s="37"/>
      <c r="AT798" s="37"/>
    </row>
    <row r="799" spans="1:46" customFormat="1" ht="86.25" hidden="1" customHeight="1">
      <c r="A799" s="283"/>
      <c r="B799" s="342"/>
      <c r="C799" s="412"/>
      <c r="D799" s="97" t="s">
        <v>154</v>
      </c>
      <c r="E799" s="174">
        <f t="shared" si="1871"/>
        <v>0</v>
      </c>
      <c r="F799" s="44">
        <f t="shared" si="1858"/>
        <v>0</v>
      </c>
      <c r="G799" s="45" t="e">
        <f t="shared" si="1845"/>
        <v>#DIV/0!</v>
      </c>
      <c r="H799" s="234">
        <f t="shared" ref="H799:H800" si="1872">H806+H813+H820+H827+H834+H841+H855+H862+H897+H904+H939+H946+H953</f>
        <v>0</v>
      </c>
      <c r="I799" s="45">
        <f t="shared" si="1859"/>
        <v>0</v>
      </c>
      <c r="J799" s="45" t="e">
        <f t="shared" si="1846"/>
        <v>#DIV/0!</v>
      </c>
      <c r="K799" s="234">
        <f t="shared" ref="K799:K800" si="1873">K806+K813+K820+K827+K834+K841+K855+K862+K897+K904+K939+K946+K953</f>
        <v>0</v>
      </c>
      <c r="L799" s="45">
        <f t="shared" si="1860"/>
        <v>0</v>
      </c>
      <c r="M799" s="45" t="e">
        <f t="shared" si="1847"/>
        <v>#DIV/0!</v>
      </c>
      <c r="N799" s="234">
        <f t="shared" ref="N799:N800" si="1874">N806+N813+N820+N827+N834+N841+N855+N862+N897+N904+N939+N946+N953</f>
        <v>0</v>
      </c>
      <c r="O799" s="45">
        <f t="shared" si="1861"/>
        <v>0</v>
      </c>
      <c r="P799" s="45" t="e">
        <f t="shared" si="1848"/>
        <v>#DIV/0!</v>
      </c>
      <c r="Q799" s="234">
        <f t="shared" ref="Q799:Q800" si="1875">Q806+Q813+Q820+Q827+Q834+Q841+Q855+Q862+Q897+Q904+Q939+Q946+Q953</f>
        <v>0</v>
      </c>
      <c r="R799" s="45">
        <f t="shared" si="1862"/>
        <v>0</v>
      </c>
      <c r="S799" s="45" t="e">
        <f t="shared" si="1849"/>
        <v>#DIV/0!</v>
      </c>
      <c r="T799" s="234">
        <f t="shared" ref="T799:T800" si="1876">T806+T813+T820+T827+T834+T841+T855+T862+T897+T904+T939+T946+T953</f>
        <v>0</v>
      </c>
      <c r="U799" s="45">
        <f t="shared" si="1863"/>
        <v>0</v>
      </c>
      <c r="V799" s="45" t="e">
        <f t="shared" si="1850"/>
        <v>#DIV/0!</v>
      </c>
      <c r="W799" s="234">
        <f t="shared" ref="W799:W800" si="1877">W806+W813+W820+W827+W834+W841+W855+W862+W897+W904+W939+W946+W953</f>
        <v>0</v>
      </c>
      <c r="X799" s="45">
        <f t="shared" si="1864"/>
        <v>0</v>
      </c>
      <c r="Y799" s="45" t="e">
        <f t="shared" si="1851"/>
        <v>#DIV/0!</v>
      </c>
      <c r="Z799" s="234">
        <f t="shared" ref="Z799:Z800" si="1878">Z806+Z813+Z820+Z827+Z834+Z841+Z855+Z862+Z897+Z904+Z939+Z946+Z953</f>
        <v>0</v>
      </c>
      <c r="AA799" s="45">
        <f t="shared" si="1865"/>
        <v>0</v>
      </c>
      <c r="AB799" s="45" t="e">
        <f t="shared" si="1852"/>
        <v>#DIV/0!</v>
      </c>
      <c r="AC799" s="234">
        <f t="shared" ref="AC799:AC800" si="1879">AC806+AC813+AC820+AC827+AC834+AC841+AC855+AC862+AC897+AC904+AC939+AC946+AC953</f>
        <v>0</v>
      </c>
      <c r="AD799" s="45">
        <f t="shared" si="1866"/>
        <v>0</v>
      </c>
      <c r="AE799" s="45" t="e">
        <f t="shared" si="1853"/>
        <v>#DIV/0!</v>
      </c>
      <c r="AF799" s="234">
        <f t="shared" ref="AF799:AF800" si="1880">AF806+AF813+AF820+AF827+AF834+AF841+AF855+AF862+AF897+AF904+AF939+AF946+AF953</f>
        <v>0</v>
      </c>
      <c r="AG799" s="45">
        <f t="shared" si="1867"/>
        <v>0</v>
      </c>
      <c r="AH799" s="45" t="e">
        <f t="shared" si="1854"/>
        <v>#DIV/0!</v>
      </c>
      <c r="AI799" s="234">
        <f t="shared" ref="AI799:AI800" si="1881">AI806+AI813+AI820+AI827+AI834+AI841+AI855+AI862+AI897+AI904+AI939+AI946+AI953</f>
        <v>0</v>
      </c>
      <c r="AJ799" s="45">
        <f t="shared" si="1868"/>
        <v>0</v>
      </c>
      <c r="AK799" s="45" t="e">
        <f t="shared" si="1855"/>
        <v>#DIV/0!</v>
      </c>
      <c r="AL799" s="234">
        <f t="shared" ref="AL799:AL800" si="1882">AL806+AL813+AL820+AL827+AL834+AL841+AL855+AL862+AL897+AL904+AL939+AL946+AL953</f>
        <v>0</v>
      </c>
      <c r="AM799" s="45">
        <f t="shared" si="1869"/>
        <v>0</v>
      </c>
      <c r="AN799" s="45" t="e">
        <f t="shared" si="1856"/>
        <v>#DIV/0!</v>
      </c>
      <c r="AO799" s="234">
        <f t="shared" ref="AO799:AO800" si="1883">AO806+AO813+AO820+AO827+AO834+AO841+AO855+AO862+AO897+AO904+AO939+AO946+AO953</f>
        <v>0</v>
      </c>
      <c r="AP799" s="45">
        <f t="shared" si="1870"/>
        <v>0</v>
      </c>
      <c r="AQ799" s="45" t="e">
        <f t="shared" si="1857"/>
        <v>#DIV/0!</v>
      </c>
      <c r="AR799" s="351"/>
      <c r="AS799" s="37"/>
      <c r="AT799" s="37"/>
    </row>
    <row r="800" spans="1:46" customFormat="1" ht="32.25" hidden="1" customHeight="1">
      <c r="A800" s="283"/>
      <c r="B800" s="342"/>
      <c r="C800" s="412"/>
      <c r="D800" s="115" t="s">
        <v>37</v>
      </c>
      <c r="E800" s="174">
        <f t="shared" si="1871"/>
        <v>0</v>
      </c>
      <c r="F800" s="44">
        <f t="shared" si="1858"/>
        <v>0</v>
      </c>
      <c r="G800" s="45" t="e">
        <f t="shared" si="1845"/>
        <v>#DIV/0!</v>
      </c>
      <c r="H800" s="234">
        <f t="shared" si="1872"/>
        <v>0</v>
      </c>
      <c r="I800" s="45">
        <f t="shared" si="1859"/>
        <v>0</v>
      </c>
      <c r="J800" s="45" t="e">
        <f t="shared" si="1846"/>
        <v>#DIV/0!</v>
      </c>
      <c r="K800" s="234">
        <f t="shared" si="1873"/>
        <v>0</v>
      </c>
      <c r="L800" s="45">
        <f t="shared" si="1860"/>
        <v>0</v>
      </c>
      <c r="M800" s="45" t="e">
        <f t="shared" si="1847"/>
        <v>#DIV/0!</v>
      </c>
      <c r="N800" s="234">
        <f t="shared" si="1874"/>
        <v>0</v>
      </c>
      <c r="O800" s="45">
        <f t="shared" si="1861"/>
        <v>0</v>
      </c>
      <c r="P800" s="45" t="e">
        <f t="shared" si="1848"/>
        <v>#DIV/0!</v>
      </c>
      <c r="Q800" s="234">
        <f t="shared" si="1875"/>
        <v>0</v>
      </c>
      <c r="R800" s="45">
        <f t="shared" si="1862"/>
        <v>0</v>
      </c>
      <c r="S800" s="45" t="e">
        <f t="shared" si="1849"/>
        <v>#DIV/0!</v>
      </c>
      <c r="T800" s="234">
        <f t="shared" si="1876"/>
        <v>0</v>
      </c>
      <c r="U800" s="45">
        <f t="shared" si="1863"/>
        <v>0</v>
      </c>
      <c r="V800" s="45" t="e">
        <f t="shared" si="1850"/>
        <v>#DIV/0!</v>
      </c>
      <c r="W800" s="234">
        <f t="shared" si="1877"/>
        <v>0</v>
      </c>
      <c r="X800" s="45">
        <f t="shared" si="1864"/>
        <v>0</v>
      </c>
      <c r="Y800" s="45" t="e">
        <f t="shared" si="1851"/>
        <v>#DIV/0!</v>
      </c>
      <c r="Z800" s="234">
        <f t="shared" si="1878"/>
        <v>0</v>
      </c>
      <c r="AA800" s="45">
        <f t="shared" si="1865"/>
        <v>0</v>
      </c>
      <c r="AB800" s="45" t="e">
        <f t="shared" si="1852"/>
        <v>#DIV/0!</v>
      </c>
      <c r="AC800" s="234">
        <f t="shared" si="1879"/>
        <v>0</v>
      </c>
      <c r="AD800" s="45">
        <f t="shared" si="1866"/>
        <v>0</v>
      </c>
      <c r="AE800" s="45" t="e">
        <f t="shared" si="1853"/>
        <v>#DIV/0!</v>
      </c>
      <c r="AF800" s="234">
        <f t="shared" si="1880"/>
        <v>0</v>
      </c>
      <c r="AG800" s="45">
        <f t="shared" si="1867"/>
        <v>0</v>
      </c>
      <c r="AH800" s="45" t="e">
        <f t="shared" si="1854"/>
        <v>#DIV/0!</v>
      </c>
      <c r="AI800" s="234">
        <f t="shared" si="1881"/>
        <v>0</v>
      </c>
      <c r="AJ800" s="45">
        <f t="shared" si="1868"/>
        <v>0</v>
      </c>
      <c r="AK800" s="45" t="e">
        <f t="shared" si="1855"/>
        <v>#DIV/0!</v>
      </c>
      <c r="AL800" s="234">
        <f t="shared" si="1882"/>
        <v>0</v>
      </c>
      <c r="AM800" s="45">
        <f t="shared" si="1869"/>
        <v>0</v>
      </c>
      <c r="AN800" s="45" t="e">
        <f t="shared" si="1856"/>
        <v>#DIV/0!</v>
      </c>
      <c r="AO800" s="234">
        <f t="shared" si="1883"/>
        <v>0</v>
      </c>
      <c r="AP800" s="45">
        <f t="shared" si="1870"/>
        <v>0</v>
      </c>
      <c r="AQ800" s="45" t="e">
        <f t="shared" si="1857"/>
        <v>#DIV/0!</v>
      </c>
      <c r="AR800" s="351"/>
      <c r="AS800" s="37"/>
      <c r="AT800" s="37"/>
    </row>
    <row r="801" spans="1:46" customFormat="1" ht="147.75" hidden="1" customHeight="1">
      <c r="A801" s="283"/>
      <c r="B801" s="343"/>
      <c r="C801" s="412"/>
      <c r="D801" s="115" t="s">
        <v>32</v>
      </c>
      <c r="E801" s="174">
        <f>H801+K801+N801+Q801+T801+W801+Z801+AC801+AF801+AI801+AL801+AO801</f>
        <v>960.00400000000002</v>
      </c>
      <c r="F801" s="44">
        <f>I801+L801+O801+R801+U801+X801+AA801+AD801+AG801+AJ801+AM801+AP801</f>
        <v>134.02000000000001</v>
      </c>
      <c r="G801" s="45">
        <f t="shared" si="1845"/>
        <v>13.960358498506256</v>
      </c>
      <c r="H801" s="234">
        <f>H808+H815+H822+H829+H836+H843+H857+H864+H899+H906+H941+H948+H955</f>
        <v>0</v>
      </c>
      <c r="I801" s="45">
        <f t="shared" si="1859"/>
        <v>0</v>
      </c>
      <c r="J801" s="45" t="e">
        <f t="shared" si="1846"/>
        <v>#DIV/0!</v>
      </c>
      <c r="K801" s="234">
        <f>K808+K815+K822+K829+K836+K843+K857+K864+K899+K906+K941+K948+K955</f>
        <v>0</v>
      </c>
      <c r="L801" s="45">
        <f t="shared" si="1860"/>
        <v>0</v>
      </c>
      <c r="M801" s="45" t="e">
        <f t="shared" si="1847"/>
        <v>#DIV/0!</v>
      </c>
      <c r="N801" s="234">
        <f>N808+N815+N822+N829+N836+N843+N857+N864+N899+N906+N941+N948+N955</f>
        <v>0</v>
      </c>
      <c r="O801" s="45">
        <f t="shared" si="1861"/>
        <v>0</v>
      </c>
      <c r="P801" s="45" t="e">
        <f t="shared" si="1848"/>
        <v>#DIV/0!</v>
      </c>
      <c r="Q801" s="234">
        <f>Q808+Q815+Q822+Q829+Q836+Q843+Q857+Q864+Q899+Q906+Q941+Q948+Q955</f>
        <v>0</v>
      </c>
      <c r="R801" s="45">
        <f t="shared" si="1862"/>
        <v>0</v>
      </c>
      <c r="S801" s="45" t="e">
        <f t="shared" si="1849"/>
        <v>#DIV/0!</v>
      </c>
      <c r="T801" s="234">
        <f>T808+T815+T822+T829+T836+T843+T857+T864+T899+T906+T941+T948+T955</f>
        <v>0</v>
      </c>
      <c r="U801" s="45">
        <f t="shared" si="1863"/>
        <v>0</v>
      </c>
      <c r="V801" s="45" t="e">
        <f t="shared" si="1850"/>
        <v>#DIV/0!</v>
      </c>
      <c r="W801" s="234">
        <f>W808+W815+W822+W829+W836+W843+W857+W864+W899+W906+W941+W948+W955</f>
        <v>134.02000000000001</v>
      </c>
      <c r="X801" s="45">
        <f t="shared" si="1864"/>
        <v>134.02000000000001</v>
      </c>
      <c r="Y801" s="45">
        <f t="shared" si="1851"/>
        <v>100</v>
      </c>
      <c r="Z801" s="234">
        <f>Z808+Z815+Z822+Z829+Z836+Z843+Z857+Z864+Z899+Z906+Z941+Z948+Z955</f>
        <v>100</v>
      </c>
      <c r="AA801" s="45">
        <f t="shared" si="1865"/>
        <v>0</v>
      </c>
      <c r="AB801" s="45">
        <f t="shared" si="1852"/>
        <v>0</v>
      </c>
      <c r="AC801" s="234">
        <f>AC808+AC815+AC822+AC829+AC836+AC843+AC857+AC864+AC899+AC906+AC941+AC948+AC955</f>
        <v>82.013999999999996</v>
      </c>
      <c r="AD801" s="45">
        <f t="shared" si="1866"/>
        <v>0</v>
      </c>
      <c r="AE801" s="45">
        <f t="shared" si="1853"/>
        <v>0</v>
      </c>
      <c r="AF801" s="234">
        <f>AF808+AF815+AF822+AF829+AF836+AF843+AF857+AF864+AF899+AF906+AF941+AF948+AF955</f>
        <v>0</v>
      </c>
      <c r="AG801" s="45">
        <f t="shared" si="1867"/>
        <v>0</v>
      </c>
      <c r="AH801" s="45" t="e">
        <f t="shared" si="1854"/>
        <v>#DIV/0!</v>
      </c>
      <c r="AI801" s="234">
        <f>AI808+AI815+AI822+AI829+AI836+AI843+AI857+AI864+AI899+AI906+AI941+AI948+AI955</f>
        <v>0</v>
      </c>
      <c r="AJ801" s="45">
        <f t="shared" si="1868"/>
        <v>0</v>
      </c>
      <c r="AK801" s="45" t="e">
        <f t="shared" si="1855"/>
        <v>#DIV/0!</v>
      </c>
      <c r="AL801" s="234">
        <f>AL808+AL815+AL822+AL829+AL836+AL843+AL857+AL864+AL899+AL906+AL941+AL948+AL955</f>
        <v>0</v>
      </c>
      <c r="AM801" s="45">
        <f t="shared" si="1869"/>
        <v>0</v>
      </c>
      <c r="AN801" s="45" t="e">
        <f t="shared" si="1856"/>
        <v>#DIV/0!</v>
      </c>
      <c r="AO801" s="234">
        <f>AO808+AO815+AO822+AO829+AO836+AO843+AO857+AO864+AO899+AO906+AO941+AO948+AO955</f>
        <v>643.97</v>
      </c>
      <c r="AP801" s="45">
        <f t="shared" si="1870"/>
        <v>0</v>
      </c>
      <c r="AQ801" s="45">
        <f t="shared" si="1857"/>
        <v>0</v>
      </c>
      <c r="AR801" s="352"/>
      <c r="AS801" s="37"/>
      <c r="AT801" s="37"/>
    </row>
    <row r="802" spans="1:46" s="208" customFormat="1" ht="24.75" hidden="1" customHeight="1">
      <c r="A802" s="302" t="s">
        <v>16</v>
      </c>
      <c r="B802" s="278" t="s">
        <v>206</v>
      </c>
      <c r="C802" s="282" t="s">
        <v>289</v>
      </c>
      <c r="D802" s="217" t="s">
        <v>34</v>
      </c>
      <c r="E802" s="210">
        <f>E803+E804+E805+E807+E808</f>
        <v>200</v>
      </c>
      <c r="F802" s="206">
        <f>F803+F804+F805+F807+F808</f>
        <v>100</v>
      </c>
      <c r="G802" s="206">
        <f>(F802/E802)*100</f>
        <v>50</v>
      </c>
      <c r="H802" s="234">
        <f>H803+H804+H805+H807+H808</f>
        <v>0</v>
      </c>
      <c r="I802" s="205">
        <f>I803+I804+I805+I807+I808</f>
        <v>0</v>
      </c>
      <c r="J802" s="206" t="e">
        <f>(I802/H802)*100</f>
        <v>#DIV/0!</v>
      </c>
      <c r="K802" s="234">
        <f>K803+K804+K805+K807+K808</f>
        <v>0</v>
      </c>
      <c r="L802" s="206">
        <f>L803+L804+L805+L807+L808</f>
        <v>0</v>
      </c>
      <c r="M802" s="206" t="e">
        <f>(L802/K802)*100</f>
        <v>#DIV/0!</v>
      </c>
      <c r="N802" s="234">
        <f>N803+N804+N805+N807+N808</f>
        <v>0</v>
      </c>
      <c r="O802" s="206">
        <f>O803+O804+O805+O807+O808</f>
        <v>0</v>
      </c>
      <c r="P802" s="205" t="e">
        <f>(O802/N802)*100</f>
        <v>#DIV/0!</v>
      </c>
      <c r="Q802" s="234">
        <f>Q803+Q804+Q805+Q807+Q808</f>
        <v>100</v>
      </c>
      <c r="R802" s="205">
        <f>R803+R804+R805+R807+R808</f>
        <v>100</v>
      </c>
      <c r="S802" s="205">
        <f>(R802/Q802)*100</f>
        <v>100</v>
      </c>
      <c r="T802" s="234">
        <f>T803+T804+T805+T807+T808</f>
        <v>0</v>
      </c>
      <c r="U802" s="205">
        <f>U803+U804+U805+U807+U808</f>
        <v>0</v>
      </c>
      <c r="V802" s="205" t="e">
        <f>(U802/T802)*100</f>
        <v>#DIV/0!</v>
      </c>
      <c r="W802" s="234">
        <f>W803+W804+W805+W807+W808</f>
        <v>0</v>
      </c>
      <c r="X802" s="205">
        <f>X803+X804+X805+X807+X808</f>
        <v>0</v>
      </c>
      <c r="Y802" s="205" t="e">
        <f>(X802/W802)*100</f>
        <v>#DIV/0!</v>
      </c>
      <c r="Z802" s="234">
        <f>Z803+Z804+Z805+Z807+Z808</f>
        <v>100</v>
      </c>
      <c r="AA802" s="205">
        <f>AA803+AA804+AA805+AA807+AA808</f>
        <v>0</v>
      </c>
      <c r="AB802" s="205">
        <f>(AA802/Z802)*100</f>
        <v>0</v>
      </c>
      <c r="AC802" s="234">
        <f>AC803+AC804+AC805+AC807+AC808</f>
        <v>0</v>
      </c>
      <c r="AD802" s="205">
        <f>AD803+AD804+AD805+AD807+AD808</f>
        <v>0</v>
      </c>
      <c r="AE802" s="205" t="e">
        <f>(AD802/AC802)*100</f>
        <v>#DIV/0!</v>
      </c>
      <c r="AF802" s="234">
        <f>AF803+AF804+AF805+AF807+AF808</f>
        <v>0</v>
      </c>
      <c r="AG802" s="205">
        <f>AG803+AG804+AG805+AG807+AG808</f>
        <v>0</v>
      </c>
      <c r="AH802" s="205" t="e">
        <f>(AG802/AF802)*100</f>
        <v>#DIV/0!</v>
      </c>
      <c r="AI802" s="234">
        <f>AI803+AI804+AI805+AI807+AI808</f>
        <v>0</v>
      </c>
      <c r="AJ802" s="205">
        <f>AJ803+AJ804+AJ805+AJ807+AJ808</f>
        <v>0</v>
      </c>
      <c r="AK802" s="205" t="e">
        <f>(AJ802/AI802)*100</f>
        <v>#DIV/0!</v>
      </c>
      <c r="AL802" s="234">
        <f>AL803+AL804+AL805+AL807+AL808</f>
        <v>0</v>
      </c>
      <c r="AM802" s="205">
        <f>AM803+AM804+AM805+AM807+AM808</f>
        <v>0</v>
      </c>
      <c r="AN802" s="205" t="e">
        <f>(AM802/AL802)*100</f>
        <v>#DIV/0!</v>
      </c>
      <c r="AO802" s="234">
        <f>AO803+AO804+AO805+AO807+AO808</f>
        <v>0</v>
      </c>
      <c r="AP802" s="205">
        <f>AP803+AP804+AP805+AP807+AP808</f>
        <v>0</v>
      </c>
      <c r="AQ802" s="205" t="e">
        <f>(AP802/AO802)*100</f>
        <v>#DIV/0!</v>
      </c>
      <c r="AR802" s="216"/>
    </row>
    <row r="803" spans="1:46" customFormat="1" ht="30" hidden="1">
      <c r="A803" s="302"/>
      <c r="B803" s="279"/>
      <c r="C803" s="282"/>
      <c r="D803" s="115" t="s">
        <v>17</v>
      </c>
      <c r="E803" s="173">
        <f>H803+K803+N803+Q803+T803+W803+Z803+AC803+AF803+AI803+AL803+AO803</f>
        <v>0</v>
      </c>
      <c r="F803" s="85">
        <f>I803+L803+O803+R803+U803+X803+AA803+AD803+AG803+AJ803+AM803+AP803</f>
        <v>0</v>
      </c>
      <c r="G803" s="43" t="e">
        <f t="shared" ref="G803:G808" si="1884">(F803/E803)*100</f>
        <v>#DIV/0!</v>
      </c>
      <c r="H803" s="233"/>
      <c r="I803" s="85"/>
      <c r="J803" s="43" t="e">
        <f t="shared" ref="J803:J808" si="1885">(I803/H803)*100</f>
        <v>#DIV/0!</v>
      </c>
      <c r="K803" s="233"/>
      <c r="L803" s="85"/>
      <c r="M803" s="43" t="e">
        <f t="shared" ref="M803:M808" si="1886">(L803/K803)*100</f>
        <v>#DIV/0!</v>
      </c>
      <c r="N803" s="233"/>
      <c r="O803" s="43"/>
      <c r="P803" s="45" t="e">
        <f t="shared" ref="P803:P808" si="1887">(O803/N803)*100</f>
        <v>#DIV/0!</v>
      </c>
      <c r="Q803" s="234"/>
      <c r="R803" s="44"/>
      <c r="S803" s="45" t="e">
        <f t="shared" ref="S803:S808" si="1888">(R803/Q803)*100</f>
        <v>#DIV/0!</v>
      </c>
      <c r="T803" s="234"/>
      <c r="U803" s="44"/>
      <c r="V803" s="45" t="e">
        <f t="shared" ref="V803:V808" si="1889">(U803/T803)*100</f>
        <v>#DIV/0!</v>
      </c>
      <c r="W803" s="234"/>
      <c r="X803" s="44"/>
      <c r="Y803" s="45" t="e">
        <f t="shared" ref="Y803:Y808" si="1890">(X803/W803)*100</f>
        <v>#DIV/0!</v>
      </c>
      <c r="Z803" s="234"/>
      <c r="AA803" s="44"/>
      <c r="AB803" s="45" t="e">
        <f t="shared" ref="AB803:AB808" si="1891">(AA803/Z803)*100</f>
        <v>#DIV/0!</v>
      </c>
      <c r="AC803" s="234"/>
      <c r="AD803" s="44"/>
      <c r="AE803" s="45" t="e">
        <f t="shared" ref="AE803:AE808" si="1892">(AD803/AC803)*100</f>
        <v>#DIV/0!</v>
      </c>
      <c r="AF803" s="234"/>
      <c r="AG803" s="44"/>
      <c r="AH803" s="45" t="e">
        <f t="shared" ref="AH803:AH808" si="1893">(AG803/AF803)*100</f>
        <v>#DIV/0!</v>
      </c>
      <c r="AI803" s="234"/>
      <c r="AJ803" s="44"/>
      <c r="AK803" s="45" t="e">
        <f t="shared" ref="AK803:AK808" si="1894">(AJ803/AI803)*100</f>
        <v>#DIV/0!</v>
      </c>
      <c r="AL803" s="234"/>
      <c r="AM803" s="44"/>
      <c r="AN803" s="45" t="e">
        <f t="shared" ref="AN803:AN808" si="1895">(AM803/AL803)*100</f>
        <v>#DIV/0!</v>
      </c>
      <c r="AO803" s="234"/>
      <c r="AP803" s="44"/>
      <c r="AQ803" s="45" t="e">
        <f t="shared" ref="AQ803:AQ808" si="1896">(AP803/AO803)*100</f>
        <v>#DIV/0!</v>
      </c>
      <c r="AR803" s="12"/>
      <c r="AS803" s="37"/>
      <c r="AT803" s="37"/>
    </row>
    <row r="804" spans="1:46" customFormat="1" ht="46.5" hidden="1" customHeight="1">
      <c r="A804" s="302"/>
      <c r="B804" s="279"/>
      <c r="C804" s="282"/>
      <c r="D804" s="115" t="s">
        <v>18</v>
      </c>
      <c r="E804" s="173">
        <f t="shared" ref="E804:F808" si="1897">H804+K804+N804+Q804+T804+W804+Z804+AC804+AF804+AI804+AL804+AO804</f>
        <v>0</v>
      </c>
      <c r="F804" s="85">
        <f t="shared" si="1897"/>
        <v>0</v>
      </c>
      <c r="G804" s="43" t="e">
        <f t="shared" si="1884"/>
        <v>#DIV/0!</v>
      </c>
      <c r="H804" s="233"/>
      <c r="I804" s="85"/>
      <c r="J804" s="43" t="e">
        <f t="shared" si="1885"/>
        <v>#DIV/0!</v>
      </c>
      <c r="K804" s="233"/>
      <c r="L804" s="85"/>
      <c r="M804" s="43" t="e">
        <f t="shared" si="1886"/>
        <v>#DIV/0!</v>
      </c>
      <c r="N804" s="233"/>
      <c r="O804" s="43"/>
      <c r="P804" s="45" t="e">
        <f t="shared" si="1887"/>
        <v>#DIV/0!</v>
      </c>
      <c r="Q804" s="234"/>
      <c r="R804" s="44"/>
      <c r="S804" s="45" t="e">
        <f t="shared" si="1888"/>
        <v>#DIV/0!</v>
      </c>
      <c r="T804" s="234"/>
      <c r="U804" s="44"/>
      <c r="V804" s="45" t="e">
        <f t="shared" si="1889"/>
        <v>#DIV/0!</v>
      </c>
      <c r="W804" s="234"/>
      <c r="X804" s="44"/>
      <c r="Y804" s="45" t="e">
        <f t="shared" si="1890"/>
        <v>#DIV/0!</v>
      </c>
      <c r="Z804" s="234"/>
      <c r="AA804" s="44"/>
      <c r="AB804" s="45" t="e">
        <f t="shared" si="1891"/>
        <v>#DIV/0!</v>
      </c>
      <c r="AC804" s="234"/>
      <c r="AD804" s="44"/>
      <c r="AE804" s="45" t="e">
        <f t="shared" si="1892"/>
        <v>#DIV/0!</v>
      </c>
      <c r="AF804" s="234"/>
      <c r="AG804" s="44"/>
      <c r="AH804" s="45" t="e">
        <f t="shared" si="1893"/>
        <v>#DIV/0!</v>
      </c>
      <c r="AI804" s="234"/>
      <c r="AJ804" s="44"/>
      <c r="AK804" s="45" t="e">
        <f t="shared" si="1894"/>
        <v>#DIV/0!</v>
      </c>
      <c r="AL804" s="234"/>
      <c r="AM804" s="44"/>
      <c r="AN804" s="45" t="e">
        <f t="shared" si="1895"/>
        <v>#DIV/0!</v>
      </c>
      <c r="AO804" s="234"/>
      <c r="AP804" s="44"/>
      <c r="AQ804" s="45" t="e">
        <f t="shared" si="1896"/>
        <v>#DIV/0!</v>
      </c>
      <c r="AR804" s="12"/>
      <c r="AS804" s="37"/>
      <c r="AT804" s="37"/>
    </row>
    <row r="805" spans="1:46" customFormat="1" ht="33.75" hidden="1" customHeight="1">
      <c r="A805" s="302"/>
      <c r="B805" s="279"/>
      <c r="C805" s="282"/>
      <c r="D805" s="115" t="s">
        <v>26</v>
      </c>
      <c r="E805" s="173">
        <f t="shared" si="1897"/>
        <v>200</v>
      </c>
      <c r="F805" s="43">
        <f t="shared" si="1897"/>
        <v>100</v>
      </c>
      <c r="G805" s="43">
        <f t="shared" si="1884"/>
        <v>50</v>
      </c>
      <c r="H805" s="233"/>
      <c r="I805" s="85"/>
      <c r="J805" s="43" t="e">
        <f t="shared" si="1885"/>
        <v>#DIV/0!</v>
      </c>
      <c r="K805" s="233"/>
      <c r="L805" s="85"/>
      <c r="M805" s="43" t="e">
        <f t="shared" si="1886"/>
        <v>#DIV/0!</v>
      </c>
      <c r="N805" s="233"/>
      <c r="O805" s="43"/>
      <c r="P805" s="45" t="e">
        <f t="shared" si="1887"/>
        <v>#DIV/0!</v>
      </c>
      <c r="Q805" s="234">
        <v>100</v>
      </c>
      <c r="R805" s="44">
        <v>100</v>
      </c>
      <c r="S805" s="45">
        <f t="shared" si="1888"/>
        <v>100</v>
      </c>
      <c r="T805" s="234"/>
      <c r="U805" s="45"/>
      <c r="V805" s="45" t="e">
        <f t="shared" si="1889"/>
        <v>#DIV/0!</v>
      </c>
      <c r="W805" s="234">
        <v>0</v>
      </c>
      <c r="X805" s="44"/>
      <c r="Y805" s="45" t="e">
        <f t="shared" si="1890"/>
        <v>#DIV/0!</v>
      </c>
      <c r="Z805" s="234">
        <v>100</v>
      </c>
      <c r="AA805" s="44"/>
      <c r="AB805" s="45">
        <f t="shared" si="1891"/>
        <v>0</v>
      </c>
      <c r="AC805" s="234"/>
      <c r="AD805" s="44"/>
      <c r="AE805" s="45" t="e">
        <f t="shared" si="1892"/>
        <v>#DIV/0!</v>
      </c>
      <c r="AF805" s="234"/>
      <c r="AG805" s="44"/>
      <c r="AH805" s="45" t="e">
        <f t="shared" si="1893"/>
        <v>#DIV/0!</v>
      </c>
      <c r="AI805" s="234"/>
      <c r="AJ805" s="44"/>
      <c r="AK805" s="45" t="e">
        <f t="shared" si="1894"/>
        <v>#DIV/0!</v>
      </c>
      <c r="AL805" s="234"/>
      <c r="AM805" s="44"/>
      <c r="AN805" s="45" t="e">
        <f t="shared" si="1895"/>
        <v>#DIV/0!</v>
      </c>
      <c r="AO805" s="234"/>
      <c r="AP805" s="44"/>
      <c r="AQ805" s="45" t="e">
        <f t="shared" si="1896"/>
        <v>#DIV/0!</v>
      </c>
      <c r="AR805" s="12"/>
      <c r="AS805" s="37"/>
      <c r="AT805" s="37"/>
    </row>
    <row r="806" spans="1:46" customFormat="1" ht="82.5" hidden="1" customHeight="1">
      <c r="A806" s="302"/>
      <c r="B806" s="279"/>
      <c r="C806" s="282"/>
      <c r="D806" s="115" t="s">
        <v>154</v>
      </c>
      <c r="E806" s="173">
        <f t="shared" si="1897"/>
        <v>0</v>
      </c>
      <c r="F806" s="85">
        <f t="shared" si="1897"/>
        <v>0</v>
      </c>
      <c r="G806" s="43" t="e">
        <f t="shared" si="1884"/>
        <v>#DIV/0!</v>
      </c>
      <c r="H806" s="233"/>
      <c r="I806" s="85"/>
      <c r="J806" s="43" t="e">
        <f t="shared" si="1885"/>
        <v>#DIV/0!</v>
      </c>
      <c r="K806" s="233"/>
      <c r="L806" s="85"/>
      <c r="M806" s="43" t="e">
        <f t="shared" si="1886"/>
        <v>#DIV/0!</v>
      </c>
      <c r="N806" s="233"/>
      <c r="O806" s="43"/>
      <c r="P806" s="45" t="e">
        <f t="shared" si="1887"/>
        <v>#DIV/0!</v>
      </c>
      <c r="Q806" s="234"/>
      <c r="R806" s="44"/>
      <c r="S806" s="45" t="e">
        <f t="shared" si="1888"/>
        <v>#DIV/0!</v>
      </c>
      <c r="T806" s="234"/>
      <c r="U806" s="44"/>
      <c r="V806" s="45" t="e">
        <f t="shared" si="1889"/>
        <v>#DIV/0!</v>
      </c>
      <c r="W806" s="234"/>
      <c r="X806" s="44"/>
      <c r="Y806" s="45" t="e">
        <f t="shared" si="1890"/>
        <v>#DIV/0!</v>
      </c>
      <c r="Z806" s="234"/>
      <c r="AA806" s="44"/>
      <c r="AB806" s="45" t="e">
        <f t="shared" si="1891"/>
        <v>#DIV/0!</v>
      </c>
      <c r="AC806" s="234"/>
      <c r="AD806" s="44"/>
      <c r="AE806" s="45" t="e">
        <f t="shared" si="1892"/>
        <v>#DIV/0!</v>
      </c>
      <c r="AF806" s="234"/>
      <c r="AG806" s="44"/>
      <c r="AH806" s="45" t="e">
        <f t="shared" si="1893"/>
        <v>#DIV/0!</v>
      </c>
      <c r="AI806" s="234"/>
      <c r="AJ806" s="44"/>
      <c r="AK806" s="45" t="e">
        <f t="shared" si="1894"/>
        <v>#DIV/0!</v>
      </c>
      <c r="AL806" s="234"/>
      <c r="AM806" s="44"/>
      <c r="AN806" s="45" t="e">
        <f t="shared" si="1895"/>
        <v>#DIV/0!</v>
      </c>
      <c r="AO806" s="234"/>
      <c r="AP806" s="44"/>
      <c r="AQ806" s="45" t="e">
        <f t="shared" si="1896"/>
        <v>#DIV/0!</v>
      </c>
      <c r="AR806" s="12"/>
      <c r="AS806" s="37"/>
      <c r="AT806" s="37"/>
    </row>
    <row r="807" spans="1:46" customFormat="1" ht="33" hidden="1" customHeight="1">
      <c r="A807" s="302"/>
      <c r="B807" s="279"/>
      <c r="C807" s="282"/>
      <c r="D807" s="115" t="s">
        <v>37</v>
      </c>
      <c r="E807" s="173">
        <f t="shared" si="1897"/>
        <v>0</v>
      </c>
      <c r="F807" s="85">
        <f t="shared" si="1897"/>
        <v>0</v>
      </c>
      <c r="G807" s="43" t="e">
        <f t="shared" si="1884"/>
        <v>#DIV/0!</v>
      </c>
      <c r="H807" s="233"/>
      <c r="I807" s="85"/>
      <c r="J807" s="43" t="e">
        <f t="shared" si="1885"/>
        <v>#DIV/0!</v>
      </c>
      <c r="K807" s="233"/>
      <c r="L807" s="85"/>
      <c r="M807" s="43" t="e">
        <f t="shared" si="1886"/>
        <v>#DIV/0!</v>
      </c>
      <c r="N807" s="233"/>
      <c r="O807" s="43"/>
      <c r="P807" s="45" t="e">
        <f t="shared" si="1887"/>
        <v>#DIV/0!</v>
      </c>
      <c r="Q807" s="234"/>
      <c r="R807" s="44"/>
      <c r="S807" s="45" t="e">
        <f t="shared" si="1888"/>
        <v>#DIV/0!</v>
      </c>
      <c r="T807" s="234"/>
      <c r="U807" s="44"/>
      <c r="V807" s="45" t="e">
        <f t="shared" si="1889"/>
        <v>#DIV/0!</v>
      </c>
      <c r="W807" s="234"/>
      <c r="X807" s="44"/>
      <c r="Y807" s="45" t="e">
        <f t="shared" si="1890"/>
        <v>#DIV/0!</v>
      </c>
      <c r="Z807" s="234"/>
      <c r="AA807" s="44"/>
      <c r="AB807" s="45" t="e">
        <f t="shared" si="1891"/>
        <v>#DIV/0!</v>
      </c>
      <c r="AC807" s="234"/>
      <c r="AD807" s="44"/>
      <c r="AE807" s="45" t="e">
        <f t="shared" si="1892"/>
        <v>#DIV/0!</v>
      </c>
      <c r="AF807" s="234"/>
      <c r="AG807" s="44"/>
      <c r="AH807" s="45" t="e">
        <f t="shared" si="1893"/>
        <v>#DIV/0!</v>
      </c>
      <c r="AI807" s="234"/>
      <c r="AJ807" s="44"/>
      <c r="AK807" s="45" t="e">
        <f t="shared" si="1894"/>
        <v>#DIV/0!</v>
      </c>
      <c r="AL807" s="234"/>
      <c r="AM807" s="44"/>
      <c r="AN807" s="45" t="e">
        <f t="shared" si="1895"/>
        <v>#DIV/0!</v>
      </c>
      <c r="AO807" s="234"/>
      <c r="AP807" s="44"/>
      <c r="AQ807" s="45" t="e">
        <f t="shared" si="1896"/>
        <v>#DIV/0!</v>
      </c>
      <c r="AR807" s="12"/>
      <c r="AS807" s="37"/>
      <c r="AT807" s="37"/>
    </row>
    <row r="808" spans="1:46" customFormat="1" ht="45" hidden="1">
      <c r="A808" s="302"/>
      <c r="B808" s="280"/>
      <c r="C808" s="282"/>
      <c r="D808" s="115" t="s">
        <v>32</v>
      </c>
      <c r="E808" s="173">
        <f t="shared" si="1897"/>
        <v>0</v>
      </c>
      <c r="F808" s="85">
        <f t="shared" si="1897"/>
        <v>0</v>
      </c>
      <c r="G808" s="43" t="e">
        <f t="shared" si="1884"/>
        <v>#DIV/0!</v>
      </c>
      <c r="H808" s="233"/>
      <c r="I808" s="85"/>
      <c r="J808" s="43" t="e">
        <f t="shared" si="1885"/>
        <v>#DIV/0!</v>
      </c>
      <c r="K808" s="233"/>
      <c r="L808" s="85"/>
      <c r="M808" s="43" t="e">
        <f t="shared" si="1886"/>
        <v>#DIV/0!</v>
      </c>
      <c r="N808" s="233"/>
      <c r="O808" s="43"/>
      <c r="P808" s="45" t="e">
        <f t="shared" si="1887"/>
        <v>#DIV/0!</v>
      </c>
      <c r="Q808" s="234"/>
      <c r="R808" s="44"/>
      <c r="S808" s="45" t="e">
        <f t="shared" si="1888"/>
        <v>#DIV/0!</v>
      </c>
      <c r="T808" s="234"/>
      <c r="U808" s="44"/>
      <c r="V808" s="45" t="e">
        <f t="shared" si="1889"/>
        <v>#DIV/0!</v>
      </c>
      <c r="W808" s="234"/>
      <c r="X808" s="44"/>
      <c r="Y808" s="45" t="e">
        <f t="shared" si="1890"/>
        <v>#DIV/0!</v>
      </c>
      <c r="Z808" s="234"/>
      <c r="AA808" s="44"/>
      <c r="AB808" s="45" t="e">
        <f t="shared" si="1891"/>
        <v>#DIV/0!</v>
      </c>
      <c r="AC808" s="234"/>
      <c r="AD808" s="44"/>
      <c r="AE808" s="45" t="e">
        <f t="shared" si="1892"/>
        <v>#DIV/0!</v>
      </c>
      <c r="AF808" s="234"/>
      <c r="AG808" s="44"/>
      <c r="AH808" s="45" t="e">
        <f t="shared" si="1893"/>
        <v>#DIV/0!</v>
      </c>
      <c r="AI808" s="234"/>
      <c r="AJ808" s="44"/>
      <c r="AK808" s="45" t="e">
        <f t="shared" si="1894"/>
        <v>#DIV/0!</v>
      </c>
      <c r="AL808" s="234"/>
      <c r="AM808" s="44"/>
      <c r="AN808" s="45" t="e">
        <f t="shared" si="1895"/>
        <v>#DIV/0!</v>
      </c>
      <c r="AO808" s="234"/>
      <c r="AP808" s="44"/>
      <c r="AQ808" s="45" t="e">
        <f t="shared" si="1896"/>
        <v>#DIV/0!</v>
      </c>
      <c r="AR808" s="12"/>
      <c r="AS808" s="37"/>
      <c r="AT808" s="37"/>
    </row>
    <row r="809" spans="1:46" s="208" customFormat="1" ht="22.5" hidden="1" customHeight="1">
      <c r="A809" s="283" t="s">
        <v>19</v>
      </c>
      <c r="B809" s="278" t="s">
        <v>366</v>
      </c>
      <c r="C809" s="282" t="s">
        <v>107</v>
      </c>
      <c r="D809" s="217" t="s">
        <v>34</v>
      </c>
      <c r="E809" s="210">
        <f>E810+E811+E812+E814+E815</f>
        <v>80</v>
      </c>
      <c r="F809" s="206">
        <f>F810+F811+F812+F814+F815</f>
        <v>45.4</v>
      </c>
      <c r="G809" s="206">
        <f>(F809/E809)*100</f>
        <v>56.75</v>
      </c>
      <c r="H809" s="234">
        <f>H810+H811+H812+H814+H815</f>
        <v>0</v>
      </c>
      <c r="I809" s="205">
        <f>I810+I811+I812+I814+I815</f>
        <v>0</v>
      </c>
      <c r="J809" s="206" t="e">
        <f>(I809/H809)*100</f>
        <v>#DIV/0!</v>
      </c>
      <c r="K809" s="234">
        <f>K810+K811+K812+K814+K815</f>
        <v>0</v>
      </c>
      <c r="L809" s="206">
        <f>L810+L811+L812+L814+L815</f>
        <v>0</v>
      </c>
      <c r="M809" s="205" t="e">
        <f>(L809/K809)*100</f>
        <v>#DIV/0!</v>
      </c>
      <c r="N809" s="234">
        <f>N810+N811+N812+N814+N815</f>
        <v>0</v>
      </c>
      <c r="O809" s="206">
        <f>O810+O811+O812+O814+O815</f>
        <v>0</v>
      </c>
      <c r="P809" s="205" t="e">
        <f>(O809/N809)*100</f>
        <v>#DIV/0!</v>
      </c>
      <c r="Q809" s="234">
        <f>Q810+Q811+Q812+Q814+Q815</f>
        <v>0</v>
      </c>
      <c r="R809" s="205">
        <f>R810+R811+R812+R814+R815</f>
        <v>0</v>
      </c>
      <c r="S809" s="205" t="e">
        <f>(R809/Q809)*100</f>
        <v>#DIV/0!</v>
      </c>
      <c r="T809" s="234">
        <f>T810+T811+T812+T814+T815</f>
        <v>16.2</v>
      </c>
      <c r="U809" s="205">
        <f>U810+U811+U812+U814+U815</f>
        <v>16.2</v>
      </c>
      <c r="V809" s="205">
        <f>(U809/T809)*100</f>
        <v>100</v>
      </c>
      <c r="W809" s="234">
        <f>W810+W811+W812+W814+W815</f>
        <v>29.2</v>
      </c>
      <c r="X809" s="205">
        <f>X810+X811+X812+X814+X815</f>
        <v>29.2</v>
      </c>
      <c r="Y809" s="205">
        <f>(X809/W809)*100</f>
        <v>100</v>
      </c>
      <c r="Z809" s="234">
        <f>Z810+Z811+Z812+Z814+Z815</f>
        <v>34.599999999999994</v>
      </c>
      <c r="AA809" s="205">
        <f>AA810+AA811+AA812+AA814+AA815</f>
        <v>0</v>
      </c>
      <c r="AB809" s="205">
        <f>(AA809/Z809)*100</f>
        <v>0</v>
      </c>
      <c r="AC809" s="234">
        <f>AC810+AC811+AC812+AC814+AC815</f>
        <v>0</v>
      </c>
      <c r="AD809" s="205">
        <f>AD810+AD811+AD812+AD814+AD815</f>
        <v>0</v>
      </c>
      <c r="AE809" s="205" t="e">
        <f>(AD809/AC809)*100</f>
        <v>#DIV/0!</v>
      </c>
      <c r="AF809" s="234">
        <f>AF810+AF811+AF812+AF814+AF815</f>
        <v>0</v>
      </c>
      <c r="AG809" s="205">
        <f>AG810+AG811+AG812+AG814+AG815</f>
        <v>0</v>
      </c>
      <c r="AH809" s="205" t="e">
        <f>(AG809/AF809)*100</f>
        <v>#DIV/0!</v>
      </c>
      <c r="AI809" s="234">
        <f>AI810+AI811+AI812+AI814+AI815</f>
        <v>0</v>
      </c>
      <c r="AJ809" s="205">
        <f>AJ810+AJ811+AJ812+AJ814+AJ815</f>
        <v>0</v>
      </c>
      <c r="AK809" s="205" t="e">
        <f>(AJ809/AI809)*100</f>
        <v>#DIV/0!</v>
      </c>
      <c r="AL809" s="234">
        <f>AL810+AL811+AL812+AL814+AL815</f>
        <v>0</v>
      </c>
      <c r="AM809" s="205">
        <f>AM810+AM811+AM812+AM814+AM815</f>
        <v>0</v>
      </c>
      <c r="AN809" s="205" t="e">
        <f>(AM809/AL809)*100</f>
        <v>#DIV/0!</v>
      </c>
      <c r="AO809" s="234">
        <f>AO810+AO811+AO812+AO814+AO815</f>
        <v>0</v>
      </c>
      <c r="AP809" s="205">
        <f>AP810+AP811+AP812+AP814+AP815</f>
        <v>0</v>
      </c>
      <c r="AQ809" s="205" t="e">
        <f>(AP809/AO809)*100</f>
        <v>#DIV/0!</v>
      </c>
      <c r="AR809" s="216"/>
    </row>
    <row r="810" spans="1:46" customFormat="1" ht="30" hidden="1">
      <c r="A810" s="283"/>
      <c r="B810" s="279"/>
      <c r="C810" s="282"/>
      <c r="D810" s="115" t="s">
        <v>17</v>
      </c>
      <c r="E810" s="173">
        <f>H810+K810+N810+Q810+T810+W810+Z810+AC810+AF810+AI810+AL810+AO810</f>
        <v>0</v>
      </c>
      <c r="F810" s="85">
        <f>I810+L810+O810+R810+U810+X810+AA810+AD810+AG810+AJ810+AM810+AP810</f>
        <v>0</v>
      </c>
      <c r="G810" s="43" t="e">
        <f t="shared" ref="G810:G815" si="1898">(F810/E810)*100</f>
        <v>#DIV/0!</v>
      </c>
      <c r="H810" s="234"/>
      <c r="I810" s="44"/>
      <c r="J810" s="45" t="e">
        <f t="shared" ref="J810:J815" si="1899">(I810/H810)*100</f>
        <v>#DIV/0!</v>
      </c>
      <c r="K810" s="234"/>
      <c r="L810" s="85"/>
      <c r="M810" s="45" t="e">
        <f t="shared" ref="M810:M815" si="1900">(L810/K810)*100</f>
        <v>#DIV/0!</v>
      </c>
      <c r="N810" s="234"/>
      <c r="O810" s="43"/>
      <c r="P810" s="45" t="e">
        <f t="shared" ref="P810:P815" si="1901">(O810/N810)*100</f>
        <v>#DIV/0!</v>
      </c>
      <c r="Q810" s="234"/>
      <c r="R810" s="44"/>
      <c r="S810" s="45" t="e">
        <f t="shared" ref="S810:S815" si="1902">(R810/Q810)*100</f>
        <v>#DIV/0!</v>
      </c>
      <c r="T810" s="234"/>
      <c r="U810" s="44"/>
      <c r="V810" s="45" t="e">
        <f t="shared" ref="V810:V815" si="1903">(U810/T810)*100</f>
        <v>#DIV/0!</v>
      </c>
      <c r="W810" s="234"/>
      <c r="X810" s="44"/>
      <c r="Y810" s="45" t="e">
        <f t="shared" ref="Y810:Y815" si="1904">(X810/W810)*100</f>
        <v>#DIV/0!</v>
      </c>
      <c r="Z810" s="234"/>
      <c r="AA810" s="44"/>
      <c r="AB810" s="45" t="e">
        <f t="shared" ref="AB810:AB815" si="1905">(AA810/Z810)*100</f>
        <v>#DIV/0!</v>
      </c>
      <c r="AC810" s="234"/>
      <c r="AD810" s="44"/>
      <c r="AE810" s="45" t="e">
        <f t="shared" ref="AE810:AE815" si="1906">(AD810/AC810)*100</f>
        <v>#DIV/0!</v>
      </c>
      <c r="AF810" s="234"/>
      <c r="AG810" s="44"/>
      <c r="AH810" s="45" t="e">
        <f t="shared" ref="AH810:AH815" si="1907">(AG810/AF810)*100</f>
        <v>#DIV/0!</v>
      </c>
      <c r="AI810" s="234"/>
      <c r="AJ810" s="44"/>
      <c r="AK810" s="45" t="e">
        <f t="shared" ref="AK810:AK815" si="1908">(AJ810/AI810)*100</f>
        <v>#DIV/0!</v>
      </c>
      <c r="AL810" s="234"/>
      <c r="AM810" s="44"/>
      <c r="AN810" s="45" t="e">
        <f t="shared" ref="AN810:AN815" si="1909">(AM810/AL810)*100</f>
        <v>#DIV/0!</v>
      </c>
      <c r="AO810" s="234"/>
      <c r="AP810" s="44"/>
      <c r="AQ810" s="45" t="e">
        <f t="shared" ref="AQ810:AQ815" si="1910">(AP810/AO810)*100</f>
        <v>#DIV/0!</v>
      </c>
      <c r="AR810" s="12"/>
      <c r="AS810" s="37"/>
      <c r="AT810" s="37"/>
    </row>
    <row r="811" spans="1:46" customFormat="1" ht="54.75" hidden="1" customHeight="1">
      <c r="A811" s="283"/>
      <c r="B811" s="279"/>
      <c r="C811" s="282"/>
      <c r="D811" s="115" t="s">
        <v>18</v>
      </c>
      <c r="E811" s="173">
        <f t="shared" ref="E811:F815" si="1911">H811+K811+N811+Q811+T811+W811+Z811+AC811+AF811+AI811+AL811+AO811</f>
        <v>0</v>
      </c>
      <c r="F811" s="85">
        <f t="shared" si="1911"/>
        <v>0</v>
      </c>
      <c r="G811" s="43" t="e">
        <f t="shared" si="1898"/>
        <v>#DIV/0!</v>
      </c>
      <c r="H811" s="234"/>
      <c r="I811" s="44"/>
      <c r="J811" s="45" t="e">
        <f t="shared" si="1899"/>
        <v>#DIV/0!</v>
      </c>
      <c r="K811" s="234"/>
      <c r="L811" s="85"/>
      <c r="M811" s="45" t="e">
        <f t="shared" si="1900"/>
        <v>#DIV/0!</v>
      </c>
      <c r="N811" s="234"/>
      <c r="O811" s="43"/>
      <c r="P811" s="45" t="e">
        <f t="shared" si="1901"/>
        <v>#DIV/0!</v>
      </c>
      <c r="Q811" s="234"/>
      <c r="R811" s="44"/>
      <c r="S811" s="45" t="e">
        <f t="shared" si="1902"/>
        <v>#DIV/0!</v>
      </c>
      <c r="T811" s="234"/>
      <c r="U811" s="44"/>
      <c r="V811" s="45" t="e">
        <f t="shared" si="1903"/>
        <v>#DIV/0!</v>
      </c>
      <c r="W811" s="234"/>
      <c r="X811" s="44"/>
      <c r="Y811" s="45" t="e">
        <f t="shared" si="1904"/>
        <v>#DIV/0!</v>
      </c>
      <c r="Z811" s="234"/>
      <c r="AA811" s="44"/>
      <c r="AB811" s="45" t="e">
        <f t="shared" si="1905"/>
        <v>#DIV/0!</v>
      </c>
      <c r="AC811" s="234"/>
      <c r="AD811" s="44"/>
      <c r="AE811" s="45" t="e">
        <f t="shared" si="1906"/>
        <v>#DIV/0!</v>
      </c>
      <c r="AF811" s="234"/>
      <c r="AG811" s="44"/>
      <c r="AH811" s="45" t="e">
        <f t="shared" si="1907"/>
        <v>#DIV/0!</v>
      </c>
      <c r="AI811" s="234"/>
      <c r="AJ811" s="44"/>
      <c r="AK811" s="45" t="e">
        <f t="shared" si="1908"/>
        <v>#DIV/0!</v>
      </c>
      <c r="AL811" s="234"/>
      <c r="AM811" s="44"/>
      <c r="AN811" s="45" t="e">
        <f t="shared" si="1909"/>
        <v>#DIV/0!</v>
      </c>
      <c r="AO811" s="234"/>
      <c r="AP811" s="44"/>
      <c r="AQ811" s="45" t="e">
        <f t="shared" si="1910"/>
        <v>#DIV/0!</v>
      </c>
      <c r="AR811" s="12"/>
      <c r="AS811" s="37"/>
      <c r="AT811" s="37"/>
    </row>
    <row r="812" spans="1:46" customFormat="1" ht="28.5" hidden="1" customHeight="1">
      <c r="A812" s="283"/>
      <c r="B812" s="279"/>
      <c r="C812" s="282"/>
      <c r="D812" s="115" t="s">
        <v>26</v>
      </c>
      <c r="E812" s="173">
        <f t="shared" si="1911"/>
        <v>80</v>
      </c>
      <c r="F812" s="43">
        <f t="shared" si="1911"/>
        <v>45.4</v>
      </c>
      <c r="G812" s="43">
        <f t="shared" si="1898"/>
        <v>56.75</v>
      </c>
      <c r="H812" s="234"/>
      <c r="I812" s="44"/>
      <c r="J812" s="45" t="e">
        <f t="shared" si="1899"/>
        <v>#DIV/0!</v>
      </c>
      <c r="K812" s="234"/>
      <c r="L812" s="85"/>
      <c r="M812" s="45" t="e">
        <f t="shared" si="1900"/>
        <v>#DIV/0!</v>
      </c>
      <c r="N812" s="234"/>
      <c r="O812" s="43"/>
      <c r="P812" s="45" t="e">
        <f t="shared" si="1901"/>
        <v>#DIV/0!</v>
      </c>
      <c r="Q812" s="234"/>
      <c r="R812" s="44"/>
      <c r="S812" s="45" t="e">
        <f t="shared" si="1902"/>
        <v>#DIV/0!</v>
      </c>
      <c r="T812" s="234">
        <v>16.2</v>
      </c>
      <c r="U812" s="44">
        <v>16.2</v>
      </c>
      <c r="V812" s="45">
        <f t="shared" si="1903"/>
        <v>100</v>
      </c>
      <c r="W812" s="234">
        <v>29.2</v>
      </c>
      <c r="X812" s="44">
        <v>29.2</v>
      </c>
      <c r="Y812" s="45">
        <f t="shared" si="1904"/>
        <v>100</v>
      </c>
      <c r="Z812" s="234">
        <f>80-16.2-29.2</f>
        <v>34.599999999999994</v>
      </c>
      <c r="AA812" s="44"/>
      <c r="AB812" s="45">
        <f t="shared" si="1905"/>
        <v>0</v>
      </c>
      <c r="AC812" s="234"/>
      <c r="AD812" s="44"/>
      <c r="AE812" s="45" t="e">
        <f t="shared" si="1906"/>
        <v>#DIV/0!</v>
      </c>
      <c r="AF812" s="234"/>
      <c r="AG812" s="44"/>
      <c r="AH812" s="45" t="e">
        <f t="shared" si="1907"/>
        <v>#DIV/0!</v>
      </c>
      <c r="AI812" s="234"/>
      <c r="AJ812" s="44"/>
      <c r="AK812" s="45" t="e">
        <f t="shared" si="1908"/>
        <v>#DIV/0!</v>
      </c>
      <c r="AL812" s="234"/>
      <c r="AM812" s="44"/>
      <c r="AN812" s="45" t="e">
        <f t="shared" si="1909"/>
        <v>#DIV/0!</v>
      </c>
      <c r="AO812" s="234"/>
      <c r="AP812" s="44"/>
      <c r="AQ812" s="45" t="e">
        <f t="shared" si="1910"/>
        <v>#DIV/0!</v>
      </c>
      <c r="AR812" s="12"/>
      <c r="AS812" s="37"/>
      <c r="AT812" s="37"/>
    </row>
    <row r="813" spans="1:46" customFormat="1" ht="84.75" hidden="1" customHeight="1">
      <c r="A813" s="283"/>
      <c r="B813" s="279"/>
      <c r="C813" s="282"/>
      <c r="D813" s="115" t="s">
        <v>154</v>
      </c>
      <c r="E813" s="173">
        <f t="shared" si="1911"/>
        <v>0</v>
      </c>
      <c r="F813" s="85">
        <f t="shared" si="1911"/>
        <v>0</v>
      </c>
      <c r="G813" s="43" t="e">
        <f t="shared" si="1898"/>
        <v>#DIV/0!</v>
      </c>
      <c r="H813" s="234"/>
      <c r="I813" s="44"/>
      <c r="J813" s="45" t="e">
        <f t="shared" si="1899"/>
        <v>#DIV/0!</v>
      </c>
      <c r="K813" s="234"/>
      <c r="L813" s="85"/>
      <c r="M813" s="45" t="e">
        <f t="shared" si="1900"/>
        <v>#DIV/0!</v>
      </c>
      <c r="N813" s="234"/>
      <c r="O813" s="43"/>
      <c r="P813" s="45" t="e">
        <f t="shared" si="1901"/>
        <v>#DIV/0!</v>
      </c>
      <c r="Q813" s="234"/>
      <c r="R813" s="44"/>
      <c r="S813" s="45" t="e">
        <f t="shared" si="1902"/>
        <v>#DIV/0!</v>
      </c>
      <c r="T813" s="234"/>
      <c r="U813" s="44"/>
      <c r="V813" s="45" t="e">
        <f t="shared" si="1903"/>
        <v>#DIV/0!</v>
      </c>
      <c r="W813" s="234"/>
      <c r="X813" s="44"/>
      <c r="Y813" s="45" t="e">
        <f t="shared" si="1904"/>
        <v>#DIV/0!</v>
      </c>
      <c r="Z813" s="234"/>
      <c r="AA813" s="44"/>
      <c r="AB813" s="45" t="e">
        <f t="shared" si="1905"/>
        <v>#DIV/0!</v>
      </c>
      <c r="AC813" s="234"/>
      <c r="AD813" s="44"/>
      <c r="AE813" s="45" t="e">
        <f t="shared" si="1906"/>
        <v>#DIV/0!</v>
      </c>
      <c r="AF813" s="234"/>
      <c r="AG813" s="44"/>
      <c r="AH813" s="45" t="e">
        <f t="shared" si="1907"/>
        <v>#DIV/0!</v>
      </c>
      <c r="AI813" s="234"/>
      <c r="AJ813" s="44"/>
      <c r="AK813" s="45" t="e">
        <f t="shared" si="1908"/>
        <v>#DIV/0!</v>
      </c>
      <c r="AL813" s="234"/>
      <c r="AM813" s="44"/>
      <c r="AN813" s="45" t="e">
        <f t="shared" si="1909"/>
        <v>#DIV/0!</v>
      </c>
      <c r="AO813" s="234"/>
      <c r="AP813" s="44"/>
      <c r="AQ813" s="45" t="e">
        <f t="shared" si="1910"/>
        <v>#DIV/0!</v>
      </c>
      <c r="AR813" s="12"/>
      <c r="AS813" s="37"/>
      <c r="AT813" s="37"/>
    </row>
    <row r="814" spans="1:46" customFormat="1" ht="39.75" hidden="1" customHeight="1">
      <c r="A814" s="283"/>
      <c r="B814" s="279"/>
      <c r="C814" s="282"/>
      <c r="D814" s="115" t="s">
        <v>37</v>
      </c>
      <c r="E814" s="173">
        <f t="shared" si="1911"/>
        <v>0</v>
      </c>
      <c r="F814" s="85">
        <f t="shared" si="1911"/>
        <v>0</v>
      </c>
      <c r="G814" s="43" t="e">
        <f t="shared" si="1898"/>
        <v>#DIV/0!</v>
      </c>
      <c r="H814" s="234"/>
      <c r="I814" s="44"/>
      <c r="J814" s="45" t="e">
        <f t="shared" si="1899"/>
        <v>#DIV/0!</v>
      </c>
      <c r="K814" s="234"/>
      <c r="L814" s="85"/>
      <c r="M814" s="45" t="e">
        <f t="shared" si="1900"/>
        <v>#DIV/0!</v>
      </c>
      <c r="N814" s="234"/>
      <c r="O814" s="43"/>
      <c r="P814" s="45" t="e">
        <f t="shared" si="1901"/>
        <v>#DIV/0!</v>
      </c>
      <c r="Q814" s="234"/>
      <c r="R814" s="44"/>
      <c r="S814" s="45" t="e">
        <f t="shared" si="1902"/>
        <v>#DIV/0!</v>
      </c>
      <c r="T814" s="234"/>
      <c r="U814" s="44"/>
      <c r="V814" s="45" t="e">
        <f t="shared" si="1903"/>
        <v>#DIV/0!</v>
      </c>
      <c r="W814" s="234"/>
      <c r="X814" s="44"/>
      <c r="Y814" s="45" t="e">
        <f t="shared" si="1904"/>
        <v>#DIV/0!</v>
      </c>
      <c r="Z814" s="234"/>
      <c r="AA814" s="44"/>
      <c r="AB814" s="45" t="e">
        <f t="shared" si="1905"/>
        <v>#DIV/0!</v>
      </c>
      <c r="AC814" s="234"/>
      <c r="AD814" s="44"/>
      <c r="AE814" s="45" t="e">
        <f t="shared" si="1906"/>
        <v>#DIV/0!</v>
      </c>
      <c r="AF814" s="234"/>
      <c r="AG814" s="44"/>
      <c r="AH814" s="45" t="e">
        <f t="shared" si="1907"/>
        <v>#DIV/0!</v>
      </c>
      <c r="AI814" s="234"/>
      <c r="AJ814" s="44"/>
      <c r="AK814" s="45" t="e">
        <f t="shared" si="1908"/>
        <v>#DIV/0!</v>
      </c>
      <c r="AL814" s="234"/>
      <c r="AM814" s="44"/>
      <c r="AN814" s="45" t="e">
        <f t="shared" si="1909"/>
        <v>#DIV/0!</v>
      </c>
      <c r="AO814" s="234"/>
      <c r="AP814" s="44"/>
      <c r="AQ814" s="45" t="e">
        <f t="shared" si="1910"/>
        <v>#DIV/0!</v>
      </c>
      <c r="AR814" s="12"/>
      <c r="AS814" s="37"/>
      <c r="AT814" s="37"/>
    </row>
    <row r="815" spans="1:46" customFormat="1" ht="45" hidden="1">
      <c r="A815" s="283"/>
      <c r="B815" s="280"/>
      <c r="C815" s="282"/>
      <c r="D815" s="115" t="s">
        <v>32</v>
      </c>
      <c r="E815" s="173">
        <f t="shared" si="1911"/>
        <v>0</v>
      </c>
      <c r="F815" s="85">
        <f t="shared" si="1911"/>
        <v>0</v>
      </c>
      <c r="G815" s="43" t="e">
        <f t="shared" si="1898"/>
        <v>#DIV/0!</v>
      </c>
      <c r="H815" s="234"/>
      <c r="I815" s="44"/>
      <c r="J815" s="45" t="e">
        <f t="shared" si="1899"/>
        <v>#DIV/0!</v>
      </c>
      <c r="K815" s="234"/>
      <c r="L815" s="85"/>
      <c r="M815" s="45" t="e">
        <f t="shared" si="1900"/>
        <v>#DIV/0!</v>
      </c>
      <c r="N815" s="234"/>
      <c r="O815" s="43"/>
      <c r="P815" s="45" t="e">
        <f t="shared" si="1901"/>
        <v>#DIV/0!</v>
      </c>
      <c r="Q815" s="234"/>
      <c r="R815" s="44"/>
      <c r="S815" s="45" t="e">
        <f t="shared" si="1902"/>
        <v>#DIV/0!</v>
      </c>
      <c r="T815" s="234"/>
      <c r="U815" s="44"/>
      <c r="V815" s="45" t="e">
        <f t="shared" si="1903"/>
        <v>#DIV/0!</v>
      </c>
      <c r="W815" s="234"/>
      <c r="X815" s="44"/>
      <c r="Y815" s="45" t="e">
        <f t="shared" si="1904"/>
        <v>#DIV/0!</v>
      </c>
      <c r="Z815" s="234"/>
      <c r="AA815" s="44"/>
      <c r="AB815" s="45" t="e">
        <f t="shared" si="1905"/>
        <v>#DIV/0!</v>
      </c>
      <c r="AC815" s="234"/>
      <c r="AD815" s="44"/>
      <c r="AE815" s="45" t="e">
        <f t="shared" si="1906"/>
        <v>#DIV/0!</v>
      </c>
      <c r="AF815" s="234"/>
      <c r="AG815" s="44"/>
      <c r="AH815" s="45" t="e">
        <f t="shared" si="1907"/>
        <v>#DIV/0!</v>
      </c>
      <c r="AI815" s="234"/>
      <c r="AJ815" s="44"/>
      <c r="AK815" s="45" t="e">
        <f t="shared" si="1908"/>
        <v>#DIV/0!</v>
      </c>
      <c r="AL815" s="234"/>
      <c r="AM815" s="44"/>
      <c r="AN815" s="45" t="e">
        <f t="shared" si="1909"/>
        <v>#DIV/0!</v>
      </c>
      <c r="AO815" s="234"/>
      <c r="AP815" s="44"/>
      <c r="AQ815" s="45" t="e">
        <f t="shared" si="1910"/>
        <v>#DIV/0!</v>
      </c>
      <c r="AR815" s="12"/>
      <c r="AS815" s="37"/>
      <c r="AT815" s="37"/>
    </row>
    <row r="816" spans="1:46" s="208" customFormat="1" ht="20.25" hidden="1" customHeight="1">
      <c r="A816" s="302" t="s">
        <v>61</v>
      </c>
      <c r="B816" s="278" t="s">
        <v>167</v>
      </c>
      <c r="C816" s="282" t="s">
        <v>290</v>
      </c>
      <c r="D816" s="217" t="s">
        <v>34</v>
      </c>
      <c r="E816" s="204">
        <f>E817+E818+E819+E821+E822</f>
        <v>7069.2000000000007</v>
      </c>
      <c r="F816" s="205">
        <f>F817+F818+F819+F821+F822</f>
        <v>1493.62</v>
      </c>
      <c r="G816" s="206">
        <f>(F816/E816)*100</f>
        <v>21.128557686866969</v>
      </c>
      <c r="H816" s="234">
        <f>H817+H818+H819+H821+H822</f>
        <v>0</v>
      </c>
      <c r="I816" s="205">
        <f>I817+I818+I819+I821+I822</f>
        <v>0</v>
      </c>
      <c r="J816" s="205" t="e">
        <f>(I816/H816)*100</f>
        <v>#DIV/0!</v>
      </c>
      <c r="K816" s="234">
        <f>K817+K818+K819+K821+K822</f>
        <v>0</v>
      </c>
      <c r="L816" s="206">
        <f>L817+L818+L819+L821+L822</f>
        <v>0</v>
      </c>
      <c r="M816" s="205" t="e">
        <f>(L816/K816)*100</f>
        <v>#DIV/0!</v>
      </c>
      <c r="N816" s="234">
        <f>N817+N818+N819+N821+N822</f>
        <v>0</v>
      </c>
      <c r="O816" s="206">
        <f>O817+O818+O819+O821+O822</f>
        <v>0</v>
      </c>
      <c r="P816" s="205" t="e">
        <f>(O816/N816)*100</f>
        <v>#DIV/0!</v>
      </c>
      <c r="Q816" s="234">
        <f>Q817+Q818+Q819+Q821+Q822</f>
        <v>0</v>
      </c>
      <c r="R816" s="205">
        <f>R817+R818+R819+R821+R822</f>
        <v>0</v>
      </c>
      <c r="S816" s="205" t="e">
        <f>(R816/Q816)*100</f>
        <v>#DIV/0!</v>
      </c>
      <c r="T816" s="234">
        <f>T817+T818+T819+T821+T822</f>
        <v>0</v>
      </c>
      <c r="U816" s="205">
        <f>U817+U818+U819+U821+U822</f>
        <v>0</v>
      </c>
      <c r="V816" s="205" t="e">
        <f>(U816/T816)*100</f>
        <v>#DIV/0!</v>
      </c>
      <c r="W816" s="234">
        <f>W817+W818+W819+W821+W822</f>
        <v>1493.62</v>
      </c>
      <c r="X816" s="205">
        <f>X817+X818+X819+X821+X822</f>
        <v>1493.62</v>
      </c>
      <c r="Y816" s="205">
        <f>(X816/W816)*100</f>
        <v>100</v>
      </c>
      <c r="Z816" s="234">
        <f>Z817+Z818+Z819+Z821+Z822</f>
        <v>3534.6</v>
      </c>
      <c r="AA816" s="205">
        <f>AA817+AA818+AA819+AA821+AA822</f>
        <v>0</v>
      </c>
      <c r="AB816" s="205">
        <f>(AA816/Z816)*100</f>
        <v>0</v>
      </c>
      <c r="AC816" s="234">
        <f>AC817+AC818+AC819+AC821+AC822</f>
        <v>0</v>
      </c>
      <c r="AD816" s="205">
        <f>AD817+AD818+AD819+AD821+AD822</f>
        <v>0</v>
      </c>
      <c r="AE816" s="205" t="e">
        <f>(AD816/AC816)*100</f>
        <v>#DIV/0!</v>
      </c>
      <c r="AF816" s="234">
        <f>AF817+AF818+AF819+AF821+AF822</f>
        <v>0</v>
      </c>
      <c r="AG816" s="205">
        <f>AG817+AG818+AG819+AG821+AG822</f>
        <v>0</v>
      </c>
      <c r="AH816" s="205" t="e">
        <f>(AG816/AF816)*100</f>
        <v>#DIV/0!</v>
      </c>
      <c r="AI816" s="234">
        <f>AI817+AI818+AI819+AI821+AI822</f>
        <v>0</v>
      </c>
      <c r="AJ816" s="205">
        <f>AJ817+AJ818+AJ819+AJ821+AJ822</f>
        <v>0</v>
      </c>
      <c r="AK816" s="205" t="e">
        <f>(AJ816/AI816)*100</f>
        <v>#DIV/0!</v>
      </c>
      <c r="AL816" s="234">
        <f>AL817+AL818+AL819+AL821+AL822</f>
        <v>0</v>
      </c>
      <c r="AM816" s="205">
        <f>AM817+AM818+AM819+AM821+AM822</f>
        <v>0</v>
      </c>
      <c r="AN816" s="205" t="e">
        <f>(AM816/AL816)*100</f>
        <v>#DIV/0!</v>
      </c>
      <c r="AO816" s="234">
        <f>AO817+AO818+AO819+AO821+AO822</f>
        <v>2040.98</v>
      </c>
      <c r="AP816" s="205">
        <f>AP817+AP818+AP819+AP821+AP822</f>
        <v>0</v>
      </c>
      <c r="AQ816" s="205">
        <f>(AP816/AO816)*100</f>
        <v>0</v>
      </c>
      <c r="AR816" s="216"/>
    </row>
    <row r="817" spans="1:46" customFormat="1" ht="30" hidden="1">
      <c r="A817" s="302"/>
      <c r="B817" s="279"/>
      <c r="C817" s="282"/>
      <c r="D817" s="115" t="s">
        <v>17</v>
      </c>
      <c r="E817" s="173">
        <f>H817+K817+N817+Q817+T817+W817+Z817+AC817+AF817+AI817+AL817+AO817</f>
        <v>0</v>
      </c>
      <c r="F817" s="85">
        <f>I817+L817+O817+R817+U817+X817+AA817+AD817+AG817+AJ817+AM817+AP817</f>
        <v>0</v>
      </c>
      <c r="G817" s="43" t="e">
        <f t="shared" ref="G817:G822" si="1912">(F817/E817)*100</f>
        <v>#DIV/0!</v>
      </c>
      <c r="H817" s="233"/>
      <c r="I817" s="44"/>
      <c r="J817" s="45" t="e">
        <f t="shared" ref="J817:J822" si="1913">(I817/H817)*100</f>
        <v>#DIV/0!</v>
      </c>
      <c r="K817" s="234"/>
      <c r="L817" s="85"/>
      <c r="M817" s="45" t="e">
        <f t="shared" ref="M817:M822" si="1914">(L817/K817)*100</f>
        <v>#DIV/0!</v>
      </c>
      <c r="N817" s="234"/>
      <c r="O817" s="43"/>
      <c r="P817" s="45" t="e">
        <f t="shared" ref="P817:P822" si="1915">(O817/N817)*100</f>
        <v>#DIV/0!</v>
      </c>
      <c r="Q817" s="234"/>
      <c r="R817" s="44"/>
      <c r="S817" s="45" t="e">
        <f t="shared" ref="S817:S822" si="1916">(R817/Q817)*100</f>
        <v>#DIV/0!</v>
      </c>
      <c r="T817" s="234"/>
      <c r="U817" s="44"/>
      <c r="V817" s="45" t="e">
        <f t="shared" ref="V817:V822" si="1917">(U817/T817)*100</f>
        <v>#DIV/0!</v>
      </c>
      <c r="W817" s="234"/>
      <c r="X817" s="44"/>
      <c r="Y817" s="45" t="e">
        <f t="shared" ref="Y817:Y822" si="1918">(X817/W817)*100</f>
        <v>#DIV/0!</v>
      </c>
      <c r="Z817" s="234"/>
      <c r="AA817" s="44"/>
      <c r="AB817" s="45" t="e">
        <f t="shared" ref="AB817:AB822" si="1919">(AA817/Z817)*100</f>
        <v>#DIV/0!</v>
      </c>
      <c r="AC817" s="234"/>
      <c r="AD817" s="44"/>
      <c r="AE817" s="45" t="e">
        <f t="shared" ref="AE817:AE822" si="1920">(AD817/AC817)*100</f>
        <v>#DIV/0!</v>
      </c>
      <c r="AF817" s="234"/>
      <c r="AG817" s="44"/>
      <c r="AH817" s="45" t="e">
        <f t="shared" ref="AH817:AH822" si="1921">(AG817/AF817)*100</f>
        <v>#DIV/0!</v>
      </c>
      <c r="AI817" s="234"/>
      <c r="AJ817" s="44"/>
      <c r="AK817" s="45" t="e">
        <f t="shared" ref="AK817:AK822" si="1922">(AJ817/AI817)*100</f>
        <v>#DIV/0!</v>
      </c>
      <c r="AL817" s="234"/>
      <c r="AM817" s="44"/>
      <c r="AN817" s="45" t="e">
        <f t="shared" ref="AN817:AN822" si="1923">(AM817/AL817)*100</f>
        <v>#DIV/0!</v>
      </c>
      <c r="AO817" s="234"/>
      <c r="AP817" s="44"/>
      <c r="AQ817" s="45" t="e">
        <f t="shared" ref="AQ817:AQ822" si="1924">(AP817/AO817)*100</f>
        <v>#DIV/0!</v>
      </c>
      <c r="AR817" s="12"/>
      <c r="AS817" s="37"/>
      <c r="AT817" s="37"/>
    </row>
    <row r="818" spans="1:46" customFormat="1" ht="51" hidden="1" customHeight="1">
      <c r="A818" s="302"/>
      <c r="B818" s="279"/>
      <c r="C818" s="282"/>
      <c r="D818" s="115" t="s">
        <v>18</v>
      </c>
      <c r="E818" s="173">
        <f t="shared" ref="E818:F822" si="1925">H818+K818+N818+Q818+T818+W818+Z818+AC818+AF818+AI818+AL818+AO818</f>
        <v>3534.6000000000004</v>
      </c>
      <c r="F818" s="43">
        <f t="shared" si="1925"/>
        <v>668.64</v>
      </c>
      <c r="G818" s="43">
        <f t="shared" si="1912"/>
        <v>18.916992021728056</v>
      </c>
      <c r="H818" s="233"/>
      <c r="I818" s="44"/>
      <c r="J818" s="45" t="e">
        <f t="shared" si="1913"/>
        <v>#DIV/0!</v>
      </c>
      <c r="K818" s="234"/>
      <c r="L818" s="85"/>
      <c r="M818" s="45" t="e">
        <f t="shared" si="1914"/>
        <v>#DIV/0!</v>
      </c>
      <c r="N818" s="234"/>
      <c r="O818" s="43"/>
      <c r="P818" s="45" t="e">
        <f t="shared" si="1915"/>
        <v>#DIV/0!</v>
      </c>
      <c r="Q818" s="234"/>
      <c r="R818" s="44"/>
      <c r="S818" s="45" t="e">
        <f t="shared" si="1916"/>
        <v>#DIV/0!</v>
      </c>
      <c r="T818" s="234"/>
      <c r="U818" s="44"/>
      <c r="V818" s="45" t="e">
        <f t="shared" si="1917"/>
        <v>#DIV/0!</v>
      </c>
      <c r="W818" s="234">
        <v>668.64</v>
      </c>
      <c r="X818" s="44">
        <v>668.64</v>
      </c>
      <c r="Y818" s="45">
        <f t="shared" si="1918"/>
        <v>100</v>
      </c>
      <c r="Z818" s="234">
        <v>1767.3</v>
      </c>
      <c r="AA818" s="44"/>
      <c r="AB818" s="45">
        <f t="shared" si="1919"/>
        <v>0</v>
      </c>
      <c r="AC818" s="234"/>
      <c r="AD818" s="44"/>
      <c r="AE818" s="45" t="e">
        <f t="shared" si="1920"/>
        <v>#DIV/0!</v>
      </c>
      <c r="AF818" s="234"/>
      <c r="AG818" s="44"/>
      <c r="AH818" s="45" t="e">
        <f t="shared" si="1921"/>
        <v>#DIV/0!</v>
      </c>
      <c r="AI818" s="234"/>
      <c r="AJ818" s="44"/>
      <c r="AK818" s="45" t="e">
        <f t="shared" si="1922"/>
        <v>#DIV/0!</v>
      </c>
      <c r="AL818" s="234"/>
      <c r="AM818" s="44"/>
      <c r="AN818" s="45" t="e">
        <f t="shared" si="1923"/>
        <v>#DIV/0!</v>
      </c>
      <c r="AO818" s="234">
        <v>1098.6600000000001</v>
      </c>
      <c r="AP818" s="44"/>
      <c r="AQ818" s="45">
        <f t="shared" si="1924"/>
        <v>0</v>
      </c>
      <c r="AR818" s="12"/>
      <c r="AS818" s="37"/>
      <c r="AT818" s="37"/>
    </row>
    <row r="819" spans="1:46" customFormat="1" ht="30" hidden="1" customHeight="1">
      <c r="A819" s="302"/>
      <c r="B819" s="279"/>
      <c r="C819" s="282"/>
      <c r="D819" s="115" t="s">
        <v>26</v>
      </c>
      <c r="E819" s="173">
        <f t="shared" si="1925"/>
        <v>3534.6</v>
      </c>
      <c r="F819" s="43">
        <f t="shared" si="1925"/>
        <v>824.98</v>
      </c>
      <c r="G819" s="43">
        <f t="shared" si="1912"/>
        <v>23.340123352005886</v>
      </c>
      <c r="H819" s="233"/>
      <c r="I819" s="44"/>
      <c r="J819" s="45" t="e">
        <f t="shared" si="1913"/>
        <v>#DIV/0!</v>
      </c>
      <c r="K819" s="234"/>
      <c r="L819" s="85"/>
      <c r="M819" s="45" t="e">
        <f t="shared" si="1914"/>
        <v>#DIV/0!</v>
      </c>
      <c r="N819" s="234"/>
      <c r="O819" s="43"/>
      <c r="P819" s="45" t="e">
        <f t="shared" si="1915"/>
        <v>#DIV/0!</v>
      </c>
      <c r="Q819" s="234"/>
      <c r="R819" s="44"/>
      <c r="S819" s="45" t="e">
        <f t="shared" si="1916"/>
        <v>#DIV/0!</v>
      </c>
      <c r="T819" s="234"/>
      <c r="U819" s="44"/>
      <c r="V819" s="45" t="e">
        <f t="shared" si="1917"/>
        <v>#DIV/0!</v>
      </c>
      <c r="W819" s="234">
        <v>824.98</v>
      </c>
      <c r="X819" s="44">
        <v>824.98</v>
      </c>
      <c r="Y819" s="45">
        <f t="shared" si="1918"/>
        <v>100</v>
      </c>
      <c r="Z819" s="234">
        <v>1767.3</v>
      </c>
      <c r="AA819" s="44"/>
      <c r="AB819" s="45">
        <f t="shared" si="1919"/>
        <v>0</v>
      </c>
      <c r="AC819" s="234"/>
      <c r="AD819" s="44"/>
      <c r="AE819" s="45" t="e">
        <f t="shared" si="1920"/>
        <v>#DIV/0!</v>
      </c>
      <c r="AF819" s="234"/>
      <c r="AG819" s="44"/>
      <c r="AH819" s="45" t="e">
        <f t="shared" si="1921"/>
        <v>#DIV/0!</v>
      </c>
      <c r="AI819" s="234"/>
      <c r="AJ819" s="44"/>
      <c r="AK819" s="45" t="e">
        <f t="shared" si="1922"/>
        <v>#DIV/0!</v>
      </c>
      <c r="AL819" s="234"/>
      <c r="AM819" s="44"/>
      <c r="AN819" s="45" t="e">
        <f t="shared" si="1923"/>
        <v>#DIV/0!</v>
      </c>
      <c r="AO819" s="234">
        <v>942.32</v>
      </c>
      <c r="AP819" s="44"/>
      <c r="AQ819" s="45">
        <f t="shared" si="1924"/>
        <v>0</v>
      </c>
      <c r="AR819" s="12"/>
      <c r="AS819" s="37"/>
      <c r="AT819" s="37"/>
    </row>
    <row r="820" spans="1:46" customFormat="1" ht="82.5" hidden="1" customHeight="1">
      <c r="A820" s="302"/>
      <c r="B820" s="279"/>
      <c r="C820" s="282"/>
      <c r="D820" s="115" t="s">
        <v>154</v>
      </c>
      <c r="E820" s="173">
        <f t="shared" si="1925"/>
        <v>0</v>
      </c>
      <c r="F820" s="43">
        <f t="shared" si="1925"/>
        <v>0</v>
      </c>
      <c r="G820" s="43" t="e">
        <f t="shared" si="1912"/>
        <v>#DIV/0!</v>
      </c>
      <c r="H820" s="233"/>
      <c r="I820" s="44"/>
      <c r="J820" s="45" t="e">
        <f t="shared" si="1913"/>
        <v>#DIV/0!</v>
      </c>
      <c r="K820" s="234"/>
      <c r="L820" s="85"/>
      <c r="M820" s="45" t="e">
        <f t="shared" si="1914"/>
        <v>#DIV/0!</v>
      </c>
      <c r="N820" s="234"/>
      <c r="O820" s="43"/>
      <c r="P820" s="45" t="e">
        <f t="shared" si="1915"/>
        <v>#DIV/0!</v>
      </c>
      <c r="Q820" s="234"/>
      <c r="R820" s="44"/>
      <c r="S820" s="45" t="e">
        <f t="shared" si="1916"/>
        <v>#DIV/0!</v>
      </c>
      <c r="T820" s="234"/>
      <c r="U820" s="44"/>
      <c r="V820" s="45" t="e">
        <f t="shared" si="1917"/>
        <v>#DIV/0!</v>
      </c>
      <c r="W820" s="234"/>
      <c r="X820" s="44"/>
      <c r="Y820" s="45" t="e">
        <f t="shared" si="1918"/>
        <v>#DIV/0!</v>
      </c>
      <c r="Z820" s="234"/>
      <c r="AA820" s="44"/>
      <c r="AB820" s="45" t="e">
        <f t="shared" si="1919"/>
        <v>#DIV/0!</v>
      </c>
      <c r="AC820" s="234"/>
      <c r="AD820" s="44"/>
      <c r="AE820" s="45" t="e">
        <f t="shared" si="1920"/>
        <v>#DIV/0!</v>
      </c>
      <c r="AF820" s="234"/>
      <c r="AG820" s="44"/>
      <c r="AH820" s="45" t="e">
        <f t="shared" si="1921"/>
        <v>#DIV/0!</v>
      </c>
      <c r="AI820" s="234"/>
      <c r="AJ820" s="44"/>
      <c r="AK820" s="45" t="e">
        <f t="shared" si="1922"/>
        <v>#DIV/0!</v>
      </c>
      <c r="AL820" s="234"/>
      <c r="AM820" s="44"/>
      <c r="AN820" s="45" t="e">
        <f t="shared" si="1923"/>
        <v>#DIV/0!</v>
      </c>
      <c r="AO820" s="234"/>
      <c r="AP820" s="44"/>
      <c r="AQ820" s="45" t="e">
        <f t="shared" si="1924"/>
        <v>#DIV/0!</v>
      </c>
      <c r="AR820" s="12"/>
      <c r="AS820" s="37"/>
      <c r="AT820" s="37"/>
    </row>
    <row r="821" spans="1:46" customFormat="1" ht="37.5" hidden="1" customHeight="1">
      <c r="A821" s="302"/>
      <c r="B821" s="279"/>
      <c r="C821" s="282"/>
      <c r="D821" s="115" t="s">
        <v>37</v>
      </c>
      <c r="E821" s="173">
        <f t="shared" si="1925"/>
        <v>0</v>
      </c>
      <c r="F821" s="85">
        <f t="shared" si="1925"/>
        <v>0</v>
      </c>
      <c r="G821" s="43" t="e">
        <f t="shared" si="1912"/>
        <v>#DIV/0!</v>
      </c>
      <c r="H821" s="233"/>
      <c r="I821" s="44"/>
      <c r="J821" s="45" t="e">
        <f t="shared" si="1913"/>
        <v>#DIV/0!</v>
      </c>
      <c r="K821" s="234"/>
      <c r="L821" s="85"/>
      <c r="M821" s="45" t="e">
        <f t="shared" si="1914"/>
        <v>#DIV/0!</v>
      </c>
      <c r="N821" s="234"/>
      <c r="O821" s="43"/>
      <c r="P821" s="45" t="e">
        <f t="shared" si="1915"/>
        <v>#DIV/0!</v>
      </c>
      <c r="Q821" s="234"/>
      <c r="R821" s="44"/>
      <c r="S821" s="45" t="e">
        <f t="shared" si="1916"/>
        <v>#DIV/0!</v>
      </c>
      <c r="T821" s="234"/>
      <c r="U821" s="44"/>
      <c r="V821" s="45" t="e">
        <f t="shared" si="1917"/>
        <v>#DIV/0!</v>
      </c>
      <c r="W821" s="234"/>
      <c r="X821" s="44"/>
      <c r="Y821" s="45" t="e">
        <f t="shared" si="1918"/>
        <v>#DIV/0!</v>
      </c>
      <c r="Z821" s="234"/>
      <c r="AA821" s="44"/>
      <c r="AB821" s="45" t="e">
        <f t="shared" si="1919"/>
        <v>#DIV/0!</v>
      </c>
      <c r="AC821" s="234"/>
      <c r="AD821" s="44"/>
      <c r="AE821" s="45" t="e">
        <f t="shared" si="1920"/>
        <v>#DIV/0!</v>
      </c>
      <c r="AF821" s="234"/>
      <c r="AG821" s="44"/>
      <c r="AH821" s="45" t="e">
        <f t="shared" si="1921"/>
        <v>#DIV/0!</v>
      </c>
      <c r="AI821" s="234"/>
      <c r="AJ821" s="44"/>
      <c r="AK821" s="45" t="e">
        <f t="shared" si="1922"/>
        <v>#DIV/0!</v>
      </c>
      <c r="AL821" s="234"/>
      <c r="AM821" s="44"/>
      <c r="AN821" s="45" t="e">
        <f t="shared" si="1923"/>
        <v>#DIV/0!</v>
      </c>
      <c r="AO821" s="234"/>
      <c r="AP821" s="44"/>
      <c r="AQ821" s="45" t="e">
        <f t="shared" si="1924"/>
        <v>#DIV/0!</v>
      </c>
      <c r="AR821" s="12"/>
      <c r="AS821" s="37"/>
      <c r="AT821" s="37"/>
    </row>
    <row r="822" spans="1:46" customFormat="1" ht="45" hidden="1">
      <c r="A822" s="302"/>
      <c r="B822" s="280"/>
      <c r="C822" s="282"/>
      <c r="D822" s="115" t="s">
        <v>32</v>
      </c>
      <c r="E822" s="173">
        <f t="shared" si="1925"/>
        <v>0</v>
      </c>
      <c r="F822" s="85">
        <f t="shared" si="1925"/>
        <v>0</v>
      </c>
      <c r="G822" s="43" t="e">
        <f t="shared" si="1912"/>
        <v>#DIV/0!</v>
      </c>
      <c r="H822" s="233"/>
      <c r="I822" s="44"/>
      <c r="J822" s="45" t="e">
        <f t="shared" si="1913"/>
        <v>#DIV/0!</v>
      </c>
      <c r="K822" s="234"/>
      <c r="L822" s="85"/>
      <c r="M822" s="45" t="e">
        <f t="shared" si="1914"/>
        <v>#DIV/0!</v>
      </c>
      <c r="N822" s="234"/>
      <c r="O822" s="43"/>
      <c r="P822" s="45" t="e">
        <f t="shared" si="1915"/>
        <v>#DIV/0!</v>
      </c>
      <c r="Q822" s="234"/>
      <c r="R822" s="44"/>
      <c r="S822" s="45" t="e">
        <f t="shared" si="1916"/>
        <v>#DIV/0!</v>
      </c>
      <c r="T822" s="234"/>
      <c r="U822" s="44"/>
      <c r="V822" s="45" t="e">
        <f t="shared" si="1917"/>
        <v>#DIV/0!</v>
      </c>
      <c r="W822" s="234"/>
      <c r="X822" s="44"/>
      <c r="Y822" s="45" t="e">
        <f t="shared" si="1918"/>
        <v>#DIV/0!</v>
      </c>
      <c r="Z822" s="234"/>
      <c r="AA822" s="44"/>
      <c r="AB822" s="45" t="e">
        <f t="shared" si="1919"/>
        <v>#DIV/0!</v>
      </c>
      <c r="AC822" s="234"/>
      <c r="AD822" s="44"/>
      <c r="AE822" s="45" t="e">
        <f t="shared" si="1920"/>
        <v>#DIV/0!</v>
      </c>
      <c r="AF822" s="234"/>
      <c r="AG822" s="44"/>
      <c r="AH822" s="45" t="e">
        <f t="shared" si="1921"/>
        <v>#DIV/0!</v>
      </c>
      <c r="AI822" s="234"/>
      <c r="AJ822" s="44"/>
      <c r="AK822" s="45" t="e">
        <f t="shared" si="1922"/>
        <v>#DIV/0!</v>
      </c>
      <c r="AL822" s="234"/>
      <c r="AM822" s="44"/>
      <c r="AN822" s="45" t="e">
        <f t="shared" si="1923"/>
        <v>#DIV/0!</v>
      </c>
      <c r="AO822" s="234"/>
      <c r="AP822" s="44"/>
      <c r="AQ822" s="45" t="e">
        <f t="shared" si="1924"/>
        <v>#DIV/0!</v>
      </c>
      <c r="AR822" s="12"/>
      <c r="AS822" s="37"/>
      <c r="AT822" s="37"/>
    </row>
    <row r="823" spans="1:46" s="208" customFormat="1" ht="30" hidden="1" customHeight="1">
      <c r="A823" s="302" t="s">
        <v>162</v>
      </c>
      <c r="B823" s="278" t="s">
        <v>367</v>
      </c>
      <c r="C823" s="282" t="s">
        <v>291</v>
      </c>
      <c r="D823" s="217" t="s">
        <v>34</v>
      </c>
      <c r="E823" s="210">
        <f>E824+E825+E826+E828+E829</f>
        <v>120.39999999999999</v>
      </c>
      <c r="F823" s="206">
        <f>F824+F825+F826+F828+F829</f>
        <v>112.6</v>
      </c>
      <c r="G823" s="206">
        <f>(F823/E823)*100</f>
        <v>93.521594684385377</v>
      </c>
      <c r="H823" s="234">
        <f>H824+H825+H826+H828+H829</f>
        <v>0</v>
      </c>
      <c r="I823" s="205">
        <f>I824+I825+I826+I828+I829</f>
        <v>0</v>
      </c>
      <c r="J823" s="205" t="e">
        <f>(I823/H823)*100</f>
        <v>#DIV/0!</v>
      </c>
      <c r="K823" s="234">
        <f>K824+K825+K826+K828+K829</f>
        <v>0</v>
      </c>
      <c r="L823" s="206">
        <f>L824+L825+L826+L828+L829</f>
        <v>0</v>
      </c>
      <c r="M823" s="205" t="e">
        <f>(L823/K823)*100</f>
        <v>#DIV/0!</v>
      </c>
      <c r="N823" s="234">
        <f>N824+N825+N826+N828+N829</f>
        <v>0</v>
      </c>
      <c r="O823" s="206">
        <f>O824+O825+O826+O828+O829</f>
        <v>0</v>
      </c>
      <c r="P823" s="205" t="e">
        <f>(O823/N823)*100</f>
        <v>#DIV/0!</v>
      </c>
      <c r="Q823" s="234">
        <f>Q824+Q825+Q826+Q828+Q829</f>
        <v>0</v>
      </c>
      <c r="R823" s="205">
        <f>R824+R825+R826+R828+R829</f>
        <v>0</v>
      </c>
      <c r="S823" s="205" t="e">
        <f>(R823/Q823)*100</f>
        <v>#DIV/0!</v>
      </c>
      <c r="T823" s="234">
        <f>T824+T825+T826+T828+T829</f>
        <v>76.8</v>
      </c>
      <c r="U823" s="205">
        <f>U824+U825+U826+U828+U829</f>
        <v>76.8</v>
      </c>
      <c r="V823" s="205">
        <f>(U823/T823)*100</f>
        <v>100</v>
      </c>
      <c r="W823" s="234">
        <f>W824+W825+W826+W828+W829</f>
        <v>35.799999999999997</v>
      </c>
      <c r="X823" s="205">
        <f>X824+X825+X826+X828+X829</f>
        <v>35.799999999999997</v>
      </c>
      <c r="Y823" s="205">
        <f>(X823/W823)*100</f>
        <v>100</v>
      </c>
      <c r="Z823" s="234">
        <f>Z824+Z825+Z826+Z828+Z829</f>
        <v>7.8</v>
      </c>
      <c r="AA823" s="205">
        <f>AA824+AA825+AA826+AA828+AA829</f>
        <v>0</v>
      </c>
      <c r="AB823" s="205">
        <f>(AA823/Z823)*100</f>
        <v>0</v>
      </c>
      <c r="AC823" s="234">
        <f>AC824+AC825+AC826+AC828+AC829</f>
        <v>0</v>
      </c>
      <c r="AD823" s="205">
        <f>AD824+AD825+AD826+AD828+AD829</f>
        <v>0</v>
      </c>
      <c r="AE823" s="205" t="e">
        <f>(AD823/AC823)*100</f>
        <v>#DIV/0!</v>
      </c>
      <c r="AF823" s="234">
        <f>AF824+AF825+AF826+AF828+AF829</f>
        <v>0</v>
      </c>
      <c r="AG823" s="205">
        <f>AG824+AG825+AG826+AG828+AG829</f>
        <v>0</v>
      </c>
      <c r="AH823" s="205" t="e">
        <f>(AG823/AF823)*100</f>
        <v>#DIV/0!</v>
      </c>
      <c r="AI823" s="234">
        <f>AI824+AI825+AI826+AI828+AI829</f>
        <v>0</v>
      </c>
      <c r="AJ823" s="205">
        <f>AJ824+AJ825+AJ826+AJ828+AJ829</f>
        <v>0</v>
      </c>
      <c r="AK823" s="205" t="e">
        <f>(AJ823/AI823)*100</f>
        <v>#DIV/0!</v>
      </c>
      <c r="AL823" s="234">
        <f>AL824+AL825+AL826+AL828+AL829</f>
        <v>0</v>
      </c>
      <c r="AM823" s="205">
        <f>AM824+AM825+AM826+AM828+AM829</f>
        <v>0</v>
      </c>
      <c r="AN823" s="205" t="e">
        <f>(AM823/AL823)*100</f>
        <v>#DIV/0!</v>
      </c>
      <c r="AO823" s="234">
        <f>AO824+AO825+AO826+AO828+AO829</f>
        <v>0</v>
      </c>
      <c r="AP823" s="205">
        <f>AP824+AP825+AP826+AP828+AP829</f>
        <v>0</v>
      </c>
      <c r="AQ823" s="205" t="e">
        <f>(AP823/AO823)*100</f>
        <v>#DIV/0!</v>
      </c>
      <c r="AR823" s="216"/>
    </row>
    <row r="824" spans="1:46" customFormat="1" ht="30" hidden="1">
      <c r="A824" s="302"/>
      <c r="B824" s="279"/>
      <c r="C824" s="282"/>
      <c r="D824" s="115" t="s">
        <v>17</v>
      </c>
      <c r="E824" s="173">
        <f>H824+K824+N824+Q824+T824+W824+Z824+AC824+AF824+AI824+AL824+AO824</f>
        <v>0</v>
      </c>
      <c r="F824" s="85">
        <f>I824+L824+O824+R824+U824+X824+AA824+AD824+AG824+AJ824+AM824+AP824</f>
        <v>0</v>
      </c>
      <c r="G824" s="43" t="e">
        <f t="shared" ref="G824:G829" si="1926">(F824/E824)*100</f>
        <v>#DIV/0!</v>
      </c>
      <c r="H824" s="234"/>
      <c r="I824" s="44"/>
      <c r="J824" s="45" t="e">
        <f t="shared" ref="J824:J829" si="1927">(I824/H824)*100</f>
        <v>#DIV/0!</v>
      </c>
      <c r="K824" s="234"/>
      <c r="L824" s="85"/>
      <c r="M824" s="45" t="e">
        <f t="shared" ref="M824:M829" si="1928">(L824/K824)*100</f>
        <v>#DIV/0!</v>
      </c>
      <c r="N824" s="234"/>
      <c r="O824" s="43"/>
      <c r="P824" s="45" t="e">
        <f t="shared" ref="P824:P829" si="1929">(O824/N824)*100</f>
        <v>#DIV/0!</v>
      </c>
      <c r="Q824" s="234"/>
      <c r="R824" s="44"/>
      <c r="S824" s="45" t="e">
        <f t="shared" ref="S824:S829" si="1930">(R824/Q824)*100</f>
        <v>#DIV/0!</v>
      </c>
      <c r="T824" s="234"/>
      <c r="U824" s="44"/>
      <c r="V824" s="45" t="e">
        <f t="shared" ref="V824:V829" si="1931">(U824/T824)*100</f>
        <v>#DIV/0!</v>
      </c>
      <c r="W824" s="234"/>
      <c r="X824" s="44"/>
      <c r="Y824" s="45" t="e">
        <f t="shared" ref="Y824:Y829" si="1932">(X824/W824)*100</f>
        <v>#DIV/0!</v>
      </c>
      <c r="Z824" s="234"/>
      <c r="AA824" s="44"/>
      <c r="AB824" s="45" t="e">
        <f t="shared" ref="AB824:AB829" si="1933">(AA824/Z824)*100</f>
        <v>#DIV/0!</v>
      </c>
      <c r="AC824" s="234"/>
      <c r="AD824" s="44"/>
      <c r="AE824" s="45" t="e">
        <f t="shared" ref="AE824:AE829" si="1934">(AD824/AC824)*100</f>
        <v>#DIV/0!</v>
      </c>
      <c r="AF824" s="234"/>
      <c r="AG824" s="44"/>
      <c r="AH824" s="45" t="e">
        <f t="shared" ref="AH824:AH829" si="1935">(AG824/AF824)*100</f>
        <v>#DIV/0!</v>
      </c>
      <c r="AI824" s="234"/>
      <c r="AJ824" s="44"/>
      <c r="AK824" s="45" t="e">
        <f t="shared" ref="AK824:AK829" si="1936">(AJ824/AI824)*100</f>
        <v>#DIV/0!</v>
      </c>
      <c r="AL824" s="234"/>
      <c r="AM824" s="44"/>
      <c r="AN824" s="45" t="e">
        <f t="shared" ref="AN824:AN829" si="1937">(AM824/AL824)*100</f>
        <v>#DIV/0!</v>
      </c>
      <c r="AO824" s="234"/>
      <c r="AP824" s="44"/>
      <c r="AQ824" s="45" t="e">
        <f t="shared" ref="AQ824:AQ829" si="1938">(AP824/AO824)*100</f>
        <v>#DIV/0!</v>
      </c>
      <c r="AR824" s="12"/>
      <c r="AS824" s="37"/>
      <c r="AT824" s="37"/>
    </row>
    <row r="825" spans="1:46" customFormat="1" ht="47.25" hidden="1" customHeight="1">
      <c r="A825" s="302"/>
      <c r="B825" s="279"/>
      <c r="C825" s="282"/>
      <c r="D825" s="115" t="s">
        <v>18</v>
      </c>
      <c r="E825" s="173">
        <f t="shared" ref="E825:F829" si="1939">H825+K825+N825+Q825+T825+W825+Z825+AC825+AF825+AI825+AL825+AO825</f>
        <v>0</v>
      </c>
      <c r="F825" s="85">
        <f t="shared" si="1939"/>
        <v>0</v>
      </c>
      <c r="G825" s="43" t="e">
        <f t="shared" si="1926"/>
        <v>#DIV/0!</v>
      </c>
      <c r="H825" s="234"/>
      <c r="I825" s="44"/>
      <c r="J825" s="45" t="e">
        <f t="shared" si="1927"/>
        <v>#DIV/0!</v>
      </c>
      <c r="K825" s="234"/>
      <c r="L825" s="85"/>
      <c r="M825" s="45" t="e">
        <f t="shared" si="1928"/>
        <v>#DIV/0!</v>
      </c>
      <c r="N825" s="234"/>
      <c r="O825" s="43"/>
      <c r="P825" s="45" t="e">
        <f t="shared" si="1929"/>
        <v>#DIV/0!</v>
      </c>
      <c r="Q825" s="234"/>
      <c r="R825" s="44"/>
      <c r="S825" s="45" t="e">
        <f t="shared" si="1930"/>
        <v>#DIV/0!</v>
      </c>
      <c r="T825" s="234"/>
      <c r="U825" s="44"/>
      <c r="V825" s="45" t="e">
        <f t="shared" si="1931"/>
        <v>#DIV/0!</v>
      </c>
      <c r="W825" s="234"/>
      <c r="X825" s="44"/>
      <c r="Y825" s="45" t="e">
        <f t="shared" si="1932"/>
        <v>#DIV/0!</v>
      </c>
      <c r="Z825" s="234"/>
      <c r="AA825" s="44"/>
      <c r="AB825" s="45" t="e">
        <f t="shared" si="1933"/>
        <v>#DIV/0!</v>
      </c>
      <c r="AC825" s="234"/>
      <c r="AD825" s="44"/>
      <c r="AE825" s="45" t="e">
        <f t="shared" si="1934"/>
        <v>#DIV/0!</v>
      </c>
      <c r="AF825" s="234"/>
      <c r="AG825" s="44"/>
      <c r="AH825" s="45" t="e">
        <f t="shared" si="1935"/>
        <v>#DIV/0!</v>
      </c>
      <c r="AI825" s="234"/>
      <c r="AJ825" s="44"/>
      <c r="AK825" s="45" t="e">
        <f t="shared" si="1936"/>
        <v>#DIV/0!</v>
      </c>
      <c r="AL825" s="234"/>
      <c r="AM825" s="44"/>
      <c r="AN825" s="45" t="e">
        <f t="shared" si="1937"/>
        <v>#DIV/0!</v>
      </c>
      <c r="AO825" s="234"/>
      <c r="AP825" s="44"/>
      <c r="AQ825" s="45" t="e">
        <f t="shared" si="1938"/>
        <v>#DIV/0!</v>
      </c>
      <c r="AR825" s="12"/>
      <c r="AS825" s="37"/>
      <c r="AT825" s="37"/>
    </row>
    <row r="826" spans="1:46" customFormat="1" ht="33.75" hidden="1" customHeight="1">
      <c r="A826" s="302"/>
      <c r="B826" s="279"/>
      <c r="C826" s="282"/>
      <c r="D826" s="115" t="s">
        <v>26</v>
      </c>
      <c r="E826" s="173">
        <f t="shared" si="1939"/>
        <v>120.39999999999999</v>
      </c>
      <c r="F826" s="85">
        <f t="shared" si="1939"/>
        <v>112.6</v>
      </c>
      <c r="G826" s="43">
        <f t="shared" si="1926"/>
        <v>93.521594684385377</v>
      </c>
      <c r="H826" s="234"/>
      <c r="I826" s="44"/>
      <c r="J826" s="45" t="e">
        <f t="shared" si="1927"/>
        <v>#DIV/0!</v>
      </c>
      <c r="K826" s="234"/>
      <c r="L826" s="85"/>
      <c r="M826" s="45" t="e">
        <f t="shared" si="1928"/>
        <v>#DIV/0!</v>
      </c>
      <c r="N826" s="234"/>
      <c r="O826" s="43"/>
      <c r="P826" s="45" t="e">
        <f t="shared" si="1929"/>
        <v>#DIV/0!</v>
      </c>
      <c r="Q826" s="234"/>
      <c r="R826" s="44"/>
      <c r="S826" s="45" t="e">
        <f t="shared" si="1930"/>
        <v>#DIV/0!</v>
      </c>
      <c r="T826" s="234">
        <v>76.8</v>
      </c>
      <c r="U826" s="44">
        <v>76.8</v>
      </c>
      <c r="V826" s="45">
        <f t="shared" si="1931"/>
        <v>100</v>
      </c>
      <c r="W826" s="234">
        <v>35.799999999999997</v>
      </c>
      <c r="X826" s="44">
        <v>35.799999999999997</v>
      </c>
      <c r="Y826" s="45">
        <f t="shared" si="1932"/>
        <v>100</v>
      </c>
      <c r="Z826" s="234">
        <v>7.8</v>
      </c>
      <c r="AA826" s="44"/>
      <c r="AB826" s="45">
        <f t="shared" si="1933"/>
        <v>0</v>
      </c>
      <c r="AC826" s="234"/>
      <c r="AD826" s="44"/>
      <c r="AE826" s="45" t="e">
        <f t="shared" si="1934"/>
        <v>#DIV/0!</v>
      </c>
      <c r="AF826" s="234"/>
      <c r="AG826" s="44"/>
      <c r="AH826" s="45" t="e">
        <f t="shared" si="1935"/>
        <v>#DIV/0!</v>
      </c>
      <c r="AI826" s="234"/>
      <c r="AJ826" s="44"/>
      <c r="AK826" s="45" t="e">
        <f t="shared" si="1936"/>
        <v>#DIV/0!</v>
      </c>
      <c r="AL826" s="234"/>
      <c r="AM826" s="44"/>
      <c r="AN826" s="45" t="e">
        <f t="shared" si="1937"/>
        <v>#DIV/0!</v>
      </c>
      <c r="AO826" s="234"/>
      <c r="AP826" s="44"/>
      <c r="AQ826" s="45" t="e">
        <f t="shared" si="1938"/>
        <v>#DIV/0!</v>
      </c>
      <c r="AR826" s="12"/>
      <c r="AS826" s="37"/>
      <c r="AT826" s="37"/>
    </row>
    <row r="827" spans="1:46" customFormat="1" ht="76.5" hidden="1" customHeight="1">
      <c r="A827" s="302"/>
      <c r="B827" s="279"/>
      <c r="C827" s="282"/>
      <c r="D827" s="115" t="s">
        <v>154</v>
      </c>
      <c r="E827" s="173">
        <f t="shared" si="1939"/>
        <v>0</v>
      </c>
      <c r="F827" s="85">
        <f t="shared" si="1939"/>
        <v>0</v>
      </c>
      <c r="G827" s="43" t="e">
        <f t="shared" si="1926"/>
        <v>#DIV/0!</v>
      </c>
      <c r="H827" s="234"/>
      <c r="I827" s="44"/>
      <c r="J827" s="45" t="e">
        <f t="shared" si="1927"/>
        <v>#DIV/0!</v>
      </c>
      <c r="K827" s="234"/>
      <c r="L827" s="85"/>
      <c r="M827" s="45" t="e">
        <f t="shared" si="1928"/>
        <v>#DIV/0!</v>
      </c>
      <c r="N827" s="234"/>
      <c r="O827" s="43"/>
      <c r="P827" s="45" t="e">
        <f t="shared" si="1929"/>
        <v>#DIV/0!</v>
      </c>
      <c r="Q827" s="234"/>
      <c r="R827" s="44"/>
      <c r="S827" s="45" t="e">
        <f t="shared" si="1930"/>
        <v>#DIV/0!</v>
      </c>
      <c r="T827" s="234"/>
      <c r="U827" s="44"/>
      <c r="V827" s="45" t="e">
        <f t="shared" si="1931"/>
        <v>#DIV/0!</v>
      </c>
      <c r="W827" s="234"/>
      <c r="X827" s="44"/>
      <c r="Y827" s="45" t="e">
        <f t="shared" si="1932"/>
        <v>#DIV/0!</v>
      </c>
      <c r="Z827" s="234"/>
      <c r="AA827" s="44"/>
      <c r="AB827" s="45" t="e">
        <f t="shared" si="1933"/>
        <v>#DIV/0!</v>
      </c>
      <c r="AC827" s="234"/>
      <c r="AD827" s="44"/>
      <c r="AE827" s="45" t="e">
        <f t="shared" si="1934"/>
        <v>#DIV/0!</v>
      </c>
      <c r="AF827" s="234"/>
      <c r="AG827" s="44"/>
      <c r="AH827" s="45" t="e">
        <f t="shared" si="1935"/>
        <v>#DIV/0!</v>
      </c>
      <c r="AI827" s="234"/>
      <c r="AJ827" s="44"/>
      <c r="AK827" s="45" t="e">
        <f t="shared" si="1936"/>
        <v>#DIV/0!</v>
      </c>
      <c r="AL827" s="234"/>
      <c r="AM827" s="44"/>
      <c r="AN827" s="45" t="e">
        <f t="shared" si="1937"/>
        <v>#DIV/0!</v>
      </c>
      <c r="AO827" s="234"/>
      <c r="AP827" s="44"/>
      <c r="AQ827" s="45" t="e">
        <f t="shared" si="1938"/>
        <v>#DIV/0!</v>
      </c>
      <c r="AR827" s="12"/>
      <c r="AS827" s="37"/>
      <c r="AT827" s="37"/>
    </row>
    <row r="828" spans="1:46" customFormat="1" ht="33.75" hidden="1" customHeight="1">
      <c r="A828" s="302"/>
      <c r="B828" s="279"/>
      <c r="C828" s="282"/>
      <c r="D828" s="115" t="s">
        <v>37</v>
      </c>
      <c r="E828" s="173">
        <f t="shared" si="1939"/>
        <v>0</v>
      </c>
      <c r="F828" s="85">
        <f t="shared" si="1939"/>
        <v>0</v>
      </c>
      <c r="G828" s="43" t="e">
        <f t="shared" si="1926"/>
        <v>#DIV/0!</v>
      </c>
      <c r="H828" s="234"/>
      <c r="I828" s="44"/>
      <c r="J828" s="45" t="e">
        <f t="shared" si="1927"/>
        <v>#DIV/0!</v>
      </c>
      <c r="K828" s="234"/>
      <c r="L828" s="85"/>
      <c r="M828" s="45" t="e">
        <f t="shared" si="1928"/>
        <v>#DIV/0!</v>
      </c>
      <c r="N828" s="234"/>
      <c r="O828" s="43"/>
      <c r="P828" s="45" t="e">
        <f t="shared" si="1929"/>
        <v>#DIV/0!</v>
      </c>
      <c r="Q828" s="234"/>
      <c r="R828" s="44"/>
      <c r="S828" s="45" t="e">
        <f t="shared" si="1930"/>
        <v>#DIV/0!</v>
      </c>
      <c r="T828" s="234"/>
      <c r="U828" s="44"/>
      <c r="V828" s="45" t="e">
        <f t="shared" si="1931"/>
        <v>#DIV/0!</v>
      </c>
      <c r="W828" s="234"/>
      <c r="X828" s="44"/>
      <c r="Y828" s="45" t="e">
        <f t="shared" si="1932"/>
        <v>#DIV/0!</v>
      </c>
      <c r="Z828" s="234"/>
      <c r="AA828" s="44"/>
      <c r="AB828" s="45" t="e">
        <f t="shared" si="1933"/>
        <v>#DIV/0!</v>
      </c>
      <c r="AC828" s="234"/>
      <c r="AD828" s="44"/>
      <c r="AE828" s="45" t="e">
        <f t="shared" si="1934"/>
        <v>#DIV/0!</v>
      </c>
      <c r="AF828" s="234"/>
      <c r="AG828" s="44"/>
      <c r="AH828" s="45" t="e">
        <f t="shared" si="1935"/>
        <v>#DIV/0!</v>
      </c>
      <c r="AI828" s="234"/>
      <c r="AJ828" s="44"/>
      <c r="AK828" s="45" t="e">
        <f t="shared" si="1936"/>
        <v>#DIV/0!</v>
      </c>
      <c r="AL828" s="234"/>
      <c r="AM828" s="44"/>
      <c r="AN828" s="45" t="e">
        <f t="shared" si="1937"/>
        <v>#DIV/0!</v>
      </c>
      <c r="AO828" s="234"/>
      <c r="AP828" s="44"/>
      <c r="AQ828" s="45" t="e">
        <f t="shared" si="1938"/>
        <v>#DIV/0!</v>
      </c>
      <c r="AR828" s="12"/>
      <c r="AS828" s="37"/>
      <c r="AT828" s="37"/>
    </row>
    <row r="829" spans="1:46" customFormat="1" ht="45" hidden="1">
      <c r="A829" s="302"/>
      <c r="B829" s="280"/>
      <c r="C829" s="282"/>
      <c r="D829" s="115" t="s">
        <v>32</v>
      </c>
      <c r="E829" s="173">
        <f t="shared" si="1939"/>
        <v>0</v>
      </c>
      <c r="F829" s="85">
        <f t="shared" si="1939"/>
        <v>0</v>
      </c>
      <c r="G829" s="43" t="e">
        <f t="shared" si="1926"/>
        <v>#DIV/0!</v>
      </c>
      <c r="H829" s="234"/>
      <c r="I829" s="44"/>
      <c r="J829" s="45" t="e">
        <f t="shared" si="1927"/>
        <v>#DIV/0!</v>
      </c>
      <c r="K829" s="234"/>
      <c r="L829" s="85"/>
      <c r="M829" s="45" t="e">
        <f t="shared" si="1928"/>
        <v>#DIV/0!</v>
      </c>
      <c r="N829" s="234"/>
      <c r="O829" s="43"/>
      <c r="P829" s="45" t="e">
        <f t="shared" si="1929"/>
        <v>#DIV/0!</v>
      </c>
      <c r="Q829" s="234"/>
      <c r="R829" s="44"/>
      <c r="S829" s="45" t="e">
        <f t="shared" si="1930"/>
        <v>#DIV/0!</v>
      </c>
      <c r="T829" s="234"/>
      <c r="U829" s="44"/>
      <c r="V829" s="45" t="e">
        <f t="shared" si="1931"/>
        <v>#DIV/0!</v>
      </c>
      <c r="W829" s="234"/>
      <c r="X829" s="44"/>
      <c r="Y829" s="45" t="e">
        <f t="shared" si="1932"/>
        <v>#DIV/0!</v>
      </c>
      <c r="Z829" s="234"/>
      <c r="AA829" s="44"/>
      <c r="AB829" s="45" t="e">
        <f t="shared" si="1933"/>
        <v>#DIV/0!</v>
      </c>
      <c r="AC829" s="234"/>
      <c r="AD829" s="44"/>
      <c r="AE829" s="45" t="e">
        <f t="shared" si="1934"/>
        <v>#DIV/0!</v>
      </c>
      <c r="AF829" s="234"/>
      <c r="AG829" s="44"/>
      <c r="AH829" s="45" t="e">
        <f t="shared" si="1935"/>
        <v>#DIV/0!</v>
      </c>
      <c r="AI829" s="234"/>
      <c r="AJ829" s="44"/>
      <c r="AK829" s="45" t="e">
        <f t="shared" si="1936"/>
        <v>#DIV/0!</v>
      </c>
      <c r="AL829" s="234"/>
      <c r="AM829" s="44"/>
      <c r="AN829" s="45" t="e">
        <f t="shared" si="1937"/>
        <v>#DIV/0!</v>
      </c>
      <c r="AO829" s="234"/>
      <c r="AP829" s="44"/>
      <c r="AQ829" s="45" t="e">
        <f t="shared" si="1938"/>
        <v>#DIV/0!</v>
      </c>
      <c r="AR829" s="12"/>
      <c r="AS829" s="37"/>
      <c r="AT829" s="37"/>
    </row>
    <row r="830" spans="1:46" s="208" customFormat="1" ht="27" hidden="1" customHeight="1">
      <c r="A830" s="302" t="s">
        <v>224</v>
      </c>
      <c r="B830" s="278" t="s">
        <v>117</v>
      </c>
      <c r="C830" s="282" t="s">
        <v>291</v>
      </c>
      <c r="D830" s="217" t="s">
        <v>34</v>
      </c>
      <c r="E830" s="204">
        <f>E831+E832+E833+E835+E836</f>
        <v>960.00400000000002</v>
      </c>
      <c r="F830" s="205">
        <f>F831+F832+F833+F835+F836</f>
        <v>134.02000000000001</v>
      </c>
      <c r="G830" s="206">
        <f>(F830/E830)*100</f>
        <v>13.960358498506256</v>
      </c>
      <c r="H830" s="234">
        <f>H831+H832+H833+H835+H836</f>
        <v>0</v>
      </c>
      <c r="I830" s="205">
        <f>I831+I832+I833+I835+I836</f>
        <v>0</v>
      </c>
      <c r="J830" s="205" t="e">
        <f>(I830/H830)*100</f>
        <v>#DIV/0!</v>
      </c>
      <c r="K830" s="234">
        <f>K831+K832+K833+K835+K836</f>
        <v>0</v>
      </c>
      <c r="L830" s="206">
        <f>L831+L832+L833+L835+L836</f>
        <v>0</v>
      </c>
      <c r="M830" s="205" t="e">
        <f>(L830/K830)*100</f>
        <v>#DIV/0!</v>
      </c>
      <c r="N830" s="234">
        <f>N831+N832+N833+N835+N836</f>
        <v>0</v>
      </c>
      <c r="O830" s="206">
        <f>O831+O832+O833+O835+O836</f>
        <v>0</v>
      </c>
      <c r="P830" s="205" t="e">
        <f>(O830/N830)*100</f>
        <v>#DIV/0!</v>
      </c>
      <c r="Q830" s="234">
        <f>Q831+Q832+Q833+Q835+Q836</f>
        <v>0</v>
      </c>
      <c r="R830" s="205">
        <f>R831+R832+R833+R835+R836</f>
        <v>0</v>
      </c>
      <c r="S830" s="205" t="e">
        <f>(R830/Q830)*100</f>
        <v>#DIV/0!</v>
      </c>
      <c r="T830" s="234">
        <f>T831+T832+T833+T835+T836</f>
        <v>0</v>
      </c>
      <c r="U830" s="205">
        <f>U831+U832+U833+U835+U836</f>
        <v>0</v>
      </c>
      <c r="V830" s="205" t="e">
        <f>(U830/T830)*100</f>
        <v>#DIV/0!</v>
      </c>
      <c r="W830" s="234">
        <f>W831+W832+W833+W835+W836</f>
        <v>134.02000000000001</v>
      </c>
      <c r="X830" s="205">
        <f>X831+X832+X833+X835+X836</f>
        <v>134.02000000000001</v>
      </c>
      <c r="Y830" s="205">
        <f>(X830/W830)*100</f>
        <v>100</v>
      </c>
      <c r="Z830" s="234">
        <f>Z831+Z832+Z833+Z835+Z836</f>
        <v>100</v>
      </c>
      <c r="AA830" s="205">
        <f>AA831+AA832+AA833+AA835+AA836</f>
        <v>0</v>
      </c>
      <c r="AB830" s="205">
        <f>(AA830/Z830)*100</f>
        <v>0</v>
      </c>
      <c r="AC830" s="234">
        <f>AC831+AC832+AC833+AC835+AC836</f>
        <v>82.013999999999996</v>
      </c>
      <c r="AD830" s="205">
        <f>AD831+AD832+AD833+AD835+AD836</f>
        <v>0</v>
      </c>
      <c r="AE830" s="205">
        <f>(AD830/AC830)*100</f>
        <v>0</v>
      </c>
      <c r="AF830" s="234">
        <f>AF831+AF832+AF833+AF835+AF836</f>
        <v>0</v>
      </c>
      <c r="AG830" s="205">
        <f>AG831+AG832+AG833+AG835+AG836</f>
        <v>0</v>
      </c>
      <c r="AH830" s="205" t="e">
        <f>(AG830/AF830)*100</f>
        <v>#DIV/0!</v>
      </c>
      <c r="AI830" s="234">
        <f>AI831+AI832+AI833+AI835+AI836</f>
        <v>0</v>
      </c>
      <c r="AJ830" s="205">
        <f>AJ831+AJ832+AJ833+AJ835+AJ836</f>
        <v>0</v>
      </c>
      <c r="AK830" s="205" t="e">
        <f>(AJ830/AI830)*100</f>
        <v>#DIV/0!</v>
      </c>
      <c r="AL830" s="234">
        <f>AL831+AL832+AL833+AL835+AL836</f>
        <v>0</v>
      </c>
      <c r="AM830" s="205">
        <f>AM831+AM832+AM833+AM835+AM836</f>
        <v>0</v>
      </c>
      <c r="AN830" s="205" t="e">
        <f>(AM830/AL830)*100</f>
        <v>#DIV/0!</v>
      </c>
      <c r="AO830" s="234">
        <f>AO831+AO832+AO833+AO835+AO836</f>
        <v>643.97</v>
      </c>
      <c r="AP830" s="205">
        <f>AP831+AP832+AP833+AP835+AP836</f>
        <v>0</v>
      </c>
      <c r="AQ830" s="205">
        <f>(AP830/AO830)*100</f>
        <v>0</v>
      </c>
      <c r="AR830" s="216"/>
    </row>
    <row r="831" spans="1:46" customFormat="1" ht="30" hidden="1">
      <c r="A831" s="302"/>
      <c r="B831" s="279"/>
      <c r="C831" s="282"/>
      <c r="D831" s="115" t="s">
        <v>17</v>
      </c>
      <c r="E831" s="173">
        <f>H831+K831+N831+Q831+T831+W831+Z831+AC831+AF831+AI831+AL831+AO831</f>
        <v>0</v>
      </c>
      <c r="F831" s="85">
        <f>I831+L831+O831+R831+U831+X831+AA831+AD831+AG831+AJ831+AM831+AP831</f>
        <v>0</v>
      </c>
      <c r="G831" s="43" t="e">
        <f t="shared" ref="G831:G836" si="1940">(F831/E831)*100</f>
        <v>#DIV/0!</v>
      </c>
      <c r="H831" s="233"/>
      <c r="I831" s="44"/>
      <c r="J831" s="45" t="e">
        <f t="shared" ref="J831:J836" si="1941">(I831/H831)*100</f>
        <v>#DIV/0!</v>
      </c>
      <c r="K831" s="234"/>
      <c r="L831" s="85"/>
      <c r="M831" s="45" t="e">
        <f t="shared" ref="M831:M836" si="1942">(L831/K831)*100</f>
        <v>#DIV/0!</v>
      </c>
      <c r="N831" s="234"/>
      <c r="O831" s="43"/>
      <c r="P831" s="45" t="e">
        <f t="shared" ref="P831:P836" si="1943">(O831/N831)*100</f>
        <v>#DIV/0!</v>
      </c>
      <c r="Q831" s="234"/>
      <c r="R831" s="44"/>
      <c r="S831" s="45" t="e">
        <f t="shared" ref="S831:S836" si="1944">(R831/Q831)*100</f>
        <v>#DIV/0!</v>
      </c>
      <c r="T831" s="234"/>
      <c r="U831" s="44"/>
      <c r="V831" s="45" t="e">
        <f t="shared" ref="V831:V836" si="1945">(U831/T831)*100</f>
        <v>#DIV/0!</v>
      </c>
      <c r="W831" s="234"/>
      <c r="X831" s="44"/>
      <c r="Y831" s="45" t="e">
        <f t="shared" ref="Y831:Y836" si="1946">(X831/W831)*100</f>
        <v>#DIV/0!</v>
      </c>
      <c r="Z831" s="234"/>
      <c r="AA831" s="44"/>
      <c r="AB831" s="45" t="e">
        <f t="shared" ref="AB831:AB836" si="1947">(AA831/Z831)*100</f>
        <v>#DIV/0!</v>
      </c>
      <c r="AC831" s="234"/>
      <c r="AD831" s="44"/>
      <c r="AE831" s="45" t="e">
        <f t="shared" ref="AE831:AE836" si="1948">(AD831/AC831)*100</f>
        <v>#DIV/0!</v>
      </c>
      <c r="AF831" s="234"/>
      <c r="AG831" s="44"/>
      <c r="AH831" s="45" t="e">
        <f t="shared" ref="AH831:AH836" si="1949">(AG831/AF831)*100</f>
        <v>#DIV/0!</v>
      </c>
      <c r="AI831" s="234"/>
      <c r="AJ831" s="44"/>
      <c r="AK831" s="45" t="e">
        <f t="shared" ref="AK831:AK836" si="1950">(AJ831/AI831)*100</f>
        <v>#DIV/0!</v>
      </c>
      <c r="AL831" s="234"/>
      <c r="AM831" s="44"/>
      <c r="AN831" s="45" t="e">
        <f t="shared" ref="AN831:AN836" si="1951">(AM831/AL831)*100</f>
        <v>#DIV/0!</v>
      </c>
      <c r="AO831" s="234"/>
      <c r="AP831" s="44"/>
      <c r="AQ831" s="45" t="e">
        <f t="shared" ref="AQ831:AQ836" si="1952">(AP831/AO831)*100</f>
        <v>#DIV/0!</v>
      </c>
      <c r="AR831" s="12"/>
      <c r="AS831" s="37"/>
      <c r="AT831" s="37"/>
    </row>
    <row r="832" spans="1:46" customFormat="1" ht="48.75" hidden="1" customHeight="1">
      <c r="A832" s="302"/>
      <c r="B832" s="279"/>
      <c r="C832" s="282"/>
      <c r="D832" s="115" t="s">
        <v>18</v>
      </c>
      <c r="E832" s="173">
        <f t="shared" ref="E832:F836" si="1953">H832+K832+N832+Q832+T832+W832+Z832+AC832+AF832+AI832+AL832+AO832</f>
        <v>0</v>
      </c>
      <c r="F832" s="85">
        <f t="shared" si="1953"/>
        <v>0</v>
      </c>
      <c r="G832" s="43" t="e">
        <f t="shared" si="1940"/>
        <v>#DIV/0!</v>
      </c>
      <c r="H832" s="233"/>
      <c r="I832" s="44"/>
      <c r="J832" s="45" t="e">
        <f t="shared" si="1941"/>
        <v>#DIV/0!</v>
      </c>
      <c r="K832" s="234"/>
      <c r="L832" s="85"/>
      <c r="M832" s="45" t="e">
        <f t="shared" si="1942"/>
        <v>#DIV/0!</v>
      </c>
      <c r="N832" s="234"/>
      <c r="O832" s="43"/>
      <c r="P832" s="45" t="e">
        <f t="shared" si="1943"/>
        <v>#DIV/0!</v>
      </c>
      <c r="Q832" s="234"/>
      <c r="R832" s="44"/>
      <c r="S832" s="45" t="e">
        <f t="shared" si="1944"/>
        <v>#DIV/0!</v>
      </c>
      <c r="T832" s="234"/>
      <c r="U832" s="44"/>
      <c r="V832" s="45" t="e">
        <f t="shared" si="1945"/>
        <v>#DIV/0!</v>
      </c>
      <c r="W832" s="234"/>
      <c r="X832" s="44"/>
      <c r="Y832" s="45" t="e">
        <f t="shared" si="1946"/>
        <v>#DIV/0!</v>
      </c>
      <c r="Z832" s="234"/>
      <c r="AA832" s="44"/>
      <c r="AB832" s="45" t="e">
        <f t="shared" si="1947"/>
        <v>#DIV/0!</v>
      </c>
      <c r="AC832" s="234"/>
      <c r="AD832" s="44"/>
      <c r="AE832" s="45" t="e">
        <f t="shared" si="1948"/>
        <v>#DIV/0!</v>
      </c>
      <c r="AF832" s="234"/>
      <c r="AG832" s="44"/>
      <c r="AH832" s="45" t="e">
        <f t="shared" si="1949"/>
        <v>#DIV/0!</v>
      </c>
      <c r="AI832" s="234"/>
      <c r="AJ832" s="44"/>
      <c r="AK832" s="45" t="e">
        <f t="shared" si="1950"/>
        <v>#DIV/0!</v>
      </c>
      <c r="AL832" s="234"/>
      <c r="AM832" s="44"/>
      <c r="AN832" s="45" t="e">
        <f t="shared" si="1951"/>
        <v>#DIV/0!</v>
      </c>
      <c r="AO832" s="234"/>
      <c r="AP832" s="44"/>
      <c r="AQ832" s="45" t="e">
        <f t="shared" si="1952"/>
        <v>#DIV/0!</v>
      </c>
      <c r="AR832" s="12"/>
      <c r="AS832" s="37"/>
      <c r="AT832" s="37"/>
    </row>
    <row r="833" spans="1:46" customFormat="1" ht="39" hidden="1" customHeight="1">
      <c r="A833" s="302"/>
      <c r="B833" s="279"/>
      <c r="C833" s="282"/>
      <c r="D833" s="115" t="s">
        <v>26</v>
      </c>
      <c r="E833" s="173">
        <f t="shared" si="1953"/>
        <v>0</v>
      </c>
      <c r="F833" s="85">
        <f t="shared" si="1953"/>
        <v>0</v>
      </c>
      <c r="G833" s="43" t="e">
        <f t="shared" si="1940"/>
        <v>#DIV/0!</v>
      </c>
      <c r="H833" s="233"/>
      <c r="I833" s="44"/>
      <c r="J833" s="45" t="e">
        <f t="shared" si="1941"/>
        <v>#DIV/0!</v>
      </c>
      <c r="K833" s="234"/>
      <c r="L833" s="85"/>
      <c r="M833" s="45" t="e">
        <f t="shared" si="1942"/>
        <v>#DIV/0!</v>
      </c>
      <c r="N833" s="234"/>
      <c r="O833" s="43"/>
      <c r="P833" s="45" t="e">
        <f t="shared" si="1943"/>
        <v>#DIV/0!</v>
      </c>
      <c r="Q833" s="234"/>
      <c r="R833" s="44"/>
      <c r="S833" s="45" t="e">
        <f t="shared" si="1944"/>
        <v>#DIV/0!</v>
      </c>
      <c r="T833" s="234"/>
      <c r="U833" s="44"/>
      <c r="V833" s="45" t="e">
        <f t="shared" si="1945"/>
        <v>#DIV/0!</v>
      </c>
      <c r="W833" s="234"/>
      <c r="X833" s="44"/>
      <c r="Y833" s="45" t="e">
        <f t="shared" si="1946"/>
        <v>#DIV/0!</v>
      </c>
      <c r="Z833" s="234"/>
      <c r="AA833" s="44"/>
      <c r="AB833" s="45" t="e">
        <f t="shared" si="1947"/>
        <v>#DIV/0!</v>
      </c>
      <c r="AC833" s="234"/>
      <c r="AD833" s="44"/>
      <c r="AE833" s="45" t="e">
        <f t="shared" si="1948"/>
        <v>#DIV/0!</v>
      </c>
      <c r="AF833" s="234"/>
      <c r="AG833" s="44"/>
      <c r="AH833" s="45" t="e">
        <f t="shared" si="1949"/>
        <v>#DIV/0!</v>
      </c>
      <c r="AI833" s="234"/>
      <c r="AJ833" s="44"/>
      <c r="AK833" s="45" t="e">
        <f t="shared" si="1950"/>
        <v>#DIV/0!</v>
      </c>
      <c r="AL833" s="234"/>
      <c r="AM833" s="44"/>
      <c r="AN833" s="45" t="e">
        <f t="shared" si="1951"/>
        <v>#DIV/0!</v>
      </c>
      <c r="AO833" s="234"/>
      <c r="AP833" s="44"/>
      <c r="AQ833" s="45" t="e">
        <f t="shared" si="1952"/>
        <v>#DIV/0!</v>
      </c>
      <c r="AR833" s="12"/>
      <c r="AS833" s="37"/>
      <c r="AT833" s="37"/>
    </row>
    <row r="834" spans="1:46" customFormat="1" ht="81.75" hidden="1" customHeight="1">
      <c r="A834" s="302"/>
      <c r="B834" s="279"/>
      <c r="C834" s="282"/>
      <c r="D834" s="115" t="s">
        <v>154</v>
      </c>
      <c r="E834" s="173">
        <f t="shared" si="1953"/>
        <v>0</v>
      </c>
      <c r="F834" s="85">
        <f t="shared" si="1953"/>
        <v>0</v>
      </c>
      <c r="G834" s="43" t="e">
        <f t="shared" si="1940"/>
        <v>#DIV/0!</v>
      </c>
      <c r="H834" s="233"/>
      <c r="I834" s="44"/>
      <c r="J834" s="45" t="e">
        <f t="shared" si="1941"/>
        <v>#DIV/0!</v>
      </c>
      <c r="K834" s="234"/>
      <c r="L834" s="85"/>
      <c r="M834" s="45" t="e">
        <f t="shared" si="1942"/>
        <v>#DIV/0!</v>
      </c>
      <c r="N834" s="234"/>
      <c r="O834" s="43"/>
      <c r="P834" s="45" t="e">
        <f t="shared" si="1943"/>
        <v>#DIV/0!</v>
      </c>
      <c r="Q834" s="234"/>
      <c r="R834" s="44"/>
      <c r="S834" s="45" t="e">
        <f t="shared" si="1944"/>
        <v>#DIV/0!</v>
      </c>
      <c r="T834" s="234"/>
      <c r="U834" s="44"/>
      <c r="V834" s="45" t="e">
        <f t="shared" si="1945"/>
        <v>#DIV/0!</v>
      </c>
      <c r="W834" s="234"/>
      <c r="X834" s="44"/>
      <c r="Y834" s="45" t="e">
        <f t="shared" si="1946"/>
        <v>#DIV/0!</v>
      </c>
      <c r="Z834" s="234"/>
      <c r="AA834" s="44"/>
      <c r="AB834" s="45" t="e">
        <f t="shared" si="1947"/>
        <v>#DIV/0!</v>
      </c>
      <c r="AC834" s="234"/>
      <c r="AD834" s="44"/>
      <c r="AE834" s="45" t="e">
        <f t="shared" si="1948"/>
        <v>#DIV/0!</v>
      </c>
      <c r="AF834" s="234"/>
      <c r="AG834" s="44"/>
      <c r="AH834" s="45" t="e">
        <f t="shared" si="1949"/>
        <v>#DIV/0!</v>
      </c>
      <c r="AI834" s="234"/>
      <c r="AJ834" s="44"/>
      <c r="AK834" s="45" t="e">
        <f t="shared" si="1950"/>
        <v>#DIV/0!</v>
      </c>
      <c r="AL834" s="234"/>
      <c r="AM834" s="44"/>
      <c r="AN834" s="45" t="e">
        <f t="shared" si="1951"/>
        <v>#DIV/0!</v>
      </c>
      <c r="AO834" s="234"/>
      <c r="AP834" s="44"/>
      <c r="AQ834" s="45" t="e">
        <f t="shared" si="1952"/>
        <v>#DIV/0!</v>
      </c>
      <c r="AR834" s="12"/>
      <c r="AS834" s="37"/>
      <c r="AT834" s="37"/>
    </row>
    <row r="835" spans="1:46" customFormat="1" ht="36" hidden="1" customHeight="1">
      <c r="A835" s="302"/>
      <c r="B835" s="279"/>
      <c r="C835" s="282"/>
      <c r="D835" s="115" t="s">
        <v>37</v>
      </c>
      <c r="E835" s="173">
        <f t="shared" si="1953"/>
        <v>0</v>
      </c>
      <c r="F835" s="85">
        <f t="shared" si="1953"/>
        <v>0</v>
      </c>
      <c r="G835" s="43" t="e">
        <f t="shared" si="1940"/>
        <v>#DIV/0!</v>
      </c>
      <c r="H835" s="233"/>
      <c r="I835" s="44"/>
      <c r="J835" s="45" t="e">
        <f t="shared" si="1941"/>
        <v>#DIV/0!</v>
      </c>
      <c r="K835" s="234"/>
      <c r="L835" s="85"/>
      <c r="M835" s="45" t="e">
        <f t="shared" si="1942"/>
        <v>#DIV/0!</v>
      </c>
      <c r="N835" s="234"/>
      <c r="O835" s="43"/>
      <c r="P835" s="45" t="e">
        <f t="shared" si="1943"/>
        <v>#DIV/0!</v>
      </c>
      <c r="Q835" s="234"/>
      <c r="R835" s="44"/>
      <c r="S835" s="45" t="e">
        <f t="shared" si="1944"/>
        <v>#DIV/0!</v>
      </c>
      <c r="T835" s="234"/>
      <c r="U835" s="44"/>
      <c r="V835" s="45" t="e">
        <f t="shared" si="1945"/>
        <v>#DIV/0!</v>
      </c>
      <c r="W835" s="234"/>
      <c r="X835" s="44"/>
      <c r="Y835" s="45" t="e">
        <f t="shared" si="1946"/>
        <v>#DIV/0!</v>
      </c>
      <c r="Z835" s="234"/>
      <c r="AA835" s="44"/>
      <c r="AB835" s="45" t="e">
        <f t="shared" si="1947"/>
        <v>#DIV/0!</v>
      </c>
      <c r="AC835" s="234"/>
      <c r="AD835" s="44"/>
      <c r="AE835" s="45" t="e">
        <f t="shared" si="1948"/>
        <v>#DIV/0!</v>
      </c>
      <c r="AF835" s="234"/>
      <c r="AG835" s="44"/>
      <c r="AH835" s="45" t="e">
        <f t="shared" si="1949"/>
        <v>#DIV/0!</v>
      </c>
      <c r="AI835" s="234"/>
      <c r="AJ835" s="44"/>
      <c r="AK835" s="45" t="e">
        <f t="shared" si="1950"/>
        <v>#DIV/0!</v>
      </c>
      <c r="AL835" s="234"/>
      <c r="AM835" s="44"/>
      <c r="AN835" s="45" t="e">
        <f t="shared" si="1951"/>
        <v>#DIV/0!</v>
      </c>
      <c r="AO835" s="234"/>
      <c r="AP835" s="44"/>
      <c r="AQ835" s="45" t="e">
        <f t="shared" si="1952"/>
        <v>#DIV/0!</v>
      </c>
      <c r="AR835" s="12"/>
      <c r="AS835" s="37"/>
      <c r="AT835" s="37"/>
    </row>
    <row r="836" spans="1:46" customFormat="1" ht="45" hidden="1">
      <c r="A836" s="302"/>
      <c r="B836" s="280"/>
      <c r="C836" s="282"/>
      <c r="D836" s="115" t="s">
        <v>32</v>
      </c>
      <c r="E836" s="173">
        <f t="shared" si="1953"/>
        <v>960.00400000000002</v>
      </c>
      <c r="F836" s="85">
        <f t="shared" si="1953"/>
        <v>134.02000000000001</v>
      </c>
      <c r="G836" s="43">
        <f t="shared" si="1940"/>
        <v>13.960358498506256</v>
      </c>
      <c r="H836" s="233"/>
      <c r="I836" s="44"/>
      <c r="J836" s="45" t="e">
        <f t="shared" si="1941"/>
        <v>#DIV/0!</v>
      </c>
      <c r="K836" s="234"/>
      <c r="L836" s="85"/>
      <c r="M836" s="45" t="e">
        <f t="shared" si="1942"/>
        <v>#DIV/0!</v>
      </c>
      <c r="N836" s="234"/>
      <c r="O836" s="43"/>
      <c r="P836" s="45" t="e">
        <f t="shared" si="1943"/>
        <v>#DIV/0!</v>
      </c>
      <c r="Q836" s="234"/>
      <c r="R836" s="44"/>
      <c r="S836" s="45" t="e">
        <f t="shared" si="1944"/>
        <v>#DIV/0!</v>
      </c>
      <c r="T836" s="234"/>
      <c r="U836" s="44"/>
      <c r="V836" s="45" t="e">
        <f t="shared" si="1945"/>
        <v>#DIV/0!</v>
      </c>
      <c r="W836" s="234">
        <v>134.02000000000001</v>
      </c>
      <c r="X836" s="44">
        <v>134.02000000000001</v>
      </c>
      <c r="Y836" s="45">
        <f t="shared" si="1946"/>
        <v>100</v>
      </c>
      <c r="Z836" s="234">
        <v>100</v>
      </c>
      <c r="AA836" s="44"/>
      <c r="AB836" s="45">
        <f t="shared" si="1947"/>
        <v>0</v>
      </c>
      <c r="AC836" s="234">
        <v>82.013999999999996</v>
      </c>
      <c r="AD836" s="44"/>
      <c r="AE836" s="45">
        <f t="shared" si="1948"/>
        <v>0</v>
      </c>
      <c r="AF836" s="234"/>
      <c r="AG836" s="44"/>
      <c r="AH836" s="45" t="e">
        <f t="shared" si="1949"/>
        <v>#DIV/0!</v>
      </c>
      <c r="AI836" s="234"/>
      <c r="AJ836" s="44"/>
      <c r="AK836" s="45" t="e">
        <f t="shared" si="1950"/>
        <v>#DIV/0!</v>
      </c>
      <c r="AL836" s="234"/>
      <c r="AM836" s="44"/>
      <c r="AN836" s="45" t="e">
        <f t="shared" si="1951"/>
        <v>#DIV/0!</v>
      </c>
      <c r="AO836" s="234">
        <v>643.97</v>
      </c>
      <c r="AP836" s="44"/>
      <c r="AQ836" s="45">
        <f t="shared" si="1952"/>
        <v>0</v>
      </c>
      <c r="AR836" s="12"/>
      <c r="AS836" s="37"/>
      <c r="AT836" s="37"/>
    </row>
    <row r="837" spans="1:46" s="208" customFormat="1" ht="26.25" hidden="1" customHeight="1">
      <c r="A837" s="302" t="s">
        <v>225</v>
      </c>
      <c r="B837" s="278" t="s">
        <v>368</v>
      </c>
      <c r="C837" s="282" t="s">
        <v>290</v>
      </c>
      <c r="D837" s="215" t="s">
        <v>34</v>
      </c>
      <c r="E837" s="204">
        <f>E838+E839+E840+E842+E843</f>
        <v>1864.6</v>
      </c>
      <c r="F837" s="205">
        <f>F838+F839+F840+F842+F843</f>
        <v>0</v>
      </c>
      <c r="G837" s="205">
        <f>(F837/E837)*100</f>
        <v>0</v>
      </c>
      <c r="H837" s="234">
        <f>H838+H839+H840+H842+H843</f>
        <v>0</v>
      </c>
      <c r="I837" s="205">
        <f>I838+I839+I840+I842+I843</f>
        <v>0</v>
      </c>
      <c r="J837" s="205" t="e">
        <f>(I837/H837)*100</f>
        <v>#DIV/0!</v>
      </c>
      <c r="K837" s="234">
        <f>K838+K839+K840+K842+K843</f>
        <v>0</v>
      </c>
      <c r="L837" s="206">
        <f>L838+L839+L840+L842+L843</f>
        <v>0</v>
      </c>
      <c r="M837" s="205" t="e">
        <f>(L837/K837)*100</f>
        <v>#DIV/0!</v>
      </c>
      <c r="N837" s="234">
        <f>N838+N839+N840+N842+N843</f>
        <v>0</v>
      </c>
      <c r="O837" s="206">
        <f>O838+O839+O840+O842+O843</f>
        <v>0</v>
      </c>
      <c r="P837" s="205" t="e">
        <f>(O837/N837)*100</f>
        <v>#DIV/0!</v>
      </c>
      <c r="Q837" s="234">
        <f>Q838+Q839+Q840+Q842+Q843</f>
        <v>0</v>
      </c>
      <c r="R837" s="205">
        <f>R838+R839+R840+R842+R843</f>
        <v>0</v>
      </c>
      <c r="S837" s="205" t="e">
        <f>(R837/Q837)*100</f>
        <v>#DIV/0!</v>
      </c>
      <c r="T837" s="234">
        <f>T838+T839+T840+T842+T843</f>
        <v>0</v>
      </c>
      <c r="U837" s="205">
        <f>U838+U839+U840+U842+U843</f>
        <v>0</v>
      </c>
      <c r="V837" s="205" t="e">
        <f>(U837/T837)*100</f>
        <v>#DIV/0!</v>
      </c>
      <c r="W837" s="234">
        <f>W838+W839+W840+W842+W843</f>
        <v>816</v>
      </c>
      <c r="X837" s="205">
        <f>X838+X839+X840+X842+X843</f>
        <v>0</v>
      </c>
      <c r="Y837" s="205">
        <f>(X837/W837)*100</f>
        <v>0</v>
      </c>
      <c r="Z837" s="234">
        <f>Z838+Z839+Z840+Z842+Z843</f>
        <v>816</v>
      </c>
      <c r="AA837" s="205">
        <f>AA838+AA839+AA840+AA842+AA843</f>
        <v>0</v>
      </c>
      <c r="AB837" s="205">
        <f>(AA837/Z837)*100</f>
        <v>0</v>
      </c>
      <c r="AC837" s="234">
        <f>AC838+AC839+AC840+AC842+AC843</f>
        <v>0</v>
      </c>
      <c r="AD837" s="205">
        <f>AD838+AD839+AD840+AD842+AD843</f>
        <v>0</v>
      </c>
      <c r="AE837" s="205" t="e">
        <f>(AD837/AC837)*100</f>
        <v>#DIV/0!</v>
      </c>
      <c r="AF837" s="234">
        <f>AF838+AF839+AF840+AF842+AF843</f>
        <v>0</v>
      </c>
      <c r="AG837" s="205">
        <f>AG838+AG839+AG840+AG842+AG843</f>
        <v>0</v>
      </c>
      <c r="AH837" s="205" t="e">
        <f>(AG837/AF837)*100</f>
        <v>#DIV/0!</v>
      </c>
      <c r="AI837" s="234">
        <f>AI838+AI839+AI840+AI842+AI843</f>
        <v>0</v>
      </c>
      <c r="AJ837" s="205">
        <f>AJ838+AJ839+AJ840+AJ842+AJ843</f>
        <v>0</v>
      </c>
      <c r="AK837" s="205" t="e">
        <f>(AJ837/AI837)*100</f>
        <v>#DIV/0!</v>
      </c>
      <c r="AL837" s="234">
        <f>AL838+AL839+AL840+AL842+AL843</f>
        <v>0</v>
      </c>
      <c r="AM837" s="205">
        <f>AM838+AM839+AM840+AM842+AM843</f>
        <v>0</v>
      </c>
      <c r="AN837" s="205" t="e">
        <f>(AM837/AL837)*100</f>
        <v>#DIV/0!</v>
      </c>
      <c r="AO837" s="234">
        <f>AO838+AO839+AO840+AO842+AO843</f>
        <v>232.6</v>
      </c>
      <c r="AP837" s="205">
        <f>AP838+AP839+AP840+AP842+AP843</f>
        <v>0</v>
      </c>
      <c r="AQ837" s="205">
        <f>(AP837/AO837)*100</f>
        <v>0</v>
      </c>
      <c r="AR837" s="216"/>
    </row>
    <row r="838" spans="1:46" customFormat="1" ht="33" hidden="1" customHeight="1">
      <c r="A838" s="302"/>
      <c r="B838" s="279"/>
      <c r="C838" s="282"/>
      <c r="D838" s="97" t="s">
        <v>17</v>
      </c>
      <c r="E838" s="174">
        <f>H838+K838+N838+Q838+T838+W838+Z838+AC838+AF838+AI838+AL838+AO838</f>
        <v>0</v>
      </c>
      <c r="F838" s="44">
        <f>I838+L838+O838+R838+U838+X838+AA838+AD838+AG838+AJ838+AM838+AP838</f>
        <v>0</v>
      </c>
      <c r="G838" s="45" t="e">
        <f t="shared" ref="G838:G843" si="1954">(F838/E838)*100</f>
        <v>#DIV/0!</v>
      </c>
      <c r="H838" s="234"/>
      <c r="I838" s="44"/>
      <c r="J838" s="45" t="e">
        <f t="shared" ref="J838:J843" si="1955">(I838/H838)*100</f>
        <v>#DIV/0!</v>
      </c>
      <c r="K838" s="234"/>
      <c r="L838" s="85"/>
      <c r="M838" s="45" t="e">
        <f t="shared" ref="M838:M843" si="1956">(L838/K838)*100</f>
        <v>#DIV/0!</v>
      </c>
      <c r="N838" s="234"/>
      <c r="O838" s="43"/>
      <c r="P838" s="45" t="e">
        <f t="shared" ref="P838:P843" si="1957">(O838/N838)*100</f>
        <v>#DIV/0!</v>
      </c>
      <c r="Q838" s="234"/>
      <c r="R838" s="44"/>
      <c r="S838" s="45" t="e">
        <f t="shared" ref="S838:S843" si="1958">(R838/Q838)*100</f>
        <v>#DIV/0!</v>
      </c>
      <c r="T838" s="234"/>
      <c r="U838" s="44"/>
      <c r="V838" s="45" t="e">
        <f t="shared" ref="V838:V843" si="1959">(U838/T838)*100</f>
        <v>#DIV/0!</v>
      </c>
      <c r="W838" s="234"/>
      <c r="X838" s="44"/>
      <c r="Y838" s="45" t="e">
        <f t="shared" ref="Y838:Y843" si="1960">(X838/W838)*100</f>
        <v>#DIV/0!</v>
      </c>
      <c r="Z838" s="234"/>
      <c r="AA838" s="44"/>
      <c r="AB838" s="45" t="e">
        <f t="shared" ref="AB838:AB843" si="1961">(AA838/Z838)*100</f>
        <v>#DIV/0!</v>
      </c>
      <c r="AC838" s="234"/>
      <c r="AD838" s="44"/>
      <c r="AE838" s="45" t="e">
        <f t="shared" ref="AE838:AE843" si="1962">(AD838/AC838)*100</f>
        <v>#DIV/0!</v>
      </c>
      <c r="AF838" s="234"/>
      <c r="AG838" s="44"/>
      <c r="AH838" s="45" t="e">
        <f t="shared" ref="AH838:AH843" si="1963">(AG838/AF838)*100</f>
        <v>#DIV/0!</v>
      </c>
      <c r="AI838" s="234"/>
      <c r="AJ838" s="44"/>
      <c r="AK838" s="45" t="e">
        <f t="shared" ref="AK838:AK843" si="1964">(AJ838/AI838)*100</f>
        <v>#DIV/0!</v>
      </c>
      <c r="AL838" s="234"/>
      <c r="AM838" s="44"/>
      <c r="AN838" s="45" t="e">
        <f t="shared" ref="AN838:AN843" si="1965">(AM838/AL838)*100</f>
        <v>#DIV/0!</v>
      </c>
      <c r="AO838" s="234"/>
      <c r="AP838" s="44"/>
      <c r="AQ838" s="45" t="e">
        <f t="shared" ref="AQ838:AQ843" si="1966">(AP838/AO838)*100</f>
        <v>#DIV/0!</v>
      </c>
      <c r="AR838" s="12"/>
      <c r="AS838" s="37"/>
      <c r="AT838" s="37"/>
    </row>
    <row r="839" spans="1:46" customFormat="1" ht="54" hidden="1" customHeight="1">
      <c r="A839" s="302"/>
      <c r="B839" s="279"/>
      <c r="C839" s="282"/>
      <c r="D839" s="97" t="s">
        <v>18</v>
      </c>
      <c r="E839" s="174">
        <f t="shared" ref="E839:F843" si="1967">H839+K839+N839+Q839+T839+W839+Z839+AC839+AF839+AI839+AL839+AO839</f>
        <v>0</v>
      </c>
      <c r="F839" s="44">
        <f t="shared" si="1967"/>
        <v>0</v>
      </c>
      <c r="G839" s="45" t="e">
        <f t="shared" si="1954"/>
        <v>#DIV/0!</v>
      </c>
      <c r="H839" s="234"/>
      <c r="I839" s="44"/>
      <c r="J839" s="45" t="e">
        <f t="shared" si="1955"/>
        <v>#DIV/0!</v>
      </c>
      <c r="K839" s="234"/>
      <c r="L839" s="85"/>
      <c r="M839" s="45" t="e">
        <f t="shared" si="1956"/>
        <v>#DIV/0!</v>
      </c>
      <c r="N839" s="234"/>
      <c r="O839" s="43"/>
      <c r="P839" s="45" t="e">
        <f t="shared" si="1957"/>
        <v>#DIV/0!</v>
      </c>
      <c r="Q839" s="234"/>
      <c r="R839" s="44"/>
      <c r="S839" s="45" t="e">
        <f t="shared" si="1958"/>
        <v>#DIV/0!</v>
      </c>
      <c r="T839" s="234"/>
      <c r="U839" s="44"/>
      <c r="V839" s="45" t="e">
        <f t="shared" si="1959"/>
        <v>#DIV/0!</v>
      </c>
      <c r="W839" s="234"/>
      <c r="X839" s="44"/>
      <c r="Y839" s="45" t="e">
        <f t="shared" si="1960"/>
        <v>#DIV/0!</v>
      </c>
      <c r="Z839" s="234"/>
      <c r="AA839" s="44"/>
      <c r="AB839" s="45" t="e">
        <f t="shared" si="1961"/>
        <v>#DIV/0!</v>
      </c>
      <c r="AC839" s="234"/>
      <c r="AD839" s="44"/>
      <c r="AE839" s="45" t="e">
        <f t="shared" si="1962"/>
        <v>#DIV/0!</v>
      </c>
      <c r="AF839" s="234"/>
      <c r="AG839" s="44"/>
      <c r="AH839" s="45" t="e">
        <f t="shared" si="1963"/>
        <v>#DIV/0!</v>
      </c>
      <c r="AI839" s="234"/>
      <c r="AJ839" s="44"/>
      <c r="AK839" s="45" t="e">
        <f t="shared" si="1964"/>
        <v>#DIV/0!</v>
      </c>
      <c r="AL839" s="234"/>
      <c r="AM839" s="44"/>
      <c r="AN839" s="45" t="e">
        <f t="shared" si="1965"/>
        <v>#DIV/0!</v>
      </c>
      <c r="AO839" s="234"/>
      <c r="AP839" s="44"/>
      <c r="AQ839" s="45" t="e">
        <f t="shared" si="1966"/>
        <v>#DIV/0!</v>
      </c>
      <c r="AR839" s="12"/>
      <c r="AS839" s="37"/>
      <c r="AT839" s="37"/>
    </row>
    <row r="840" spans="1:46" customFormat="1" ht="56.25" hidden="1" customHeight="1">
      <c r="A840" s="302"/>
      <c r="B840" s="279"/>
      <c r="C840" s="282"/>
      <c r="D840" s="97" t="s">
        <v>26</v>
      </c>
      <c r="E840" s="174">
        <f t="shared" si="1967"/>
        <v>1864.6</v>
      </c>
      <c r="F840" s="44">
        <f t="shared" si="1967"/>
        <v>0</v>
      </c>
      <c r="G840" s="45">
        <f t="shared" si="1954"/>
        <v>0</v>
      </c>
      <c r="H840" s="234"/>
      <c r="I840" s="44"/>
      <c r="J840" s="45" t="e">
        <f t="shared" si="1955"/>
        <v>#DIV/0!</v>
      </c>
      <c r="K840" s="234"/>
      <c r="L840" s="85"/>
      <c r="M840" s="45" t="e">
        <f t="shared" si="1956"/>
        <v>#DIV/0!</v>
      </c>
      <c r="N840" s="234"/>
      <c r="O840" s="43"/>
      <c r="P840" s="45" t="e">
        <f t="shared" si="1957"/>
        <v>#DIV/0!</v>
      </c>
      <c r="Q840" s="234"/>
      <c r="R840" s="44"/>
      <c r="S840" s="45" t="e">
        <f t="shared" si="1958"/>
        <v>#DIV/0!</v>
      </c>
      <c r="T840" s="234"/>
      <c r="U840" s="44"/>
      <c r="V840" s="45" t="e">
        <f t="shared" si="1959"/>
        <v>#DIV/0!</v>
      </c>
      <c r="W840" s="234">
        <f>816+W847</f>
        <v>816</v>
      </c>
      <c r="X840" s="44"/>
      <c r="Y840" s="45">
        <f t="shared" si="1960"/>
        <v>0</v>
      </c>
      <c r="Z840" s="234">
        <f>816+Z847</f>
        <v>816</v>
      </c>
      <c r="AA840" s="44"/>
      <c r="AB840" s="45">
        <f t="shared" si="1961"/>
        <v>0</v>
      </c>
      <c r="AC840" s="234"/>
      <c r="AD840" s="44"/>
      <c r="AE840" s="45" t="e">
        <f t="shared" si="1962"/>
        <v>#DIV/0!</v>
      </c>
      <c r="AF840" s="234"/>
      <c r="AG840" s="44"/>
      <c r="AH840" s="45" t="e">
        <f t="shared" si="1963"/>
        <v>#DIV/0!</v>
      </c>
      <c r="AI840" s="234"/>
      <c r="AJ840" s="44"/>
      <c r="AK840" s="45" t="e">
        <f t="shared" si="1964"/>
        <v>#DIV/0!</v>
      </c>
      <c r="AL840" s="234"/>
      <c r="AM840" s="44"/>
      <c r="AN840" s="45" t="e">
        <f t="shared" si="1965"/>
        <v>#DIV/0!</v>
      </c>
      <c r="AO840" s="234">
        <v>232.6</v>
      </c>
      <c r="AP840" s="44"/>
      <c r="AQ840" s="45">
        <f t="shared" si="1966"/>
        <v>0</v>
      </c>
      <c r="AR840" s="12"/>
      <c r="AS840" s="37"/>
      <c r="AT840" s="37"/>
    </row>
    <row r="841" spans="1:46" customFormat="1" ht="76.5" hidden="1" customHeight="1">
      <c r="A841" s="302"/>
      <c r="B841" s="279"/>
      <c r="C841" s="282"/>
      <c r="D841" s="97" t="s">
        <v>154</v>
      </c>
      <c r="E841" s="174">
        <f t="shared" si="1967"/>
        <v>0</v>
      </c>
      <c r="F841" s="44">
        <f t="shared" si="1967"/>
        <v>0</v>
      </c>
      <c r="G841" s="45" t="e">
        <f t="shared" si="1954"/>
        <v>#DIV/0!</v>
      </c>
      <c r="H841" s="234"/>
      <c r="I841" s="44"/>
      <c r="J841" s="45" t="e">
        <f t="shared" si="1955"/>
        <v>#DIV/0!</v>
      </c>
      <c r="K841" s="234"/>
      <c r="L841" s="85"/>
      <c r="M841" s="45" t="e">
        <f t="shared" si="1956"/>
        <v>#DIV/0!</v>
      </c>
      <c r="N841" s="234"/>
      <c r="O841" s="43"/>
      <c r="P841" s="45" t="e">
        <f t="shared" si="1957"/>
        <v>#DIV/0!</v>
      </c>
      <c r="Q841" s="234"/>
      <c r="R841" s="44"/>
      <c r="S841" s="45" t="e">
        <f t="shared" si="1958"/>
        <v>#DIV/0!</v>
      </c>
      <c r="T841" s="234"/>
      <c r="U841" s="44"/>
      <c r="V841" s="45" t="e">
        <f t="shared" si="1959"/>
        <v>#DIV/0!</v>
      </c>
      <c r="W841" s="234"/>
      <c r="X841" s="44"/>
      <c r="Y841" s="45" t="e">
        <f t="shared" si="1960"/>
        <v>#DIV/0!</v>
      </c>
      <c r="Z841" s="234"/>
      <c r="AA841" s="44"/>
      <c r="AB841" s="45" t="e">
        <f t="shared" si="1961"/>
        <v>#DIV/0!</v>
      </c>
      <c r="AC841" s="234"/>
      <c r="AD841" s="44"/>
      <c r="AE841" s="45" t="e">
        <f t="shared" si="1962"/>
        <v>#DIV/0!</v>
      </c>
      <c r="AF841" s="234"/>
      <c r="AG841" s="44"/>
      <c r="AH841" s="45" t="e">
        <f t="shared" si="1963"/>
        <v>#DIV/0!</v>
      </c>
      <c r="AI841" s="234"/>
      <c r="AJ841" s="44"/>
      <c r="AK841" s="45" t="e">
        <f t="shared" si="1964"/>
        <v>#DIV/0!</v>
      </c>
      <c r="AL841" s="234"/>
      <c r="AM841" s="44"/>
      <c r="AN841" s="45" t="e">
        <f t="shared" si="1965"/>
        <v>#DIV/0!</v>
      </c>
      <c r="AO841" s="234"/>
      <c r="AP841" s="44"/>
      <c r="AQ841" s="45" t="e">
        <f t="shared" si="1966"/>
        <v>#DIV/0!</v>
      </c>
      <c r="AR841" s="12"/>
      <c r="AS841" s="37"/>
      <c r="AT841" s="37"/>
    </row>
    <row r="842" spans="1:46" customFormat="1" ht="50.25" hidden="1" customHeight="1">
      <c r="A842" s="302"/>
      <c r="B842" s="279"/>
      <c r="C842" s="282"/>
      <c r="D842" s="97" t="s">
        <v>37</v>
      </c>
      <c r="E842" s="174">
        <f t="shared" si="1967"/>
        <v>0</v>
      </c>
      <c r="F842" s="44">
        <f t="shared" si="1967"/>
        <v>0</v>
      </c>
      <c r="G842" s="45" t="e">
        <f t="shared" si="1954"/>
        <v>#DIV/0!</v>
      </c>
      <c r="H842" s="234"/>
      <c r="I842" s="44"/>
      <c r="J842" s="45" t="e">
        <f t="shared" si="1955"/>
        <v>#DIV/0!</v>
      </c>
      <c r="K842" s="234"/>
      <c r="L842" s="85"/>
      <c r="M842" s="45" t="e">
        <f t="shared" si="1956"/>
        <v>#DIV/0!</v>
      </c>
      <c r="N842" s="234"/>
      <c r="O842" s="43"/>
      <c r="P842" s="45" t="e">
        <f t="shared" si="1957"/>
        <v>#DIV/0!</v>
      </c>
      <c r="Q842" s="234"/>
      <c r="R842" s="44"/>
      <c r="S842" s="45" t="e">
        <f t="shared" si="1958"/>
        <v>#DIV/0!</v>
      </c>
      <c r="T842" s="234"/>
      <c r="U842" s="44"/>
      <c r="V842" s="45" t="e">
        <f t="shared" si="1959"/>
        <v>#DIV/0!</v>
      </c>
      <c r="W842" s="234"/>
      <c r="X842" s="44"/>
      <c r="Y842" s="45" t="e">
        <f t="shared" si="1960"/>
        <v>#DIV/0!</v>
      </c>
      <c r="Z842" s="234"/>
      <c r="AA842" s="44"/>
      <c r="AB842" s="45" t="e">
        <f t="shared" si="1961"/>
        <v>#DIV/0!</v>
      </c>
      <c r="AC842" s="234"/>
      <c r="AD842" s="44"/>
      <c r="AE842" s="45" t="e">
        <f t="shared" si="1962"/>
        <v>#DIV/0!</v>
      </c>
      <c r="AF842" s="234"/>
      <c r="AG842" s="44"/>
      <c r="AH842" s="45" t="e">
        <f t="shared" si="1963"/>
        <v>#DIV/0!</v>
      </c>
      <c r="AI842" s="234"/>
      <c r="AJ842" s="44"/>
      <c r="AK842" s="45" t="e">
        <f t="shared" si="1964"/>
        <v>#DIV/0!</v>
      </c>
      <c r="AL842" s="234"/>
      <c r="AM842" s="44"/>
      <c r="AN842" s="45" t="e">
        <f t="shared" si="1965"/>
        <v>#DIV/0!</v>
      </c>
      <c r="AO842" s="234"/>
      <c r="AP842" s="44"/>
      <c r="AQ842" s="45" t="e">
        <f t="shared" si="1966"/>
        <v>#DIV/0!</v>
      </c>
      <c r="AR842" s="12"/>
      <c r="AS842" s="37"/>
      <c r="AT842" s="37"/>
    </row>
    <row r="843" spans="1:46" customFormat="1" ht="72" hidden="1" customHeight="1">
      <c r="A843" s="302"/>
      <c r="B843" s="280"/>
      <c r="C843" s="282"/>
      <c r="D843" s="97" t="s">
        <v>32</v>
      </c>
      <c r="E843" s="174">
        <f t="shared" si="1967"/>
        <v>0</v>
      </c>
      <c r="F843" s="44">
        <f t="shared" si="1967"/>
        <v>0</v>
      </c>
      <c r="G843" s="45" t="e">
        <f t="shared" si="1954"/>
        <v>#DIV/0!</v>
      </c>
      <c r="H843" s="234"/>
      <c r="I843" s="44"/>
      <c r="J843" s="45" t="e">
        <f t="shared" si="1955"/>
        <v>#DIV/0!</v>
      </c>
      <c r="K843" s="234"/>
      <c r="L843" s="85"/>
      <c r="M843" s="45" t="e">
        <f t="shared" si="1956"/>
        <v>#DIV/0!</v>
      </c>
      <c r="N843" s="234"/>
      <c r="O843" s="43"/>
      <c r="P843" s="45" t="e">
        <f t="shared" si="1957"/>
        <v>#DIV/0!</v>
      </c>
      <c r="Q843" s="234"/>
      <c r="R843" s="44"/>
      <c r="S843" s="45" t="e">
        <f t="shared" si="1958"/>
        <v>#DIV/0!</v>
      </c>
      <c r="T843" s="234"/>
      <c r="U843" s="44"/>
      <c r="V843" s="45" t="e">
        <f t="shared" si="1959"/>
        <v>#DIV/0!</v>
      </c>
      <c r="W843" s="234"/>
      <c r="X843" s="44"/>
      <c r="Y843" s="45" t="e">
        <f t="shared" si="1960"/>
        <v>#DIV/0!</v>
      </c>
      <c r="Z843" s="234"/>
      <c r="AA843" s="44"/>
      <c r="AB843" s="45" t="e">
        <f t="shared" si="1961"/>
        <v>#DIV/0!</v>
      </c>
      <c r="AC843" s="234"/>
      <c r="AD843" s="44"/>
      <c r="AE843" s="45" t="e">
        <f t="shared" si="1962"/>
        <v>#DIV/0!</v>
      </c>
      <c r="AF843" s="234"/>
      <c r="AG843" s="44"/>
      <c r="AH843" s="45" t="e">
        <f t="shared" si="1963"/>
        <v>#DIV/0!</v>
      </c>
      <c r="AI843" s="234"/>
      <c r="AJ843" s="44"/>
      <c r="AK843" s="45" t="e">
        <f t="shared" si="1964"/>
        <v>#DIV/0!</v>
      </c>
      <c r="AL843" s="234"/>
      <c r="AM843" s="44"/>
      <c r="AN843" s="45" t="e">
        <f t="shared" si="1965"/>
        <v>#DIV/0!</v>
      </c>
      <c r="AO843" s="234"/>
      <c r="AP843" s="44"/>
      <c r="AQ843" s="45" t="e">
        <f t="shared" si="1966"/>
        <v>#DIV/0!</v>
      </c>
      <c r="AR843" s="12"/>
      <c r="AS843" s="37"/>
      <c r="AT843" s="37"/>
    </row>
    <row r="844" spans="1:46" s="208" customFormat="1" ht="26.25" hidden="1" customHeight="1">
      <c r="A844" s="302" t="s">
        <v>369</v>
      </c>
      <c r="B844" s="278" t="s">
        <v>370</v>
      </c>
      <c r="C844" s="282" t="s">
        <v>290</v>
      </c>
      <c r="D844" s="215" t="s">
        <v>34</v>
      </c>
      <c r="E844" s="204">
        <f>E845+E846+E847+E849+E850</f>
        <v>232.6</v>
      </c>
      <c r="F844" s="205">
        <f>F845+F846+F847+F849+F850</f>
        <v>0</v>
      </c>
      <c r="G844" s="205">
        <f>(F844/E844)*100</f>
        <v>0</v>
      </c>
      <c r="H844" s="234">
        <f>H845+H846+H847+H849+H850</f>
        <v>0</v>
      </c>
      <c r="I844" s="205">
        <f>I845+I846+I847+I849+I850</f>
        <v>0</v>
      </c>
      <c r="J844" s="205" t="e">
        <f>(I844/H844)*100</f>
        <v>#DIV/0!</v>
      </c>
      <c r="K844" s="234">
        <f>K845+K846+K847+K849+K850</f>
        <v>0</v>
      </c>
      <c r="L844" s="206">
        <f>L845+L846+L847+L849+L850</f>
        <v>0</v>
      </c>
      <c r="M844" s="205" t="e">
        <f>(L844/K844)*100</f>
        <v>#DIV/0!</v>
      </c>
      <c r="N844" s="234">
        <f>N845+N846+N847+N849+N850</f>
        <v>0</v>
      </c>
      <c r="O844" s="206">
        <f>O845+O846+O847+O849+O850</f>
        <v>0</v>
      </c>
      <c r="P844" s="205" t="e">
        <f>(O844/N844)*100</f>
        <v>#DIV/0!</v>
      </c>
      <c r="Q844" s="234">
        <f>Q845+Q846+Q847+Q849+Q850</f>
        <v>0</v>
      </c>
      <c r="R844" s="205">
        <f>R845+R846+R847+R849+R850</f>
        <v>0</v>
      </c>
      <c r="S844" s="205" t="e">
        <f>(R844/Q844)*100</f>
        <v>#DIV/0!</v>
      </c>
      <c r="T844" s="234">
        <f>T845+T846+T847+T849+T850</f>
        <v>0</v>
      </c>
      <c r="U844" s="205">
        <f>U845+U846+U847+U849+U850</f>
        <v>0</v>
      </c>
      <c r="V844" s="205" t="e">
        <f>(U844/T844)*100</f>
        <v>#DIV/0!</v>
      </c>
      <c r="W844" s="234">
        <f>W845+W846+W847+W849+W850</f>
        <v>0</v>
      </c>
      <c r="X844" s="205">
        <f>X845+X846+X847+X849+X850</f>
        <v>0</v>
      </c>
      <c r="Y844" s="205" t="e">
        <f>(X844/W844)*100</f>
        <v>#DIV/0!</v>
      </c>
      <c r="Z844" s="234">
        <f>Z845+Z846+Z847+Z849+Z850</f>
        <v>0</v>
      </c>
      <c r="AA844" s="205">
        <f>AA845+AA846+AA847+AA849+AA850</f>
        <v>0</v>
      </c>
      <c r="AB844" s="205" t="e">
        <f>(AA844/Z844)*100</f>
        <v>#DIV/0!</v>
      </c>
      <c r="AC844" s="234">
        <f>AC845+AC846+AC847+AC849+AC850</f>
        <v>0</v>
      </c>
      <c r="AD844" s="205">
        <f>AD845+AD846+AD847+AD849+AD850</f>
        <v>0</v>
      </c>
      <c r="AE844" s="205" t="e">
        <f>(AD844/AC844)*100</f>
        <v>#DIV/0!</v>
      </c>
      <c r="AF844" s="234">
        <f>AF845+AF846+AF847+AF849+AF850</f>
        <v>0</v>
      </c>
      <c r="AG844" s="205">
        <f>AG845+AG846+AG847+AG849+AG850</f>
        <v>0</v>
      </c>
      <c r="AH844" s="205" t="e">
        <f>(AG844/AF844)*100</f>
        <v>#DIV/0!</v>
      </c>
      <c r="AI844" s="234">
        <f>AI845+AI846+AI847+AI849+AI850</f>
        <v>0</v>
      </c>
      <c r="AJ844" s="205">
        <f>AJ845+AJ846+AJ847+AJ849+AJ850</f>
        <v>0</v>
      </c>
      <c r="AK844" s="205" t="e">
        <f>(AJ844/AI844)*100</f>
        <v>#DIV/0!</v>
      </c>
      <c r="AL844" s="234">
        <f>AL845+AL846+AL847+AL849+AL850</f>
        <v>0</v>
      </c>
      <c r="AM844" s="205">
        <f>AM845+AM846+AM847+AM849+AM850</f>
        <v>0</v>
      </c>
      <c r="AN844" s="205" t="e">
        <f>(AM844/AL844)*100</f>
        <v>#DIV/0!</v>
      </c>
      <c r="AO844" s="234">
        <f>AO845+AO846+AO847+AO849+AO850</f>
        <v>232.6</v>
      </c>
      <c r="AP844" s="205">
        <f>AP845+AP846+AP847+AP849+AP850</f>
        <v>0</v>
      </c>
      <c r="AQ844" s="205">
        <f>(AP844/AO844)*100</f>
        <v>0</v>
      </c>
      <c r="AR844" s="216"/>
    </row>
    <row r="845" spans="1:46" customFormat="1" ht="33" hidden="1" customHeight="1">
      <c r="A845" s="302"/>
      <c r="B845" s="279"/>
      <c r="C845" s="282"/>
      <c r="D845" s="97" t="s">
        <v>17</v>
      </c>
      <c r="E845" s="174">
        <f>H845+K845+N845+Q845+T845+W845+Z845+AC845+AF845+AI845+AL845+AO845</f>
        <v>0</v>
      </c>
      <c r="F845" s="44">
        <f>I845+L845+O845+R845+U845+X845+AA845+AD845+AG845+AJ845+AM845+AP845</f>
        <v>0</v>
      </c>
      <c r="G845" s="45" t="e">
        <f t="shared" ref="G845:G850" si="1968">(F845/E845)*100</f>
        <v>#DIV/0!</v>
      </c>
      <c r="H845" s="234"/>
      <c r="I845" s="44"/>
      <c r="J845" s="45" t="e">
        <f t="shared" ref="J845:J850" si="1969">(I845/H845)*100</f>
        <v>#DIV/0!</v>
      </c>
      <c r="K845" s="234"/>
      <c r="L845" s="85"/>
      <c r="M845" s="45" t="e">
        <f t="shared" ref="M845:M850" si="1970">(L845/K845)*100</f>
        <v>#DIV/0!</v>
      </c>
      <c r="N845" s="234"/>
      <c r="O845" s="43"/>
      <c r="P845" s="45" t="e">
        <f t="shared" ref="P845:P850" si="1971">(O845/N845)*100</f>
        <v>#DIV/0!</v>
      </c>
      <c r="Q845" s="234"/>
      <c r="R845" s="44"/>
      <c r="S845" s="45" t="e">
        <f t="shared" ref="S845:S850" si="1972">(R845/Q845)*100</f>
        <v>#DIV/0!</v>
      </c>
      <c r="T845" s="234"/>
      <c r="U845" s="44"/>
      <c r="V845" s="45" t="e">
        <f t="shared" ref="V845:V850" si="1973">(U845/T845)*100</f>
        <v>#DIV/0!</v>
      </c>
      <c r="W845" s="234"/>
      <c r="X845" s="44"/>
      <c r="Y845" s="45" t="e">
        <f t="shared" ref="Y845:Y850" si="1974">(X845/W845)*100</f>
        <v>#DIV/0!</v>
      </c>
      <c r="Z845" s="234"/>
      <c r="AA845" s="44"/>
      <c r="AB845" s="45" t="e">
        <f t="shared" ref="AB845:AB850" si="1975">(AA845/Z845)*100</f>
        <v>#DIV/0!</v>
      </c>
      <c r="AC845" s="234"/>
      <c r="AD845" s="44"/>
      <c r="AE845" s="45" t="e">
        <f t="shared" ref="AE845:AE850" si="1976">(AD845/AC845)*100</f>
        <v>#DIV/0!</v>
      </c>
      <c r="AF845" s="234"/>
      <c r="AG845" s="44"/>
      <c r="AH845" s="45" t="e">
        <f t="shared" ref="AH845:AH850" si="1977">(AG845/AF845)*100</f>
        <v>#DIV/0!</v>
      </c>
      <c r="AI845" s="234"/>
      <c r="AJ845" s="44"/>
      <c r="AK845" s="45" t="e">
        <f t="shared" ref="AK845:AK850" si="1978">(AJ845/AI845)*100</f>
        <v>#DIV/0!</v>
      </c>
      <c r="AL845" s="234"/>
      <c r="AM845" s="44"/>
      <c r="AN845" s="45" t="e">
        <f t="shared" ref="AN845:AN850" si="1979">(AM845/AL845)*100</f>
        <v>#DIV/0!</v>
      </c>
      <c r="AO845" s="234"/>
      <c r="AP845" s="44"/>
      <c r="AQ845" s="45" t="e">
        <f t="shared" ref="AQ845:AQ850" si="1980">(AP845/AO845)*100</f>
        <v>#DIV/0!</v>
      </c>
      <c r="AR845" s="12"/>
      <c r="AS845" s="37"/>
      <c r="AT845" s="37"/>
    </row>
    <row r="846" spans="1:46" customFormat="1" ht="54" hidden="1" customHeight="1">
      <c r="A846" s="302"/>
      <c r="B846" s="279"/>
      <c r="C846" s="282"/>
      <c r="D846" s="97" t="s">
        <v>18</v>
      </c>
      <c r="E846" s="174">
        <f t="shared" ref="E846:F850" si="1981">H846+K846+N846+Q846+T846+W846+Z846+AC846+AF846+AI846+AL846+AO846</f>
        <v>0</v>
      </c>
      <c r="F846" s="44">
        <f t="shared" si="1981"/>
        <v>0</v>
      </c>
      <c r="G846" s="45" t="e">
        <f t="shared" si="1968"/>
        <v>#DIV/0!</v>
      </c>
      <c r="H846" s="234"/>
      <c r="I846" s="44"/>
      <c r="J846" s="45" t="e">
        <f t="shared" si="1969"/>
        <v>#DIV/0!</v>
      </c>
      <c r="K846" s="234"/>
      <c r="L846" s="85"/>
      <c r="M846" s="45" t="e">
        <f t="shared" si="1970"/>
        <v>#DIV/0!</v>
      </c>
      <c r="N846" s="234"/>
      <c r="O846" s="43"/>
      <c r="P846" s="45" t="e">
        <f t="shared" si="1971"/>
        <v>#DIV/0!</v>
      </c>
      <c r="Q846" s="234"/>
      <c r="R846" s="44"/>
      <c r="S846" s="45" t="e">
        <f t="shared" si="1972"/>
        <v>#DIV/0!</v>
      </c>
      <c r="T846" s="234"/>
      <c r="U846" s="44"/>
      <c r="V846" s="45" t="e">
        <f t="shared" si="1973"/>
        <v>#DIV/0!</v>
      </c>
      <c r="W846" s="234"/>
      <c r="X846" s="44"/>
      <c r="Y846" s="45" t="e">
        <f t="shared" si="1974"/>
        <v>#DIV/0!</v>
      </c>
      <c r="Z846" s="234"/>
      <c r="AA846" s="44"/>
      <c r="AB846" s="45" t="e">
        <f t="shared" si="1975"/>
        <v>#DIV/0!</v>
      </c>
      <c r="AC846" s="234"/>
      <c r="AD846" s="44"/>
      <c r="AE846" s="45" t="e">
        <f t="shared" si="1976"/>
        <v>#DIV/0!</v>
      </c>
      <c r="AF846" s="234"/>
      <c r="AG846" s="44"/>
      <c r="AH846" s="45" t="e">
        <f t="shared" si="1977"/>
        <v>#DIV/0!</v>
      </c>
      <c r="AI846" s="234"/>
      <c r="AJ846" s="44"/>
      <c r="AK846" s="45" t="e">
        <f t="shared" si="1978"/>
        <v>#DIV/0!</v>
      </c>
      <c r="AL846" s="234"/>
      <c r="AM846" s="44"/>
      <c r="AN846" s="45" t="e">
        <f t="shared" si="1979"/>
        <v>#DIV/0!</v>
      </c>
      <c r="AO846" s="234"/>
      <c r="AP846" s="44"/>
      <c r="AQ846" s="45" t="e">
        <f t="shared" si="1980"/>
        <v>#DIV/0!</v>
      </c>
      <c r="AR846" s="12"/>
      <c r="AS846" s="37"/>
      <c r="AT846" s="37"/>
    </row>
    <row r="847" spans="1:46" customFormat="1" ht="56.25" hidden="1" customHeight="1">
      <c r="A847" s="302"/>
      <c r="B847" s="279"/>
      <c r="C847" s="282"/>
      <c r="D847" s="97" t="s">
        <v>26</v>
      </c>
      <c r="E847" s="174">
        <f t="shared" si="1981"/>
        <v>232.6</v>
      </c>
      <c r="F847" s="44">
        <f t="shared" si="1981"/>
        <v>0</v>
      </c>
      <c r="G847" s="45">
        <f t="shared" si="1968"/>
        <v>0</v>
      </c>
      <c r="H847" s="234"/>
      <c r="I847" s="44"/>
      <c r="J847" s="45" t="e">
        <f t="shared" si="1969"/>
        <v>#DIV/0!</v>
      </c>
      <c r="K847" s="234"/>
      <c r="L847" s="85"/>
      <c r="M847" s="45" t="e">
        <f t="shared" si="1970"/>
        <v>#DIV/0!</v>
      </c>
      <c r="N847" s="234"/>
      <c r="O847" s="43"/>
      <c r="P847" s="45" t="e">
        <f t="shared" si="1971"/>
        <v>#DIV/0!</v>
      </c>
      <c r="Q847" s="234"/>
      <c r="R847" s="44"/>
      <c r="S847" s="45" t="e">
        <f t="shared" si="1972"/>
        <v>#DIV/0!</v>
      </c>
      <c r="T847" s="234"/>
      <c r="U847" s="44"/>
      <c r="V847" s="45" t="e">
        <f t="shared" si="1973"/>
        <v>#DIV/0!</v>
      </c>
      <c r="W847" s="234">
        <v>0</v>
      </c>
      <c r="X847" s="44"/>
      <c r="Y847" s="45" t="e">
        <f t="shared" si="1974"/>
        <v>#DIV/0!</v>
      </c>
      <c r="Z847" s="234"/>
      <c r="AA847" s="44"/>
      <c r="AB847" s="45" t="e">
        <f t="shared" si="1975"/>
        <v>#DIV/0!</v>
      </c>
      <c r="AC847" s="234"/>
      <c r="AD847" s="44"/>
      <c r="AE847" s="45" t="e">
        <f t="shared" si="1976"/>
        <v>#DIV/0!</v>
      </c>
      <c r="AF847" s="234"/>
      <c r="AG847" s="44"/>
      <c r="AH847" s="45" t="e">
        <f t="shared" si="1977"/>
        <v>#DIV/0!</v>
      </c>
      <c r="AI847" s="234"/>
      <c r="AJ847" s="44"/>
      <c r="AK847" s="45" t="e">
        <f t="shared" si="1978"/>
        <v>#DIV/0!</v>
      </c>
      <c r="AL847" s="234"/>
      <c r="AM847" s="44"/>
      <c r="AN847" s="45" t="e">
        <f t="shared" si="1979"/>
        <v>#DIV/0!</v>
      </c>
      <c r="AO847" s="234">
        <v>232.6</v>
      </c>
      <c r="AP847" s="44"/>
      <c r="AQ847" s="45">
        <f t="shared" si="1980"/>
        <v>0</v>
      </c>
      <c r="AR847" s="12"/>
      <c r="AS847" s="37"/>
      <c r="AT847" s="37"/>
    </row>
    <row r="848" spans="1:46" customFormat="1" ht="76.5" hidden="1" customHeight="1">
      <c r="A848" s="302"/>
      <c r="B848" s="279"/>
      <c r="C848" s="282"/>
      <c r="D848" s="97" t="s">
        <v>154</v>
      </c>
      <c r="E848" s="174">
        <f t="shared" si="1981"/>
        <v>0</v>
      </c>
      <c r="F848" s="44">
        <f t="shared" si="1981"/>
        <v>0</v>
      </c>
      <c r="G848" s="45" t="e">
        <f t="shared" si="1968"/>
        <v>#DIV/0!</v>
      </c>
      <c r="H848" s="234"/>
      <c r="I848" s="44"/>
      <c r="J848" s="45" t="e">
        <f t="shared" si="1969"/>
        <v>#DIV/0!</v>
      </c>
      <c r="K848" s="234"/>
      <c r="L848" s="85"/>
      <c r="M848" s="45" t="e">
        <f t="shared" si="1970"/>
        <v>#DIV/0!</v>
      </c>
      <c r="N848" s="234"/>
      <c r="O848" s="43"/>
      <c r="P848" s="45" t="e">
        <f t="shared" si="1971"/>
        <v>#DIV/0!</v>
      </c>
      <c r="Q848" s="234"/>
      <c r="R848" s="44"/>
      <c r="S848" s="45" t="e">
        <f t="shared" si="1972"/>
        <v>#DIV/0!</v>
      </c>
      <c r="T848" s="234"/>
      <c r="U848" s="44"/>
      <c r="V848" s="45" t="e">
        <f t="shared" si="1973"/>
        <v>#DIV/0!</v>
      </c>
      <c r="W848" s="234"/>
      <c r="X848" s="44"/>
      <c r="Y848" s="45" t="e">
        <f t="shared" si="1974"/>
        <v>#DIV/0!</v>
      </c>
      <c r="Z848" s="234"/>
      <c r="AA848" s="44"/>
      <c r="AB848" s="45" t="e">
        <f t="shared" si="1975"/>
        <v>#DIV/0!</v>
      </c>
      <c r="AC848" s="234"/>
      <c r="AD848" s="44"/>
      <c r="AE848" s="45" t="e">
        <f t="shared" si="1976"/>
        <v>#DIV/0!</v>
      </c>
      <c r="AF848" s="234"/>
      <c r="AG848" s="44"/>
      <c r="AH848" s="45" t="e">
        <f t="shared" si="1977"/>
        <v>#DIV/0!</v>
      </c>
      <c r="AI848" s="234"/>
      <c r="AJ848" s="44"/>
      <c r="AK848" s="45" t="e">
        <f t="shared" si="1978"/>
        <v>#DIV/0!</v>
      </c>
      <c r="AL848" s="234"/>
      <c r="AM848" s="44"/>
      <c r="AN848" s="45" t="e">
        <f t="shared" si="1979"/>
        <v>#DIV/0!</v>
      </c>
      <c r="AO848" s="234"/>
      <c r="AP848" s="44"/>
      <c r="AQ848" s="45" t="e">
        <f t="shared" si="1980"/>
        <v>#DIV/0!</v>
      </c>
      <c r="AR848" s="12"/>
      <c r="AS848" s="37"/>
      <c r="AT848" s="37"/>
    </row>
    <row r="849" spans="1:46" customFormat="1" ht="50.25" hidden="1" customHeight="1">
      <c r="A849" s="302"/>
      <c r="B849" s="279"/>
      <c r="C849" s="282"/>
      <c r="D849" s="97" t="s">
        <v>37</v>
      </c>
      <c r="E849" s="174">
        <f t="shared" si="1981"/>
        <v>0</v>
      </c>
      <c r="F849" s="44">
        <f t="shared" si="1981"/>
        <v>0</v>
      </c>
      <c r="G849" s="45" t="e">
        <f t="shared" si="1968"/>
        <v>#DIV/0!</v>
      </c>
      <c r="H849" s="234"/>
      <c r="I849" s="44"/>
      <c r="J849" s="45" t="e">
        <f t="shared" si="1969"/>
        <v>#DIV/0!</v>
      </c>
      <c r="K849" s="234"/>
      <c r="L849" s="85"/>
      <c r="M849" s="45" t="e">
        <f t="shared" si="1970"/>
        <v>#DIV/0!</v>
      </c>
      <c r="N849" s="234"/>
      <c r="O849" s="43"/>
      <c r="P849" s="45" t="e">
        <f t="shared" si="1971"/>
        <v>#DIV/0!</v>
      </c>
      <c r="Q849" s="234"/>
      <c r="R849" s="44"/>
      <c r="S849" s="45" t="e">
        <f t="shared" si="1972"/>
        <v>#DIV/0!</v>
      </c>
      <c r="T849" s="234"/>
      <c r="U849" s="44"/>
      <c r="V849" s="45" t="e">
        <f t="shared" si="1973"/>
        <v>#DIV/0!</v>
      </c>
      <c r="W849" s="234"/>
      <c r="X849" s="44"/>
      <c r="Y849" s="45" t="e">
        <f t="shared" si="1974"/>
        <v>#DIV/0!</v>
      </c>
      <c r="Z849" s="234"/>
      <c r="AA849" s="44"/>
      <c r="AB849" s="45" t="e">
        <f t="shared" si="1975"/>
        <v>#DIV/0!</v>
      </c>
      <c r="AC849" s="234"/>
      <c r="AD849" s="44"/>
      <c r="AE849" s="45" t="e">
        <f t="shared" si="1976"/>
        <v>#DIV/0!</v>
      </c>
      <c r="AF849" s="234"/>
      <c r="AG849" s="44"/>
      <c r="AH849" s="45" t="e">
        <f t="shared" si="1977"/>
        <v>#DIV/0!</v>
      </c>
      <c r="AI849" s="234"/>
      <c r="AJ849" s="44"/>
      <c r="AK849" s="45" t="e">
        <f t="shared" si="1978"/>
        <v>#DIV/0!</v>
      </c>
      <c r="AL849" s="234"/>
      <c r="AM849" s="44"/>
      <c r="AN849" s="45" t="e">
        <f t="shared" si="1979"/>
        <v>#DIV/0!</v>
      </c>
      <c r="AO849" s="234"/>
      <c r="AP849" s="44"/>
      <c r="AQ849" s="45" t="e">
        <f t="shared" si="1980"/>
        <v>#DIV/0!</v>
      </c>
      <c r="AR849" s="12"/>
      <c r="AS849" s="37"/>
      <c r="AT849" s="37"/>
    </row>
    <row r="850" spans="1:46" customFormat="1" ht="72" hidden="1" customHeight="1">
      <c r="A850" s="302"/>
      <c r="B850" s="280"/>
      <c r="C850" s="282"/>
      <c r="D850" s="97" t="s">
        <v>32</v>
      </c>
      <c r="E850" s="174">
        <f t="shared" si="1981"/>
        <v>0</v>
      </c>
      <c r="F850" s="44">
        <f t="shared" si="1981"/>
        <v>0</v>
      </c>
      <c r="G850" s="45" t="e">
        <f t="shared" si="1968"/>
        <v>#DIV/0!</v>
      </c>
      <c r="H850" s="234"/>
      <c r="I850" s="44"/>
      <c r="J850" s="45" t="e">
        <f t="shared" si="1969"/>
        <v>#DIV/0!</v>
      </c>
      <c r="K850" s="234"/>
      <c r="L850" s="85"/>
      <c r="M850" s="45" t="e">
        <f t="shared" si="1970"/>
        <v>#DIV/0!</v>
      </c>
      <c r="N850" s="234"/>
      <c r="O850" s="43"/>
      <c r="P850" s="45" t="e">
        <f t="shared" si="1971"/>
        <v>#DIV/0!</v>
      </c>
      <c r="Q850" s="234"/>
      <c r="R850" s="44"/>
      <c r="S850" s="45" t="e">
        <f t="shared" si="1972"/>
        <v>#DIV/0!</v>
      </c>
      <c r="T850" s="234"/>
      <c r="U850" s="44"/>
      <c r="V850" s="45" t="e">
        <f t="shared" si="1973"/>
        <v>#DIV/0!</v>
      </c>
      <c r="W850" s="234"/>
      <c r="X850" s="44"/>
      <c r="Y850" s="45" t="e">
        <f t="shared" si="1974"/>
        <v>#DIV/0!</v>
      </c>
      <c r="Z850" s="234"/>
      <c r="AA850" s="44"/>
      <c r="AB850" s="45" t="e">
        <f t="shared" si="1975"/>
        <v>#DIV/0!</v>
      </c>
      <c r="AC850" s="234"/>
      <c r="AD850" s="44"/>
      <c r="AE850" s="45" t="e">
        <f t="shared" si="1976"/>
        <v>#DIV/0!</v>
      </c>
      <c r="AF850" s="234"/>
      <c r="AG850" s="44"/>
      <c r="AH850" s="45" t="e">
        <f t="shared" si="1977"/>
        <v>#DIV/0!</v>
      </c>
      <c r="AI850" s="234"/>
      <c r="AJ850" s="44"/>
      <c r="AK850" s="45" t="e">
        <f t="shared" si="1978"/>
        <v>#DIV/0!</v>
      </c>
      <c r="AL850" s="234"/>
      <c r="AM850" s="44"/>
      <c r="AN850" s="45" t="e">
        <f t="shared" si="1979"/>
        <v>#DIV/0!</v>
      </c>
      <c r="AO850" s="234"/>
      <c r="AP850" s="44"/>
      <c r="AQ850" s="45" t="e">
        <f t="shared" si="1980"/>
        <v>#DIV/0!</v>
      </c>
      <c r="AR850" s="12"/>
      <c r="AS850" s="37"/>
      <c r="AT850" s="37"/>
    </row>
    <row r="851" spans="1:46" s="208" customFormat="1" ht="26.25" hidden="1" customHeight="1">
      <c r="A851" s="302" t="s">
        <v>226</v>
      </c>
      <c r="B851" s="278" t="s">
        <v>371</v>
      </c>
      <c r="C851" s="282" t="s">
        <v>291</v>
      </c>
      <c r="D851" s="217" t="s">
        <v>34</v>
      </c>
      <c r="E851" s="210">
        <f>E852+E853+E854+E856+E857</f>
        <v>100</v>
      </c>
      <c r="F851" s="206">
        <f>F852+F853+F854+F856+F857</f>
        <v>72.17</v>
      </c>
      <c r="G851" s="206">
        <f>(F851/E851)*100</f>
        <v>72.17</v>
      </c>
      <c r="H851" s="234">
        <f>H852+H853+H854+H856+H857</f>
        <v>0</v>
      </c>
      <c r="I851" s="205">
        <f>I852+I853+I854+I856+I857</f>
        <v>0</v>
      </c>
      <c r="J851" s="205" t="e">
        <f>(I851/H851)*100</f>
        <v>#DIV/0!</v>
      </c>
      <c r="K851" s="234">
        <f>K852+K853+K854+K856+K857</f>
        <v>0</v>
      </c>
      <c r="L851" s="206">
        <f>L852+L853+L854+L856+L857</f>
        <v>0</v>
      </c>
      <c r="M851" s="205" t="e">
        <f>(L851/K851)*100</f>
        <v>#DIV/0!</v>
      </c>
      <c r="N851" s="234">
        <f>N852+N853+N854+N856+N857</f>
        <v>0</v>
      </c>
      <c r="O851" s="206">
        <f>O852+O853+O854+O856+O857</f>
        <v>0</v>
      </c>
      <c r="P851" s="205" t="e">
        <f>(O851/N851)*100</f>
        <v>#DIV/0!</v>
      </c>
      <c r="Q851" s="234">
        <f>Q852+Q853+Q854+Q856+Q857</f>
        <v>0</v>
      </c>
      <c r="R851" s="205">
        <f>R852+R853+R854+R856+R857</f>
        <v>0</v>
      </c>
      <c r="S851" s="205" t="e">
        <f>(R851/Q851)*100</f>
        <v>#DIV/0!</v>
      </c>
      <c r="T851" s="234">
        <f>T852+T853+T854+T856+T857</f>
        <v>46.67</v>
      </c>
      <c r="U851" s="205">
        <f>U852+U853+U854+U856+U857</f>
        <v>46.67</v>
      </c>
      <c r="V851" s="205">
        <f>(U851/T851)*100</f>
        <v>100</v>
      </c>
      <c r="W851" s="234">
        <f>W852+W853+W854+W856+W857</f>
        <v>25.5</v>
      </c>
      <c r="X851" s="205">
        <f>X852+X853+X854+X856+X857</f>
        <v>25.5</v>
      </c>
      <c r="Y851" s="205">
        <f>(X851/W851)*100</f>
        <v>100</v>
      </c>
      <c r="Z851" s="234">
        <f>Z852+Z853+Z854+Z856+Z857</f>
        <v>27.83</v>
      </c>
      <c r="AA851" s="205">
        <f>AA852+AA853+AA854+AA856+AA857</f>
        <v>0</v>
      </c>
      <c r="AB851" s="205">
        <f>(AA851/Z851)*100</f>
        <v>0</v>
      </c>
      <c r="AC851" s="234">
        <f>AC852+AC853+AC854+AC856+AC857</f>
        <v>0</v>
      </c>
      <c r="AD851" s="205">
        <f>AD852+AD853+AD854+AD856+AD857</f>
        <v>0</v>
      </c>
      <c r="AE851" s="205" t="e">
        <f>(AD851/AC851)*100</f>
        <v>#DIV/0!</v>
      </c>
      <c r="AF851" s="234">
        <f>AF852+AF853+AF854+AF856+AF857</f>
        <v>0</v>
      </c>
      <c r="AG851" s="205">
        <f>AG852+AG853+AG854+AG856+AG857</f>
        <v>0</v>
      </c>
      <c r="AH851" s="205" t="e">
        <f>(AG851/AF851)*100</f>
        <v>#DIV/0!</v>
      </c>
      <c r="AI851" s="234">
        <f>AI852+AI853+AI854+AI856+AI857</f>
        <v>0</v>
      </c>
      <c r="AJ851" s="205">
        <f>AJ852+AJ853+AJ854+AJ856+AJ857</f>
        <v>0</v>
      </c>
      <c r="AK851" s="205" t="e">
        <f>(AJ851/AI851)*100</f>
        <v>#DIV/0!</v>
      </c>
      <c r="AL851" s="234">
        <f>AL852+AL853+AL854+AL856+AL857</f>
        <v>0</v>
      </c>
      <c r="AM851" s="205">
        <f>AM852+AM853+AM854+AM856+AM857</f>
        <v>0</v>
      </c>
      <c r="AN851" s="205" t="e">
        <f>(AM851/AL851)*100</f>
        <v>#DIV/0!</v>
      </c>
      <c r="AO851" s="234">
        <f>AO852+AO853+AO854+AO856+AO857</f>
        <v>0</v>
      </c>
      <c r="AP851" s="205">
        <f>AP852+AP853+AP854+AP856+AP857</f>
        <v>0</v>
      </c>
      <c r="AQ851" s="205" t="e">
        <f>(AP851/AO851)*100</f>
        <v>#DIV/0!</v>
      </c>
      <c r="AR851" s="216"/>
    </row>
    <row r="852" spans="1:46" customFormat="1" ht="30" hidden="1">
      <c r="A852" s="302"/>
      <c r="B852" s="279"/>
      <c r="C852" s="282"/>
      <c r="D852" s="115" t="s">
        <v>17</v>
      </c>
      <c r="E852" s="173">
        <f>H852+K852+N852+Q852+T852+W852+Z852+AC852+AF852+AI852+AL852+AO852</f>
        <v>0</v>
      </c>
      <c r="F852" s="85">
        <f>I852+L852+O852+R852+U852+X852+AA852+AD852+AG852+AJ852+AM852+AP852</f>
        <v>0</v>
      </c>
      <c r="G852" s="43" t="e">
        <f t="shared" ref="G852:G857" si="1982">(F852/E852)*100</f>
        <v>#DIV/0!</v>
      </c>
      <c r="H852" s="233"/>
      <c r="I852" s="85"/>
      <c r="J852" s="45" t="e">
        <f t="shared" ref="J852:J857" si="1983">(I852/H852)*100</f>
        <v>#DIV/0!</v>
      </c>
      <c r="K852" s="234"/>
      <c r="L852" s="85"/>
      <c r="M852" s="45" t="e">
        <f t="shared" ref="M852:M857" si="1984">(L852/K852)*100</f>
        <v>#DIV/0!</v>
      </c>
      <c r="N852" s="234"/>
      <c r="O852" s="43"/>
      <c r="P852" s="45" t="e">
        <f t="shared" ref="P852:P857" si="1985">(O852/N852)*100</f>
        <v>#DIV/0!</v>
      </c>
      <c r="Q852" s="234"/>
      <c r="R852" s="44"/>
      <c r="S852" s="45" t="e">
        <f t="shared" ref="S852:S857" si="1986">(R852/Q852)*100</f>
        <v>#DIV/0!</v>
      </c>
      <c r="T852" s="234"/>
      <c r="U852" s="44"/>
      <c r="V852" s="45" t="e">
        <f t="shared" ref="V852:V857" si="1987">(U852/T852)*100</f>
        <v>#DIV/0!</v>
      </c>
      <c r="W852" s="234"/>
      <c r="X852" s="44"/>
      <c r="Y852" s="45" t="e">
        <f t="shared" ref="Y852:Y857" si="1988">(X852/W852)*100</f>
        <v>#DIV/0!</v>
      </c>
      <c r="Z852" s="234"/>
      <c r="AA852" s="44"/>
      <c r="AB852" s="45" t="e">
        <f t="shared" ref="AB852:AB857" si="1989">(AA852/Z852)*100</f>
        <v>#DIV/0!</v>
      </c>
      <c r="AC852" s="234"/>
      <c r="AD852" s="44"/>
      <c r="AE852" s="45" t="e">
        <f t="shared" ref="AE852:AE857" si="1990">(AD852/AC852)*100</f>
        <v>#DIV/0!</v>
      </c>
      <c r="AF852" s="234"/>
      <c r="AG852" s="44"/>
      <c r="AH852" s="45" t="e">
        <f t="shared" ref="AH852:AH857" si="1991">(AG852/AF852)*100</f>
        <v>#DIV/0!</v>
      </c>
      <c r="AI852" s="234"/>
      <c r="AJ852" s="44"/>
      <c r="AK852" s="45" t="e">
        <f t="shared" ref="AK852:AK857" si="1992">(AJ852/AI852)*100</f>
        <v>#DIV/0!</v>
      </c>
      <c r="AL852" s="234"/>
      <c r="AM852" s="44"/>
      <c r="AN852" s="45" t="e">
        <f t="shared" ref="AN852:AN857" si="1993">(AM852/AL852)*100</f>
        <v>#DIV/0!</v>
      </c>
      <c r="AO852" s="234"/>
      <c r="AP852" s="44"/>
      <c r="AQ852" s="45" t="e">
        <f t="shared" ref="AQ852:AQ857" si="1994">(AP852/AO852)*100</f>
        <v>#DIV/0!</v>
      </c>
      <c r="AR852" s="12"/>
      <c r="AS852" s="37"/>
      <c r="AT852" s="37"/>
    </row>
    <row r="853" spans="1:46" customFormat="1" ht="54" hidden="1" customHeight="1">
      <c r="A853" s="302"/>
      <c r="B853" s="279"/>
      <c r="C853" s="282"/>
      <c r="D853" s="115" t="s">
        <v>18</v>
      </c>
      <c r="E853" s="173">
        <f t="shared" ref="E853:F857" si="1995">H853+K853+N853+Q853+T853+W853+Z853+AC853+AF853+AI853+AL853+AO853</f>
        <v>0</v>
      </c>
      <c r="F853" s="85">
        <f t="shared" si="1995"/>
        <v>0</v>
      </c>
      <c r="G853" s="43" t="e">
        <f t="shared" si="1982"/>
        <v>#DIV/0!</v>
      </c>
      <c r="H853" s="233"/>
      <c r="I853" s="85"/>
      <c r="J853" s="45" t="e">
        <f t="shared" si="1983"/>
        <v>#DIV/0!</v>
      </c>
      <c r="K853" s="234"/>
      <c r="L853" s="85"/>
      <c r="M853" s="45" t="e">
        <f t="shared" si="1984"/>
        <v>#DIV/0!</v>
      </c>
      <c r="N853" s="234"/>
      <c r="O853" s="43"/>
      <c r="P853" s="45" t="e">
        <f t="shared" si="1985"/>
        <v>#DIV/0!</v>
      </c>
      <c r="Q853" s="234"/>
      <c r="R853" s="44"/>
      <c r="S853" s="45" t="e">
        <f t="shared" si="1986"/>
        <v>#DIV/0!</v>
      </c>
      <c r="T853" s="234"/>
      <c r="U853" s="44"/>
      <c r="V853" s="45" t="e">
        <f t="shared" si="1987"/>
        <v>#DIV/0!</v>
      </c>
      <c r="W853" s="234"/>
      <c r="X853" s="44"/>
      <c r="Y853" s="45" t="e">
        <f t="shared" si="1988"/>
        <v>#DIV/0!</v>
      </c>
      <c r="Z853" s="234"/>
      <c r="AA853" s="44"/>
      <c r="AB853" s="45" t="e">
        <f t="shared" si="1989"/>
        <v>#DIV/0!</v>
      </c>
      <c r="AC853" s="234"/>
      <c r="AD853" s="44"/>
      <c r="AE853" s="45" t="e">
        <f t="shared" si="1990"/>
        <v>#DIV/0!</v>
      </c>
      <c r="AF853" s="234"/>
      <c r="AG853" s="44"/>
      <c r="AH853" s="45" t="e">
        <f t="shared" si="1991"/>
        <v>#DIV/0!</v>
      </c>
      <c r="AI853" s="234"/>
      <c r="AJ853" s="44"/>
      <c r="AK853" s="45" t="e">
        <f t="shared" si="1992"/>
        <v>#DIV/0!</v>
      </c>
      <c r="AL853" s="234"/>
      <c r="AM853" s="44"/>
      <c r="AN853" s="45" t="e">
        <f t="shared" si="1993"/>
        <v>#DIV/0!</v>
      </c>
      <c r="AO853" s="234"/>
      <c r="AP853" s="44"/>
      <c r="AQ853" s="45" t="e">
        <f t="shared" si="1994"/>
        <v>#DIV/0!</v>
      </c>
      <c r="AR853" s="12"/>
      <c r="AS853" s="37"/>
      <c r="AT853" s="37"/>
    </row>
    <row r="854" spans="1:46" customFormat="1" ht="30" hidden="1" customHeight="1">
      <c r="A854" s="302"/>
      <c r="B854" s="279"/>
      <c r="C854" s="282"/>
      <c r="D854" s="115" t="s">
        <v>26</v>
      </c>
      <c r="E854" s="173">
        <f t="shared" si="1995"/>
        <v>100</v>
      </c>
      <c r="F854" s="43">
        <f t="shared" si="1995"/>
        <v>72.17</v>
      </c>
      <c r="G854" s="43">
        <f t="shared" si="1982"/>
        <v>72.17</v>
      </c>
      <c r="H854" s="233"/>
      <c r="I854" s="85"/>
      <c r="J854" s="45" t="e">
        <f t="shared" si="1983"/>
        <v>#DIV/0!</v>
      </c>
      <c r="K854" s="234"/>
      <c r="L854" s="85"/>
      <c r="M854" s="45" t="e">
        <f t="shared" si="1984"/>
        <v>#DIV/0!</v>
      </c>
      <c r="N854" s="234"/>
      <c r="O854" s="43"/>
      <c r="P854" s="45" t="e">
        <f t="shared" si="1985"/>
        <v>#DIV/0!</v>
      </c>
      <c r="Q854" s="234"/>
      <c r="R854" s="44"/>
      <c r="S854" s="45" t="e">
        <f t="shared" si="1986"/>
        <v>#DIV/0!</v>
      </c>
      <c r="T854" s="234">
        <v>46.67</v>
      </c>
      <c r="U854" s="45">
        <v>46.67</v>
      </c>
      <c r="V854" s="45">
        <f t="shared" si="1987"/>
        <v>100</v>
      </c>
      <c r="W854" s="234">
        <v>25.5</v>
      </c>
      <c r="X854" s="44">
        <v>25.5</v>
      </c>
      <c r="Y854" s="45">
        <f t="shared" si="1988"/>
        <v>100</v>
      </c>
      <c r="Z854" s="234">
        <v>27.83</v>
      </c>
      <c r="AA854" s="44"/>
      <c r="AB854" s="45">
        <f t="shared" si="1989"/>
        <v>0</v>
      </c>
      <c r="AC854" s="234"/>
      <c r="AD854" s="44"/>
      <c r="AE854" s="45" t="e">
        <f t="shared" si="1990"/>
        <v>#DIV/0!</v>
      </c>
      <c r="AF854" s="234"/>
      <c r="AG854" s="44"/>
      <c r="AH854" s="45" t="e">
        <f t="shared" si="1991"/>
        <v>#DIV/0!</v>
      </c>
      <c r="AI854" s="234"/>
      <c r="AJ854" s="44"/>
      <c r="AK854" s="45" t="e">
        <f t="shared" si="1992"/>
        <v>#DIV/0!</v>
      </c>
      <c r="AL854" s="234"/>
      <c r="AM854" s="44"/>
      <c r="AN854" s="45" t="e">
        <f t="shared" si="1993"/>
        <v>#DIV/0!</v>
      </c>
      <c r="AO854" s="234"/>
      <c r="AP854" s="44"/>
      <c r="AQ854" s="45" t="e">
        <f t="shared" si="1994"/>
        <v>#DIV/0!</v>
      </c>
      <c r="AR854" s="12"/>
      <c r="AS854" s="37"/>
      <c r="AT854" s="37"/>
    </row>
    <row r="855" spans="1:46" customFormat="1" ht="79.5" hidden="1" customHeight="1">
      <c r="A855" s="302"/>
      <c r="B855" s="279"/>
      <c r="C855" s="282"/>
      <c r="D855" s="115" t="s">
        <v>154</v>
      </c>
      <c r="E855" s="173">
        <f t="shared" si="1995"/>
        <v>0</v>
      </c>
      <c r="F855" s="85">
        <f t="shared" si="1995"/>
        <v>0</v>
      </c>
      <c r="G855" s="43" t="e">
        <f t="shared" si="1982"/>
        <v>#DIV/0!</v>
      </c>
      <c r="H855" s="233"/>
      <c r="I855" s="85"/>
      <c r="J855" s="45" t="e">
        <f t="shared" si="1983"/>
        <v>#DIV/0!</v>
      </c>
      <c r="K855" s="234"/>
      <c r="L855" s="85"/>
      <c r="M855" s="45" t="e">
        <f t="shared" si="1984"/>
        <v>#DIV/0!</v>
      </c>
      <c r="N855" s="234"/>
      <c r="O855" s="43"/>
      <c r="P855" s="45" t="e">
        <f t="shared" si="1985"/>
        <v>#DIV/0!</v>
      </c>
      <c r="Q855" s="234"/>
      <c r="R855" s="44"/>
      <c r="S855" s="45" t="e">
        <f t="shared" si="1986"/>
        <v>#DIV/0!</v>
      </c>
      <c r="T855" s="234"/>
      <c r="U855" s="44"/>
      <c r="V855" s="45" t="e">
        <f t="shared" si="1987"/>
        <v>#DIV/0!</v>
      </c>
      <c r="W855" s="234"/>
      <c r="X855" s="44"/>
      <c r="Y855" s="45" t="e">
        <f t="shared" si="1988"/>
        <v>#DIV/0!</v>
      </c>
      <c r="Z855" s="234"/>
      <c r="AA855" s="44"/>
      <c r="AB855" s="45" t="e">
        <f t="shared" si="1989"/>
        <v>#DIV/0!</v>
      </c>
      <c r="AC855" s="234"/>
      <c r="AD855" s="44"/>
      <c r="AE855" s="45" t="e">
        <f t="shared" si="1990"/>
        <v>#DIV/0!</v>
      </c>
      <c r="AF855" s="234"/>
      <c r="AG855" s="44"/>
      <c r="AH855" s="45" t="e">
        <f t="shared" si="1991"/>
        <v>#DIV/0!</v>
      </c>
      <c r="AI855" s="234"/>
      <c r="AJ855" s="44"/>
      <c r="AK855" s="45" t="e">
        <f t="shared" si="1992"/>
        <v>#DIV/0!</v>
      </c>
      <c r="AL855" s="234"/>
      <c r="AM855" s="44"/>
      <c r="AN855" s="45" t="e">
        <f t="shared" si="1993"/>
        <v>#DIV/0!</v>
      </c>
      <c r="AO855" s="234"/>
      <c r="AP855" s="44"/>
      <c r="AQ855" s="45" t="e">
        <f t="shared" si="1994"/>
        <v>#DIV/0!</v>
      </c>
      <c r="AR855" s="12"/>
      <c r="AS855" s="37"/>
      <c r="AT855" s="37"/>
    </row>
    <row r="856" spans="1:46" customFormat="1" ht="35.25" hidden="1" customHeight="1">
      <c r="A856" s="302"/>
      <c r="B856" s="279"/>
      <c r="C856" s="282"/>
      <c r="D856" s="115" t="s">
        <v>37</v>
      </c>
      <c r="E856" s="173">
        <f t="shared" si="1995"/>
        <v>0</v>
      </c>
      <c r="F856" s="85">
        <f t="shared" si="1995"/>
        <v>0</v>
      </c>
      <c r="G856" s="43" t="e">
        <f t="shared" si="1982"/>
        <v>#DIV/0!</v>
      </c>
      <c r="H856" s="233"/>
      <c r="I856" s="85"/>
      <c r="J856" s="45" t="e">
        <f t="shared" si="1983"/>
        <v>#DIV/0!</v>
      </c>
      <c r="K856" s="234"/>
      <c r="L856" s="85"/>
      <c r="M856" s="45" t="e">
        <f t="shared" si="1984"/>
        <v>#DIV/0!</v>
      </c>
      <c r="N856" s="234"/>
      <c r="O856" s="43"/>
      <c r="P856" s="45" t="e">
        <f t="shared" si="1985"/>
        <v>#DIV/0!</v>
      </c>
      <c r="Q856" s="234"/>
      <c r="R856" s="44"/>
      <c r="S856" s="45" t="e">
        <f t="shared" si="1986"/>
        <v>#DIV/0!</v>
      </c>
      <c r="T856" s="234"/>
      <c r="U856" s="44"/>
      <c r="V856" s="45" t="e">
        <f t="shared" si="1987"/>
        <v>#DIV/0!</v>
      </c>
      <c r="W856" s="234"/>
      <c r="X856" s="44"/>
      <c r="Y856" s="45" t="e">
        <f t="shared" si="1988"/>
        <v>#DIV/0!</v>
      </c>
      <c r="Z856" s="234"/>
      <c r="AA856" s="44"/>
      <c r="AB856" s="45" t="e">
        <f t="shared" si="1989"/>
        <v>#DIV/0!</v>
      </c>
      <c r="AC856" s="234"/>
      <c r="AD856" s="44"/>
      <c r="AE856" s="45" t="e">
        <f t="shared" si="1990"/>
        <v>#DIV/0!</v>
      </c>
      <c r="AF856" s="234"/>
      <c r="AG856" s="44"/>
      <c r="AH856" s="45" t="e">
        <f t="shared" si="1991"/>
        <v>#DIV/0!</v>
      </c>
      <c r="AI856" s="234"/>
      <c r="AJ856" s="44"/>
      <c r="AK856" s="45" t="e">
        <f t="shared" si="1992"/>
        <v>#DIV/0!</v>
      </c>
      <c r="AL856" s="234"/>
      <c r="AM856" s="44"/>
      <c r="AN856" s="45" t="e">
        <f t="shared" si="1993"/>
        <v>#DIV/0!</v>
      </c>
      <c r="AO856" s="234"/>
      <c r="AP856" s="44"/>
      <c r="AQ856" s="45" t="e">
        <f t="shared" si="1994"/>
        <v>#DIV/0!</v>
      </c>
      <c r="AR856" s="12"/>
      <c r="AS856" s="37"/>
      <c r="AT856" s="37"/>
    </row>
    <row r="857" spans="1:46" customFormat="1" ht="48.75" hidden="1" customHeight="1">
      <c r="A857" s="302"/>
      <c r="B857" s="280"/>
      <c r="C857" s="282"/>
      <c r="D857" s="115" t="s">
        <v>32</v>
      </c>
      <c r="E857" s="173">
        <f t="shared" si="1995"/>
        <v>0</v>
      </c>
      <c r="F857" s="85">
        <f t="shared" si="1995"/>
        <v>0</v>
      </c>
      <c r="G857" s="43" t="e">
        <f t="shared" si="1982"/>
        <v>#DIV/0!</v>
      </c>
      <c r="H857" s="233"/>
      <c r="I857" s="85"/>
      <c r="J857" s="45" t="e">
        <f t="shared" si="1983"/>
        <v>#DIV/0!</v>
      </c>
      <c r="K857" s="234"/>
      <c r="L857" s="85"/>
      <c r="M857" s="45" t="e">
        <f t="shared" si="1984"/>
        <v>#DIV/0!</v>
      </c>
      <c r="N857" s="234"/>
      <c r="O857" s="43"/>
      <c r="P857" s="45" t="e">
        <f t="shared" si="1985"/>
        <v>#DIV/0!</v>
      </c>
      <c r="Q857" s="234"/>
      <c r="R857" s="44"/>
      <c r="S857" s="45" t="e">
        <f t="shared" si="1986"/>
        <v>#DIV/0!</v>
      </c>
      <c r="T857" s="234"/>
      <c r="U857" s="44"/>
      <c r="V857" s="45" t="e">
        <f t="shared" si="1987"/>
        <v>#DIV/0!</v>
      </c>
      <c r="W857" s="234"/>
      <c r="X857" s="44"/>
      <c r="Y857" s="45" t="e">
        <f t="shared" si="1988"/>
        <v>#DIV/0!</v>
      </c>
      <c r="Z857" s="234"/>
      <c r="AA857" s="44"/>
      <c r="AB857" s="45" t="e">
        <f t="shared" si="1989"/>
        <v>#DIV/0!</v>
      </c>
      <c r="AC857" s="234"/>
      <c r="AD857" s="44"/>
      <c r="AE857" s="45" t="e">
        <f t="shared" si="1990"/>
        <v>#DIV/0!</v>
      </c>
      <c r="AF857" s="234"/>
      <c r="AG857" s="44"/>
      <c r="AH857" s="45" t="e">
        <f t="shared" si="1991"/>
        <v>#DIV/0!</v>
      </c>
      <c r="AI857" s="234"/>
      <c r="AJ857" s="44"/>
      <c r="AK857" s="45" t="e">
        <f t="shared" si="1992"/>
        <v>#DIV/0!</v>
      </c>
      <c r="AL857" s="234"/>
      <c r="AM857" s="44"/>
      <c r="AN857" s="45" t="e">
        <f t="shared" si="1993"/>
        <v>#DIV/0!</v>
      </c>
      <c r="AO857" s="234"/>
      <c r="AP857" s="44"/>
      <c r="AQ857" s="45" t="e">
        <f t="shared" si="1994"/>
        <v>#DIV/0!</v>
      </c>
      <c r="AR857" s="12"/>
      <c r="AS857" s="37"/>
      <c r="AT857" s="37"/>
    </row>
    <row r="858" spans="1:46" s="208" customFormat="1" ht="27.75" hidden="1" customHeight="1">
      <c r="A858" s="283" t="s">
        <v>227</v>
      </c>
      <c r="B858" s="278" t="s">
        <v>118</v>
      </c>
      <c r="C858" s="282" t="s">
        <v>289</v>
      </c>
      <c r="D858" s="217" t="s">
        <v>34</v>
      </c>
      <c r="E858" s="210">
        <f>E859+E860+E861+E863+E864</f>
        <v>12849.98</v>
      </c>
      <c r="F858" s="206">
        <f>F859+F860+F861+F863+F864</f>
        <v>3781.67</v>
      </c>
      <c r="G858" s="206">
        <f>(F858/E858)*100</f>
        <v>29.429384325890002</v>
      </c>
      <c r="H858" s="233">
        <f>H859+H860+H861+H863+H864</f>
        <v>0</v>
      </c>
      <c r="I858" s="206">
        <f>I859+I860+I861+I863+I864</f>
        <v>0</v>
      </c>
      <c r="J858" s="206" t="e">
        <f>(I858/H858)*100</f>
        <v>#DIV/0!</v>
      </c>
      <c r="K858" s="233">
        <f>K859+K860+K861+K863+K864</f>
        <v>0</v>
      </c>
      <c r="L858" s="206">
        <f>L859+L860+L861+L863+L864</f>
        <v>0</v>
      </c>
      <c r="M858" s="206" t="e">
        <f>(L858/K858)*100</f>
        <v>#DIV/0!</v>
      </c>
      <c r="N858" s="233">
        <f>N859+N860+N861+N863+N864</f>
        <v>120</v>
      </c>
      <c r="O858" s="206">
        <f>O859+O860+O861+O863+O864</f>
        <v>120</v>
      </c>
      <c r="P858" s="206">
        <f>(O858/N858)*100</f>
        <v>100</v>
      </c>
      <c r="Q858" s="233">
        <f>Q859+Q860+Q861+Q863+Q864</f>
        <v>200</v>
      </c>
      <c r="R858" s="206">
        <f>R859+R860+R861+R863+R864</f>
        <v>200</v>
      </c>
      <c r="S858" s="206">
        <f>(R858/Q858)*100</f>
        <v>100</v>
      </c>
      <c r="T858" s="233">
        <f>T859+T860+T861+T863+T864</f>
        <v>994.04</v>
      </c>
      <c r="U858" s="206">
        <f>U859+U860+U861+U863+U864</f>
        <v>994.04</v>
      </c>
      <c r="V858" s="206">
        <f>(U858/T858)*100</f>
        <v>100</v>
      </c>
      <c r="W858" s="233">
        <f>W859+W860+W861+W863+W864</f>
        <v>2467.63</v>
      </c>
      <c r="X858" s="206">
        <f>X859+X860+X861+X863+X864</f>
        <v>2467.63</v>
      </c>
      <c r="Y858" s="206">
        <f>(X858/W858)*100</f>
        <v>100</v>
      </c>
      <c r="Z858" s="233">
        <f>Z859+Z860+Z861+Z863+Z864</f>
        <v>6332.64</v>
      </c>
      <c r="AA858" s="206">
        <f>AA859+AA860+AA861+AA863+AA864</f>
        <v>0</v>
      </c>
      <c r="AB858" s="206">
        <f>(AA858/Z858)*100</f>
        <v>0</v>
      </c>
      <c r="AC858" s="233">
        <f>AC859+AC860+AC861+AC863+AC864</f>
        <v>2735.67</v>
      </c>
      <c r="AD858" s="206">
        <f>AD859+AD860+AD861+AD863+AD864</f>
        <v>0</v>
      </c>
      <c r="AE858" s="206">
        <f>(AD858/AC858)*100</f>
        <v>0</v>
      </c>
      <c r="AF858" s="233">
        <f>AF859+AF860+AF861+AF863+AF864</f>
        <v>0</v>
      </c>
      <c r="AG858" s="206">
        <f>AG859+AG860+AG861+AG863+AG864</f>
        <v>0</v>
      </c>
      <c r="AH858" s="206" t="e">
        <f>(AG858/AF858)*100</f>
        <v>#DIV/0!</v>
      </c>
      <c r="AI858" s="233">
        <f>AI859+AI860+AI861+AI863+AI864</f>
        <v>0</v>
      </c>
      <c r="AJ858" s="206">
        <f>AJ859+AJ860+AJ861+AJ863+AJ864</f>
        <v>0</v>
      </c>
      <c r="AK858" s="206" t="e">
        <f>(AJ858/AI858)*100</f>
        <v>#DIV/0!</v>
      </c>
      <c r="AL858" s="233">
        <f>AL859+AL860+AL861+AL863+AL864</f>
        <v>0</v>
      </c>
      <c r="AM858" s="206">
        <f>AM859+AM860+AM861+AM863+AM864</f>
        <v>0</v>
      </c>
      <c r="AN858" s="206" t="e">
        <f>(AM858/AL858)*100</f>
        <v>#DIV/0!</v>
      </c>
      <c r="AO858" s="233">
        <f>AO859+AO860+AO861+AO863+AO864</f>
        <v>0</v>
      </c>
      <c r="AP858" s="206">
        <f>AP859+AP860+AP861+AP863+AP864</f>
        <v>0</v>
      </c>
      <c r="AQ858" s="206" t="e">
        <f>(AP858/AO858)*100</f>
        <v>#DIV/0!</v>
      </c>
      <c r="AR858" s="216"/>
    </row>
    <row r="859" spans="1:46" customFormat="1" ht="30" hidden="1">
      <c r="A859" s="283"/>
      <c r="B859" s="279"/>
      <c r="C859" s="282"/>
      <c r="D859" s="115" t="s">
        <v>17</v>
      </c>
      <c r="E859" s="173">
        <f>H859+K859+N859+Q859+T859+W859+Z859+AC859+AF859+AI859+AL859+AO859</f>
        <v>0</v>
      </c>
      <c r="F859" s="85">
        <f>I859+L859+O859+R859+U859+X859+AA859+AD859+AG859+AJ859+AM859+AP859</f>
        <v>0</v>
      </c>
      <c r="G859" s="43" t="e">
        <f t="shared" ref="G859:G864" si="1996">(F859/E859)*100</f>
        <v>#DIV/0!</v>
      </c>
      <c r="H859" s="233">
        <f>H866+H873+H880+H887</f>
        <v>0</v>
      </c>
      <c r="I859" s="43">
        <f>I866+I873+I880+I887</f>
        <v>0</v>
      </c>
      <c r="J859" s="43" t="e">
        <f t="shared" ref="J859:J864" si="1997">(I859/H859)*100</f>
        <v>#DIV/0!</v>
      </c>
      <c r="K859" s="233">
        <f>K866+K873+K880+K887</f>
        <v>0</v>
      </c>
      <c r="L859" s="43">
        <f>L866+L873+L880+L887</f>
        <v>0</v>
      </c>
      <c r="M859" s="43" t="e">
        <f t="shared" ref="M859:M864" si="1998">(L859/K859)*100</f>
        <v>#DIV/0!</v>
      </c>
      <c r="N859" s="233">
        <f>N866+N873+N880+N887</f>
        <v>0</v>
      </c>
      <c r="O859" s="43">
        <f>O866+O873+O880+O887</f>
        <v>0</v>
      </c>
      <c r="P859" s="43" t="e">
        <f t="shared" ref="P859:P864" si="1999">(O859/N859)*100</f>
        <v>#DIV/0!</v>
      </c>
      <c r="Q859" s="233">
        <f>Q866+Q873+Q880+Q887</f>
        <v>0</v>
      </c>
      <c r="R859" s="43">
        <f>R866+R873+R880+R887</f>
        <v>0</v>
      </c>
      <c r="S859" s="43" t="e">
        <f t="shared" ref="S859:S864" si="2000">(R859/Q859)*100</f>
        <v>#DIV/0!</v>
      </c>
      <c r="T859" s="233">
        <f>T866+T873+T880+T887</f>
        <v>0</v>
      </c>
      <c r="U859" s="43">
        <f>U866+U873+U880+U887</f>
        <v>0</v>
      </c>
      <c r="V859" s="43" t="e">
        <f t="shared" ref="V859:V864" si="2001">(U859/T859)*100</f>
        <v>#DIV/0!</v>
      </c>
      <c r="W859" s="233">
        <f>W866+W873+W880+W887</f>
        <v>0</v>
      </c>
      <c r="X859" s="43">
        <f>X866+X873+X880+X887</f>
        <v>0</v>
      </c>
      <c r="Y859" s="43" t="e">
        <f t="shared" ref="Y859:Y864" si="2002">(X859/W859)*100</f>
        <v>#DIV/0!</v>
      </c>
      <c r="Z859" s="233">
        <f>Z866+Z873+Z880+Z887</f>
        <v>0</v>
      </c>
      <c r="AA859" s="43">
        <f>AA866+AA873+AA880+AA887</f>
        <v>0</v>
      </c>
      <c r="AB859" s="43" t="e">
        <f t="shared" ref="AB859:AB864" si="2003">(AA859/Z859)*100</f>
        <v>#DIV/0!</v>
      </c>
      <c r="AC859" s="233">
        <f>AC866+AC873+AC880+AC887</f>
        <v>0</v>
      </c>
      <c r="AD859" s="43">
        <f>AD866+AD873+AD880+AD887</f>
        <v>0</v>
      </c>
      <c r="AE859" s="43" t="e">
        <f t="shared" ref="AE859:AE864" si="2004">(AD859/AC859)*100</f>
        <v>#DIV/0!</v>
      </c>
      <c r="AF859" s="233">
        <f>AF866+AF873+AF880+AF887</f>
        <v>0</v>
      </c>
      <c r="AG859" s="43">
        <f>AG866+AG873+AG880+AG887</f>
        <v>0</v>
      </c>
      <c r="AH859" s="43" t="e">
        <f t="shared" ref="AH859:AH864" si="2005">(AG859/AF859)*100</f>
        <v>#DIV/0!</v>
      </c>
      <c r="AI859" s="233">
        <f>AI866+AI873+AI880+AI887</f>
        <v>0</v>
      </c>
      <c r="AJ859" s="43">
        <f>AJ866+AJ873+AJ880+AJ887</f>
        <v>0</v>
      </c>
      <c r="AK859" s="43" t="e">
        <f t="shared" ref="AK859:AK864" si="2006">(AJ859/AI859)*100</f>
        <v>#DIV/0!</v>
      </c>
      <c r="AL859" s="233">
        <f>AL866+AL873+AL880+AL887</f>
        <v>0</v>
      </c>
      <c r="AM859" s="43">
        <f>AM866+AM873+AM880+AM887</f>
        <v>0</v>
      </c>
      <c r="AN859" s="43" t="e">
        <f t="shared" ref="AN859:AN864" si="2007">(AM859/AL859)*100</f>
        <v>#DIV/0!</v>
      </c>
      <c r="AO859" s="233">
        <f>AO866+AO873+AO880+AO887</f>
        <v>0</v>
      </c>
      <c r="AP859" s="43">
        <f>AP866+AP873+AP880+AP887</f>
        <v>0</v>
      </c>
      <c r="AQ859" s="43" t="e">
        <f t="shared" ref="AQ859:AQ864" si="2008">(AP859/AO859)*100</f>
        <v>#DIV/0!</v>
      </c>
      <c r="AR859" s="12"/>
      <c r="AS859" s="37"/>
      <c r="AT859" s="37"/>
    </row>
    <row r="860" spans="1:46" customFormat="1" ht="47.25" hidden="1" customHeight="1">
      <c r="A860" s="283"/>
      <c r="B860" s="279"/>
      <c r="C860" s="282"/>
      <c r="D860" s="115" t="s">
        <v>18</v>
      </c>
      <c r="E860" s="173">
        <f t="shared" ref="E860:F864" si="2009">H860+K860+N860+Q860+T860+W860+Z860+AC860+AF860+AI860+AL860+AO860</f>
        <v>8351.7999999999993</v>
      </c>
      <c r="F860" s="85">
        <f t="shared" si="2009"/>
        <v>3284.04</v>
      </c>
      <c r="G860" s="43">
        <f t="shared" si="1996"/>
        <v>39.321343901913366</v>
      </c>
      <c r="H860" s="233">
        <f t="shared" ref="H860:I864" si="2010">H867+H874+H881+H888</f>
        <v>0</v>
      </c>
      <c r="I860" s="43">
        <f t="shared" si="2010"/>
        <v>0</v>
      </c>
      <c r="J860" s="43" t="e">
        <f t="shared" si="1997"/>
        <v>#DIV/0!</v>
      </c>
      <c r="K860" s="233">
        <f t="shared" ref="K860:L864" si="2011">K867+K874+K881+K888</f>
        <v>0</v>
      </c>
      <c r="L860" s="43">
        <f t="shared" si="2011"/>
        <v>0</v>
      </c>
      <c r="M860" s="43" t="e">
        <f t="shared" si="1998"/>
        <v>#DIV/0!</v>
      </c>
      <c r="N860" s="233">
        <f t="shared" ref="N860:O864" si="2012">N867+N874+N881+N888</f>
        <v>0</v>
      </c>
      <c r="O860" s="43">
        <f t="shared" si="2012"/>
        <v>0</v>
      </c>
      <c r="P860" s="43" t="e">
        <f t="shared" si="1999"/>
        <v>#DIV/0!</v>
      </c>
      <c r="Q860" s="233">
        <f t="shared" ref="Q860:R864" si="2013">Q867+Q874+Q881+Q888</f>
        <v>0</v>
      </c>
      <c r="R860" s="43">
        <f t="shared" si="2013"/>
        <v>0</v>
      </c>
      <c r="S860" s="43" t="e">
        <f t="shared" si="2000"/>
        <v>#DIV/0!</v>
      </c>
      <c r="T860" s="233">
        <f t="shared" ref="T860:U864" si="2014">T867+T874+T881+T888</f>
        <v>824.04</v>
      </c>
      <c r="U860" s="43">
        <f t="shared" si="2014"/>
        <v>824.04</v>
      </c>
      <c r="V860" s="43">
        <f t="shared" si="2001"/>
        <v>100</v>
      </c>
      <c r="W860" s="233">
        <f t="shared" ref="W860:X864" si="2015">W867+W874+W881+W888</f>
        <v>2460</v>
      </c>
      <c r="X860" s="43">
        <f t="shared" si="2015"/>
        <v>2460</v>
      </c>
      <c r="Y860" s="43">
        <f t="shared" si="2002"/>
        <v>100</v>
      </c>
      <c r="Z860" s="233">
        <f t="shared" ref="Z860:AA864" si="2016">Z867+Z874+Z881+Z888</f>
        <v>5019.76</v>
      </c>
      <c r="AA860" s="43">
        <f t="shared" si="2016"/>
        <v>0</v>
      </c>
      <c r="AB860" s="43">
        <f t="shared" si="2003"/>
        <v>0</v>
      </c>
      <c r="AC860" s="233">
        <f t="shared" ref="AC860:AD864" si="2017">AC867+AC874+AC881+AC888</f>
        <v>48</v>
      </c>
      <c r="AD860" s="43">
        <f t="shared" si="2017"/>
        <v>0</v>
      </c>
      <c r="AE860" s="43">
        <f t="shared" si="2004"/>
        <v>0</v>
      </c>
      <c r="AF860" s="233">
        <f t="shared" ref="AF860:AG864" si="2018">AF867+AF874+AF881+AF888</f>
        <v>0</v>
      </c>
      <c r="AG860" s="43">
        <f t="shared" si="2018"/>
        <v>0</v>
      </c>
      <c r="AH860" s="43" t="e">
        <f t="shared" si="2005"/>
        <v>#DIV/0!</v>
      </c>
      <c r="AI860" s="233">
        <f t="shared" ref="AI860:AJ864" si="2019">AI867+AI874+AI881+AI888</f>
        <v>0</v>
      </c>
      <c r="AJ860" s="43">
        <f t="shared" si="2019"/>
        <v>0</v>
      </c>
      <c r="AK860" s="43" t="e">
        <f t="shared" si="2006"/>
        <v>#DIV/0!</v>
      </c>
      <c r="AL860" s="233">
        <f t="shared" ref="AL860:AM864" si="2020">AL867+AL874+AL881+AL888</f>
        <v>0</v>
      </c>
      <c r="AM860" s="43">
        <f t="shared" si="2020"/>
        <v>0</v>
      </c>
      <c r="AN860" s="43" t="e">
        <f t="shared" si="2007"/>
        <v>#DIV/0!</v>
      </c>
      <c r="AO860" s="233">
        <f t="shared" ref="AO860:AP864" si="2021">AO867+AO874+AO881+AO888</f>
        <v>0</v>
      </c>
      <c r="AP860" s="43">
        <f t="shared" si="2021"/>
        <v>0</v>
      </c>
      <c r="AQ860" s="43" t="e">
        <f t="shared" si="2008"/>
        <v>#DIV/0!</v>
      </c>
      <c r="AR860" s="12"/>
      <c r="AS860" s="37"/>
      <c r="AT860" s="37"/>
    </row>
    <row r="861" spans="1:46" customFormat="1" ht="35.25" hidden="1" customHeight="1">
      <c r="A861" s="283"/>
      <c r="B861" s="279"/>
      <c r="C861" s="282"/>
      <c r="D861" s="115" t="s">
        <v>26</v>
      </c>
      <c r="E861" s="173">
        <f t="shared" si="2009"/>
        <v>4498.18</v>
      </c>
      <c r="F861" s="85">
        <f t="shared" si="2009"/>
        <v>497.63</v>
      </c>
      <c r="G861" s="43">
        <f t="shared" si="1996"/>
        <v>11.062918780484551</v>
      </c>
      <c r="H861" s="233">
        <f t="shared" si="2010"/>
        <v>0</v>
      </c>
      <c r="I861" s="43">
        <f t="shared" si="2010"/>
        <v>0</v>
      </c>
      <c r="J861" s="43" t="e">
        <f t="shared" si="1997"/>
        <v>#DIV/0!</v>
      </c>
      <c r="K861" s="233">
        <f t="shared" si="2011"/>
        <v>0</v>
      </c>
      <c r="L861" s="43">
        <f t="shared" si="2011"/>
        <v>0</v>
      </c>
      <c r="M861" s="43" t="e">
        <f t="shared" si="1998"/>
        <v>#DIV/0!</v>
      </c>
      <c r="N861" s="233">
        <f t="shared" si="2012"/>
        <v>120</v>
      </c>
      <c r="O861" s="43">
        <f>O868+O875+O882+O889</f>
        <v>120</v>
      </c>
      <c r="P861" s="43">
        <f t="shared" si="1999"/>
        <v>100</v>
      </c>
      <c r="Q861" s="233">
        <f t="shared" si="2013"/>
        <v>200</v>
      </c>
      <c r="R861" s="43">
        <f t="shared" si="2013"/>
        <v>200</v>
      </c>
      <c r="S861" s="43">
        <f t="shared" si="2000"/>
        <v>100</v>
      </c>
      <c r="T861" s="233">
        <f t="shared" si="2014"/>
        <v>170</v>
      </c>
      <c r="U861" s="43">
        <f t="shared" si="2014"/>
        <v>170</v>
      </c>
      <c r="V861" s="43">
        <f t="shared" si="2001"/>
        <v>100</v>
      </c>
      <c r="W861" s="233">
        <f t="shared" si="2015"/>
        <v>7.63</v>
      </c>
      <c r="X861" s="43">
        <f t="shared" si="2015"/>
        <v>7.63</v>
      </c>
      <c r="Y861" s="43">
        <f t="shared" si="2002"/>
        <v>100</v>
      </c>
      <c r="Z861" s="233">
        <f t="shared" si="2016"/>
        <v>1312.8799999999999</v>
      </c>
      <c r="AA861" s="43">
        <f t="shared" si="2016"/>
        <v>0</v>
      </c>
      <c r="AB861" s="43">
        <f t="shared" si="2003"/>
        <v>0</v>
      </c>
      <c r="AC861" s="233">
        <f t="shared" si="2017"/>
        <v>2687.67</v>
      </c>
      <c r="AD861" s="43">
        <f t="shared" si="2017"/>
        <v>0</v>
      </c>
      <c r="AE861" s="43">
        <f t="shared" si="2004"/>
        <v>0</v>
      </c>
      <c r="AF861" s="233">
        <f t="shared" si="2018"/>
        <v>0</v>
      </c>
      <c r="AG861" s="43">
        <f t="shared" si="2018"/>
        <v>0</v>
      </c>
      <c r="AH861" s="43" t="e">
        <f t="shared" si="2005"/>
        <v>#DIV/0!</v>
      </c>
      <c r="AI861" s="233">
        <f t="shared" si="2019"/>
        <v>0</v>
      </c>
      <c r="AJ861" s="43">
        <f t="shared" si="2019"/>
        <v>0</v>
      </c>
      <c r="AK861" s="43" t="e">
        <f t="shared" si="2006"/>
        <v>#DIV/0!</v>
      </c>
      <c r="AL861" s="233">
        <f t="shared" si="2020"/>
        <v>0</v>
      </c>
      <c r="AM861" s="43">
        <f t="shared" si="2020"/>
        <v>0</v>
      </c>
      <c r="AN861" s="43" t="e">
        <f t="shared" si="2007"/>
        <v>#DIV/0!</v>
      </c>
      <c r="AO861" s="233">
        <f t="shared" si="2021"/>
        <v>0</v>
      </c>
      <c r="AP861" s="43">
        <f t="shared" si="2021"/>
        <v>0</v>
      </c>
      <c r="AQ861" s="43" t="e">
        <f t="shared" si="2008"/>
        <v>#DIV/0!</v>
      </c>
      <c r="AR861" s="12"/>
      <c r="AS861" s="37"/>
      <c r="AT861" s="37"/>
    </row>
    <row r="862" spans="1:46" customFormat="1" ht="78" hidden="1" customHeight="1">
      <c r="A862" s="283"/>
      <c r="B862" s="279"/>
      <c r="C862" s="282"/>
      <c r="D862" s="115" t="s">
        <v>154</v>
      </c>
      <c r="E862" s="173">
        <f t="shared" si="2009"/>
        <v>0</v>
      </c>
      <c r="F862" s="85">
        <f t="shared" si="2009"/>
        <v>0</v>
      </c>
      <c r="G862" s="43" t="e">
        <f t="shared" si="1996"/>
        <v>#DIV/0!</v>
      </c>
      <c r="H862" s="233">
        <f t="shared" si="2010"/>
        <v>0</v>
      </c>
      <c r="I862" s="43">
        <f t="shared" si="2010"/>
        <v>0</v>
      </c>
      <c r="J862" s="43" t="e">
        <f t="shared" si="1997"/>
        <v>#DIV/0!</v>
      </c>
      <c r="K862" s="233">
        <f t="shared" si="2011"/>
        <v>0</v>
      </c>
      <c r="L862" s="43">
        <f t="shared" si="2011"/>
        <v>0</v>
      </c>
      <c r="M862" s="43" t="e">
        <f t="shared" si="1998"/>
        <v>#DIV/0!</v>
      </c>
      <c r="N862" s="233">
        <f t="shared" si="2012"/>
        <v>0</v>
      </c>
      <c r="O862" s="43">
        <f t="shared" si="2012"/>
        <v>0</v>
      </c>
      <c r="P862" s="43" t="e">
        <f t="shared" si="1999"/>
        <v>#DIV/0!</v>
      </c>
      <c r="Q862" s="233">
        <f t="shared" si="2013"/>
        <v>0</v>
      </c>
      <c r="R862" s="43">
        <f t="shared" si="2013"/>
        <v>0</v>
      </c>
      <c r="S862" s="43" t="e">
        <f t="shared" si="2000"/>
        <v>#DIV/0!</v>
      </c>
      <c r="T862" s="233">
        <f t="shared" si="2014"/>
        <v>0</v>
      </c>
      <c r="U862" s="43">
        <f t="shared" si="2014"/>
        <v>0</v>
      </c>
      <c r="V862" s="43" t="e">
        <f t="shared" si="2001"/>
        <v>#DIV/0!</v>
      </c>
      <c r="W862" s="233">
        <f t="shared" si="2015"/>
        <v>0</v>
      </c>
      <c r="X862" s="43">
        <f t="shared" si="2015"/>
        <v>0</v>
      </c>
      <c r="Y862" s="43" t="e">
        <f t="shared" si="2002"/>
        <v>#DIV/0!</v>
      </c>
      <c r="Z862" s="233">
        <f t="shared" si="2016"/>
        <v>0</v>
      </c>
      <c r="AA862" s="43">
        <f t="shared" si="2016"/>
        <v>0</v>
      </c>
      <c r="AB862" s="43" t="e">
        <f t="shared" si="2003"/>
        <v>#DIV/0!</v>
      </c>
      <c r="AC862" s="233">
        <f t="shared" si="2017"/>
        <v>0</v>
      </c>
      <c r="AD862" s="43">
        <f t="shared" si="2017"/>
        <v>0</v>
      </c>
      <c r="AE862" s="43" t="e">
        <f t="shared" si="2004"/>
        <v>#DIV/0!</v>
      </c>
      <c r="AF862" s="233">
        <f t="shared" si="2018"/>
        <v>0</v>
      </c>
      <c r="AG862" s="43">
        <f t="shared" si="2018"/>
        <v>0</v>
      </c>
      <c r="AH862" s="43" t="e">
        <f t="shared" si="2005"/>
        <v>#DIV/0!</v>
      </c>
      <c r="AI862" s="233">
        <f t="shared" si="2019"/>
        <v>0</v>
      </c>
      <c r="AJ862" s="43">
        <f t="shared" si="2019"/>
        <v>0</v>
      </c>
      <c r="AK862" s="43" t="e">
        <f t="shared" si="2006"/>
        <v>#DIV/0!</v>
      </c>
      <c r="AL862" s="233">
        <f t="shared" si="2020"/>
        <v>0</v>
      </c>
      <c r="AM862" s="43">
        <f t="shared" si="2020"/>
        <v>0</v>
      </c>
      <c r="AN862" s="43" t="e">
        <f t="shared" si="2007"/>
        <v>#DIV/0!</v>
      </c>
      <c r="AO862" s="233">
        <f t="shared" si="2021"/>
        <v>0</v>
      </c>
      <c r="AP862" s="43">
        <f t="shared" si="2021"/>
        <v>0</v>
      </c>
      <c r="AQ862" s="43" t="e">
        <f t="shared" si="2008"/>
        <v>#DIV/0!</v>
      </c>
      <c r="AR862" s="12"/>
      <c r="AS862" s="37"/>
      <c r="AT862" s="37"/>
    </row>
    <row r="863" spans="1:46" customFormat="1" ht="33.75" hidden="1" customHeight="1">
      <c r="A863" s="283"/>
      <c r="B863" s="279"/>
      <c r="C863" s="282"/>
      <c r="D863" s="115" t="s">
        <v>37</v>
      </c>
      <c r="E863" s="173">
        <f t="shared" si="2009"/>
        <v>0</v>
      </c>
      <c r="F863" s="85">
        <f t="shared" si="2009"/>
        <v>0</v>
      </c>
      <c r="G863" s="43" t="e">
        <f t="shared" si="1996"/>
        <v>#DIV/0!</v>
      </c>
      <c r="H863" s="233">
        <f t="shared" si="2010"/>
        <v>0</v>
      </c>
      <c r="I863" s="43">
        <f t="shared" si="2010"/>
        <v>0</v>
      </c>
      <c r="J863" s="43" t="e">
        <f t="shared" si="1997"/>
        <v>#DIV/0!</v>
      </c>
      <c r="K863" s="233">
        <f t="shared" si="2011"/>
        <v>0</v>
      </c>
      <c r="L863" s="43">
        <f t="shared" si="2011"/>
        <v>0</v>
      </c>
      <c r="M863" s="43" t="e">
        <f t="shared" si="1998"/>
        <v>#DIV/0!</v>
      </c>
      <c r="N863" s="233">
        <f t="shared" si="2012"/>
        <v>0</v>
      </c>
      <c r="O863" s="43">
        <f t="shared" si="2012"/>
        <v>0</v>
      </c>
      <c r="P863" s="43" t="e">
        <f t="shared" si="1999"/>
        <v>#DIV/0!</v>
      </c>
      <c r="Q863" s="233">
        <f t="shared" si="2013"/>
        <v>0</v>
      </c>
      <c r="R863" s="43">
        <f t="shared" si="2013"/>
        <v>0</v>
      </c>
      <c r="S863" s="43" t="e">
        <f t="shared" si="2000"/>
        <v>#DIV/0!</v>
      </c>
      <c r="T863" s="233">
        <f t="shared" si="2014"/>
        <v>0</v>
      </c>
      <c r="U863" s="43">
        <f t="shared" si="2014"/>
        <v>0</v>
      </c>
      <c r="V863" s="43" t="e">
        <f t="shared" si="2001"/>
        <v>#DIV/0!</v>
      </c>
      <c r="W863" s="233">
        <f t="shared" si="2015"/>
        <v>0</v>
      </c>
      <c r="X863" s="43">
        <f t="shared" si="2015"/>
        <v>0</v>
      </c>
      <c r="Y863" s="43" t="e">
        <f t="shared" si="2002"/>
        <v>#DIV/0!</v>
      </c>
      <c r="Z863" s="233">
        <f t="shared" si="2016"/>
        <v>0</v>
      </c>
      <c r="AA863" s="43">
        <f t="shared" si="2016"/>
        <v>0</v>
      </c>
      <c r="AB863" s="43" t="e">
        <f t="shared" si="2003"/>
        <v>#DIV/0!</v>
      </c>
      <c r="AC863" s="233">
        <f t="shared" si="2017"/>
        <v>0</v>
      </c>
      <c r="AD863" s="43">
        <f t="shared" si="2017"/>
        <v>0</v>
      </c>
      <c r="AE863" s="43" t="e">
        <f t="shared" si="2004"/>
        <v>#DIV/0!</v>
      </c>
      <c r="AF863" s="233">
        <f t="shared" si="2018"/>
        <v>0</v>
      </c>
      <c r="AG863" s="43">
        <f t="shared" si="2018"/>
        <v>0</v>
      </c>
      <c r="AH863" s="43" t="e">
        <f t="shared" si="2005"/>
        <v>#DIV/0!</v>
      </c>
      <c r="AI863" s="233">
        <f t="shared" si="2019"/>
        <v>0</v>
      </c>
      <c r="AJ863" s="43">
        <f t="shared" si="2019"/>
        <v>0</v>
      </c>
      <c r="AK863" s="43" t="e">
        <f t="shared" si="2006"/>
        <v>#DIV/0!</v>
      </c>
      <c r="AL863" s="233">
        <f t="shared" si="2020"/>
        <v>0</v>
      </c>
      <c r="AM863" s="43">
        <f t="shared" si="2020"/>
        <v>0</v>
      </c>
      <c r="AN863" s="43" t="e">
        <f t="shared" si="2007"/>
        <v>#DIV/0!</v>
      </c>
      <c r="AO863" s="233">
        <f t="shared" si="2021"/>
        <v>0</v>
      </c>
      <c r="AP863" s="43">
        <f t="shared" si="2021"/>
        <v>0</v>
      </c>
      <c r="AQ863" s="43" t="e">
        <f t="shared" si="2008"/>
        <v>#DIV/0!</v>
      </c>
      <c r="AR863" s="12"/>
      <c r="AS863" s="37"/>
      <c r="AT863" s="37"/>
    </row>
    <row r="864" spans="1:46" customFormat="1" ht="45" hidden="1">
      <c r="A864" s="283"/>
      <c r="B864" s="280"/>
      <c r="C864" s="282"/>
      <c r="D864" s="115" t="s">
        <v>32</v>
      </c>
      <c r="E864" s="173">
        <f t="shared" si="2009"/>
        <v>0</v>
      </c>
      <c r="F864" s="85">
        <f t="shared" si="2009"/>
        <v>0</v>
      </c>
      <c r="G864" s="43" t="e">
        <f t="shared" si="1996"/>
        <v>#DIV/0!</v>
      </c>
      <c r="H864" s="233">
        <f t="shared" si="2010"/>
        <v>0</v>
      </c>
      <c r="I864" s="43">
        <f t="shared" si="2010"/>
        <v>0</v>
      </c>
      <c r="J864" s="43" t="e">
        <f t="shared" si="1997"/>
        <v>#DIV/0!</v>
      </c>
      <c r="K864" s="233">
        <f t="shared" si="2011"/>
        <v>0</v>
      </c>
      <c r="L864" s="43">
        <f t="shared" si="2011"/>
        <v>0</v>
      </c>
      <c r="M864" s="43" t="e">
        <f t="shared" si="1998"/>
        <v>#DIV/0!</v>
      </c>
      <c r="N864" s="233">
        <f t="shared" si="2012"/>
        <v>0</v>
      </c>
      <c r="O864" s="43">
        <f t="shared" si="2012"/>
        <v>0</v>
      </c>
      <c r="P864" s="43" t="e">
        <f t="shared" si="1999"/>
        <v>#DIV/0!</v>
      </c>
      <c r="Q864" s="233">
        <f t="shared" si="2013"/>
        <v>0</v>
      </c>
      <c r="R864" s="43">
        <f t="shared" si="2013"/>
        <v>0</v>
      </c>
      <c r="S864" s="43" t="e">
        <f t="shared" si="2000"/>
        <v>#DIV/0!</v>
      </c>
      <c r="T864" s="233">
        <f t="shared" si="2014"/>
        <v>0</v>
      </c>
      <c r="U864" s="43">
        <f t="shared" si="2014"/>
        <v>0</v>
      </c>
      <c r="V864" s="43" t="e">
        <f t="shared" si="2001"/>
        <v>#DIV/0!</v>
      </c>
      <c r="W864" s="233">
        <f t="shared" si="2015"/>
        <v>0</v>
      </c>
      <c r="X864" s="43">
        <f t="shared" si="2015"/>
        <v>0</v>
      </c>
      <c r="Y864" s="43" t="e">
        <f t="shared" si="2002"/>
        <v>#DIV/0!</v>
      </c>
      <c r="Z864" s="233">
        <f t="shared" si="2016"/>
        <v>0</v>
      </c>
      <c r="AA864" s="43">
        <f t="shared" si="2016"/>
        <v>0</v>
      </c>
      <c r="AB864" s="43" t="e">
        <f t="shared" si="2003"/>
        <v>#DIV/0!</v>
      </c>
      <c r="AC864" s="233">
        <f t="shared" si="2017"/>
        <v>0</v>
      </c>
      <c r="AD864" s="43">
        <f t="shared" si="2017"/>
        <v>0</v>
      </c>
      <c r="AE864" s="43" t="e">
        <f t="shared" si="2004"/>
        <v>#DIV/0!</v>
      </c>
      <c r="AF864" s="233">
        <f t="shared" si="2018"/>
        <v>0</v>
      </c>
      <c r="AG864" s="43">
        <f t="shared" si="2018"/>
        <v>0</v>
      </c>
      <c r="AH864" s="43" t="e">
        <f t="shared" si="2005"/>
        <v>#DIV/0!</v>
      </c>
      <c r="AI864" s="233">
        <f t="shared" si="2019"/>
        <v>0</v>
      </c>
      <c r="AJ864" s="43">
        <f t="shared" si="2019"/>
        <v>0</v>
      </c>
      <c r="AK864" s="43" t="e">
        <f t="shared" si="2006"/>
        <v>#DIV/0!</v>
      </c>
      <c r="AL864" s="233">
        <f t="shared" si="2020"/>
        <v>0</v>
      </c>
      <c r="AM864" s="43">
        <f t="shared" si="2020"/>
        <v>0</v>
      </c>
      <c r="AN864" s="43" t="e">
        <f t="shared" si="2007"/>
        <v>#DIV/0!</v>
      </c>
      <c r="AO864" s="233">
        <f t="shared" si="2021"/>
        <v>0</v>
      </c>
      <c r="AP864" s="43">
        <f t="shared" si="2021"/>
        <v>0</v>
      </c>
      <c r="AQ864" s="43" t="e">
        <f t="shared" si="2008"/>
        <v>#DIV/0!</v>
      </c>
      <c r="AR864" s="12"/>
      <c r="AS864" s="37"/>
      <c r="AT864" s="37"/>
    </row>
    <row r="865" spans="1:46" s="208" customFormat="1" ht="33.75" hidden="1" customHeight="1">
      <c r="A865" s="283" t="s">
        <v>372</v>
      </c>
      <c r="B865" s="278" t="s">
        <v>94</v>
      </c>
      <c r="C865" s="282" t="s">
        <v>107</v>
      </c>
      <c r="D865" s="217" t="s">
        <v>34</v>
      </c>
      <c r="E865" s="210">
        <f>E866+E867+E868+E870+E871</f>
        <v>12264.68</v>
      </c>
      <c r="F865" s="206">
        <f>F866+F867+F868+F870+F871</f>
        <v>3284.04</v>
      </c>
      <c r="G865" s="206">
        <f>(F865/E865)*100</f>
        <v>26.776401830296425</v>
      </c>
      <c r="H865" s="234">
        <f>H866+H867+H868+H870+H871</f>
        <v>0</v>
      </c>
      <c r="I865" s="205">
        <f>I866+I867+I868+I870+I871</f>
        <v>0</v>
      </c>
      <c r="J865" s="206" t="e">
        <f>(I865/H865)*100</f>
        <v>#DIV/0!</v>
      </c>
      <c r="K865" s="234">
        <f>K866+K867+K868+K870+K871</f>
        <v>0</v>
      </c>
      <c r="L865" s="206">
        <f>L866+L867+L868+L870+L871</f>
        <v>0</v>
      </c>
      <c r="M865" s="206" t="e">
        <f>(L865/K865)*100</f>
        <v>#DIV/0!</v>
      </c>
      <c r="N865" s="234">
        <f>N866+N867+N868+N870+N871</f>
        <v>0</v>
      </c>
      <c r="O865" s="206">
        <f>O866+O867+O868+O870+O871</f>
        <v>0</v>
      </c>
      <c r="P865" s="206" t="e">
        <f>(O865/N865)*100</f>
        <v>#DIV/0!</v>
      </c>
      <c r="Q865" s="234">
        <f>Q866+Q867+Q868+Q870+Q871</f>
        <v>0</v>
      </c>
      <c r="R865" s="205">
        <f>R866+R867+R868+R870+R871</f>
        <v>0</v>
      </c>
      <c r="S865" s="205" t="e">
        <f>(R865/Q865)*100</f>
        <v>#DIV/0!</v>
      </c>
      <c r="T865" s="234">
        <f>T866+T867+T868+T870+T871</f>
        <v>824.04</v>
      </c>
      <c r="U865" s="205">
        <f>U866+U867+U868+U870+U871</f>
        <v>824.04</v>
      </c>
      <c r="V865" s="205">
        <f>(U865/T865)*100</f>
        <v>100</v>
      </c>
      <c r="W865" s="234">
        <f>W866+W867+W868+W870+W871</f>
        <v>2460</v>
      </c>
      <c r="X865" s="205">
        <f>X866+X867+X868+X870+X871</f>
        <v>2460</v>
      </c>
      <c r="Y865" s="205">
        <f>(X865/W865)*100</f>
        <v>100</v>
      </c>
      <c r="Z865" s="234">
        <f>Z866+Z867+Z868+Z870+Z871</f>
        <v>6332.64</v>
      </c>
      <c r="AA865" s="205">
        <f>AA866+AA867+AA868+AA870+AA871</f>
        <v>0</v>
      </c>
      <c r="AB865" s="205">
        <f>(AA865/Z865)*100</f>
        <v>0</v>
      </c>
      <c r="AC865" s="234">
        <f>AC866+AC867+AC868+AC870+AC871</f>
        <v>2648</v>
      </c>
      <c r="AD865" s="205">
        <f>AD866+AD867+AD868+AD870+AD871</f>
        <v>0</v>
      </c>
      <c r="AE865" s="205">
        <f>(AD865/AC865)*100</f>
        <v>0</v>
      </c>
      <c r="AF865" s="234">
        <f>AF866+AF867+AF868+AF870+AF871</f>
        <v>0</v>
      </c>
      <c r="AG865" s="205">
        <f>AG866+AG867+AG868+AG870+AG871</f>
        <v>0</v>
      </c>
      <c r="AH865" s="205" t="e">
        <f>(AG865/AF865)*100</f>
        <v>#DIV/0!</v>
      </c>
      <c r="AI865" s="234">
        <f>AI866+AI867+AI868+AI870+AI871</f>
        <v>0</v>
      </c>
      <c r="AJ865" s="205">
        <f>AJ866+AJ867+AJ868+AJ870+AJ871</f>
        <v>0</v>
      </c>
      <c r="AK865" s="205" t="e">
        <f>(AJ865/AI865)*100</f>
        <v>#DIV/0!</v>
      </c>
      <c r="AL865" s="234">
        <f>AL866+AL867+AL868+AL870+AL871</f>
        <v>0</v>
      </c>
      <c r="AM865" s="205">
        <f>AM866+AM867+AM868+AM870+AM871</f>
        <v>0</v>
      </c>
      <c r="AN865" s="205" t="e">
        <f>(AM865/AL865)*100</f>
        <v>#DIV/0!</v>
      </c>
      <c r="AO865" s="234">
        <f>AO866+AO867+AO868+AO870+AO871</f>
        <v>0</v>
      </c>
      <c r="AP865" s="205">
        <f>AP866+AP867+AP868+AP870+AP871</f>
        <v>0</v>
      </c>
      <c r="AQ865" s="205" t="e">
        <f>(AP865/AO865)*100</f>
        <v>#DIV/0!</v>
      </c>
      <c r="AR865" s="216"/>
    </row>
    <row r="866" spans="1:46" customFormat="1" ht="30" hidden="1">
      <c r="A866" s="283"/>
      <c r="B866" s="279"/>
      <c r="C866" s="282"/>
      <c r="D866" s="115" t="s">
        <v>17</v>
      </c>
      <c r="E866" s="173">
        <f>H866+K866+N866+Q866+T866+W866+Z866+AC866+AF866+AI866+AL866+AO866</f>
        <v>0</v>
      </c>
      <c r="F866" s="85">
        <f>I866+L866+O866+R866+U866+X866+AA866+AD866+AG866+AJ866+AM866+AP866</f>
        <v>0</v>
      </c>
      <c r="G866" s="43" t="e">
        <f t="shared" ref="G866:G871" si="2022">(F866/E866)*100</f>
        <v>#DIV/0!</v>
      </c>
      <c r="H866" s="233"/>
      <c r="I866" s="85"/>
      <c r="J866" s="43" t="e">
        <f t="shared" ref="J866:J871" si="2023">(I866/H866)*100</f>
        <v>#DIV/0!</v>
      </c>
      <c r="K866" s="233"/>
      <c r="L866" s="85"/>
      <c r="M866" s="43" t="e">
        <f t="shared" ref="M866:M871" si="2024">(L866/K866)*100</f>
        <v>#DIV/0!</v>
      </c>
      <c r="N866" s="233"/>
      <c r="O866" s="43"/>
      <c r="P866" s="43" t="e">
        <f t="shared" ref="P866:P871" si="2025">(O866/N866)*100</f>
        <v>#DIV/0!</v>
      </c>
      <c r="Q866" s="234"/>
      <c r="R866" s="44"/>
      <c r="S866" s="45" t="e">
        <f t="shared" ref="S866:S871" si="2026">(R866/Q866)*100</f>
        <v>#DIV/0!</v>
      </c>
      <c r="T866" s="234"/>
      <c r="U866" s="44"/>
      <c r="V866" s="45" t="e">
        <f t="shared" ref="V866:V871" si="2027">(U866/T866)*100</f>
        <v>#DIV/0!</v>
      </c>
      <c r="W866" s="234"/>
      <c r="X866" s="44"/>
      <c r="Y866" s="45" t="e">
        <f t="shared" ref="Y866:Y871" si="2028">(X866/W866)*100</f>
        <v>#DIV/0!</v>
      </c>
      <c r="Z866" s="234"/>
      <c r="AA866" s="44"/>
      <c r="AB866" s="45" t="e">
        <f t="shared" ref="AB866:AB871" si="2029">(AA866/Z866)*100</f>
        <v>#DIV/0!</v>
      </c>
      <c r="AC866" s="234"/>
      <c r="AD866" s="44"/>
      <c r="AE866" s="45" t="e">
        <f t="shared" ref="AE866:AE871" si="2030">(AD866/AC866)*100</f>
        <v>#DIV/0!</v>
      </c>
      <c r="AF866" s="234"/>
      <c r="AG866" s="44"/>
      <c r="AH866" s="45" t="e">
        <f t="shared" ref="AH866:AH871" si="2031">(AG866/AF866)*100</f>
        <v>#DIV/0!</v>
      </c>
      <c r="AI866" s="234"/>
      <c r="AJ866" s="44"/>
      <c r="AK866" s="45" t="e">
        <f t="shared" ref="AK866:AK871" si="2032">(AJ866/AI866)*100</f>
        <v>#DIV/0!</v>
      </c>
      <c r="AL866" s="234"/>
      <c r="AM866" s="44"/>
      <c r="AN866" s="45" t="e">
        <f t="shared" ref="AN866:AN871" si="2033">(AM866/AL866)*100</f>
        <v>#DIV/0!</v>
      </c>
      <c r="AO866" s="234"/>
      <c r="AP866" s="44"/>
      <c r="AQ866" s="45" t="e">
        <f t="shared" ref="AQ866:AQ871" si="2034">(AP866/AO866)*100</f>
        <v>#DIV/0!</v>
      </c>
      <c r="AR866" s="12"/>
      <c r="AS866" s="37"/>
      <c r="AT866" s="37"/>
    </row>
    <row r="867" spans="1:46" customFormat="1" ht="48.75" hidden="1" customHeight="1">
      <c r="A867" s="283"/>
      <c r="B867" s="279"/>
      <c r="C867" s="282"/>
      <c r="D867" s="115" t="s">
        <v>18</v>
      </c>
      <c r="E867" s="173">
        <f>H867+K867+N867+Q867+T867+W867+Z867+AC867+AF867+AI867+AL867+AO867</f>
        <v>8351.7999999999993</v>
      </c>
      <c r="F867" s="85">
        <f t="shared" ref="F867:F871" si="2035">I867+L867+O867+R867+U867+X867+AA867+AD867+AG867+AJ867+AM867+AP867</f>
        <v>3284.04</v>
      </c>
      <c r="G867" s="43">
        <f t="shared" si="2022"/>
        <v>39.321343901913366</v>
      </c>
      <c r="H867" s="233"/>
      <c r="I867" s="85"/>
      <c r="J867" s="43" t="e">
        <f t="shared" si="2023"/>
        <v>#DIV/0!</v>
      </c>
      <c r="K867" s="233"/>
      <c r="L867" s="85"/>
      <c r="M867" s="43" t="e">
        <f t="shared" si="2024"/>
        <v>#DIV/0!</v>
      </c>
      <c r="N867" s="233"/>
      <c r="O867" s="43"/>
      <c r="P867" s="43" t="e">
        <f t="shared" si="2025"/>
        <v>#DIV/0!</v>
      </c>
      <c r="Q867" s="234"/>
      <c r="R867" s="44"/>
      <c r="S867" s="45" t="e">
        <f t="shared" si="2026"/>
        <v>#DIV/0!</v>
      </c>
      <c r="T867" s="234">
        <v>824.04</v>
      </c>
      <c r="U867" s="44">
        <v>824.04</v>
      </c>
      <c r="V867" s="45">
        <f t="shared" si="2027"/>
        <v>100</v>
      </c>
      <c r="W867" s="234">
        <v>2460</v>
      </c>
      <c r="X867" s="44">
        <v>2460</v>
      </c>
      <c r="Y867" s="45">
        <f t="shared" si="2028"/>
        <v>100</v>
      </c>
      <c r="Z867" s="234">
        <f>3343.8+1675.96</f>
        <v>5019.76</v>
      </c>
      <c r="AA867" s="44"/>
      <c r="AB867" s="45">
        <f t="shared" si="2029"/>
        <v>0</v>
      </c>
      <c r="AC867" s="234">
        <v>48</v>
      </c>
      <c r="AD867" s="44"/>
      <c r="AE867" s="45">
        <f t="shared" si="2030"/>
        <v>0</v>
      </c>
      <c r="AF867" s="234"/>
      <c r="AG867" s="44"/>
      <c r="AH867" s="45" t="e">
        <f t="shared" si="2031"/>
        <v>#DIV/0!</v>
      </c>
      <c r="AI867" s="234"/>
      <c r="AJ867" s="44"/>
      <c r="AK867" s="45" t="e">
        <f t="shared" si="2032"/>
        <v>#DIV/0!</v>
      </c>
      <c r="AL867" s="234"/>
      <c r="AM867" s="44"/>
      <c r="AN867" s="45" t="e">
        <f t="shared" si="2033"/>
        <v>#DIV/0!</v>
      </c>
      <c r="AO867" s="234"/>
      <c r="AP867" s="44"/>
      <c r="AQ867" s="45" t="e">
        <f t="shared" si="2034"/>
        <v>#DIV/0!</v>
      </c>
      <c r="AR867" s="12"/>
      <c r="AS867" s="37"/>
      <c r="AT867" s="37"/>
    </row>
    <row r="868" spans="1:46" customFormat="1" ht="32.25" hidden="1" customHeight="1">
      <c r="A868" s="283"/>
      <c r="B868" s="279"/>
      <c r="C868" s="282"/>
      <c r="D868" s="115" t="s">
        <v>26</v>
      </c>
      <c r="E868" s="173">
        <f t="shared" ref="E868:E871" si="2036">H868+K868+N868+Q868+T868+W868+Z868+AC868+AF868+AI868+AL868+AO868</f>
        <v>3912.88</v>
      </c>
      <c r="F868" s="85">
        <f t="shared" si="2035"/>
        <v>0</v>
      </c>
      <c r="G868" s="43">
        <f t="shared" si="2022"/>
        <v>0</v>
      </c>
      <c r="H868" s="233"/>
      <c r="I868" s="85"/>
      <c r="J868" s="43" t="e">
        <f t="shared" si="2023"/>
        <v>#DIV/0!</v>
      </c>
      <c r="K868" s="233"/>
      <c r="L868" s="85"/>
      <c r="M868" s="43" t="e">
        <f t="shared" si="2024"/>
        <v>#DIV/0!</v>
      </c>
      <c r="N868" s="233"/>
      <c r="O868" s="43"/>
      <c r="P868" s="43" t="e">
        <f t="shared" si="2025"/>
        <v>#DIV/0!</v>
      </c>
      <c r="Q868" s="234"/>
      <c r="R868" s="44"/>
      <c r="S868" s="45" t="e">
        <f t="shared" si="2026"/>
        <v>#DIV/0!</v>
      </c>
      <c r="T868" s="234">
        <v>0</v>
      </c>
      <c r="U868" s="44"/>
      <c r="V868" s="45" t="e">
        <f t="shared" si="2027"/>
        <v>#DIV/0!</v>
      </c>
      <c r="W868" s="234">
        <v>0</v>
      </c>
      <c r="X868" s="44"/>
      <c r="Y868" s="45" t="e">
        <f t="shared" si="2028"/>
        <v>#DIV/0!</v>
      </c>
      <c r="Z868" s="233">
        <f>1606.6-293.72</f>
        <v>1312.8799999999999</v>
      </c>
      <c r="AA868" s="44"/>
      <c r="AB868" s="45">
        <f t="shared" si="2029"/>
        <v>0</v>
      </c>
      <c r="AC868" s="234">
        <v>2600</v>
      </c>
      <c r="AD868" s="44"/>
      <c r="AE868" s="45">
        <f t="shared" si="2030"/>
        <v>0</v>
      </c>
      <c r="AF868" s="234"/>
      <c r="AG868" s="44"/>
      <c r="AH868" s="45" t="e">
        <f t="shared" si="2031"/>
        <v>#DIV/0!</v>
      </c>
      <c r="AI868" s="234"/>
      <c r="AJ868" s="44"/>
      <c r="AK868" s="45" t="e">
        <f t="shared" si="2032"/>
        <v>#DIV/0!</v>
      </c>
      <c r="AL868" s="234"/>
      <c r="AM868" s="44"/>
      <c r="AN868" s="45" t="e">
        <f t="shared" si="2033"/>
        <v>#DIV/0!</v>
      </c>
      <c r="AO868" s="234"/>
      <c r="AP868" s="44"/>
      <c r="AQ868" s="45" t="e">
        <f t="shared" si="2034"/>
        <v>#DIV/0!</v>
      </c>
      <c r="AR868" s="12"/>
      <c r="AS868" s="37"/>
      <c r="AT868" s="37"/>
    </row>
    <row r="869" spans="1:46" customFormat="1" ht="73.5" hidden="1" customHeight="1">
      <c r="A869" s="283"/>
      <c r="B869" s="279"/>
      <c r="C869" s="282"/>
      <c r="D869" s="115" t="s">
        <v>154</v>
      </c>
      <c r="E869" s="173">
        <f t="shared" si="2036"/>
        <v>0</v>
      </c>
      <c r="F869" s="85">
        <f t="shared" si="2035"/>
        <v>0</v>
      </c>
      <c r="G869" s="43" t="e">
        <f t="shared" si="2022"/>
        <v>#DIV/0!</v>
      </c>
      <c r="H869" s="233"/>
      <c r="I869" s="85"/>
      <c r="J869" s="43" t="e">
        <f t="shared" si="2023"/>
        <v>#DIV/0!</v>
      </c>
      <c r="K869" s="233"/>
      <c r="L869" s="85"/>
      <c r="M869" s="43" t="e">
        <f t="shared" si="2024"/>
        <v>#DIV/0!</v>
      </c>
      <c r="N869" s="233"/>
      <c r="O869" s="43"/>
      <c r="P869" s="43" t="e">
        <f t="shared" si="2025"/>
        <v>#DIV/0!</v>
      </c>
      <c r="Q869" s="234"/>
      <c r="R869" s="44"/>
      <c r="S869" s="45" t="e">
        <f t="shared" si="2026"/>
        <v>#DIV/0!</v>
      </c>
      <c r="T869" s="234"/>
      <c r="U869" s="44"/>
      <c r="V869" s="45" t="e">
        <f t="shared" si="2027"/>
        <v>#DIV/0!</v>
      </c>
      <c r="W869" s="234"/>
      <c r="X869" s="44"/>
      <c r="Y869" s="45" t="e">
        <f t="shared" si="2028"/>
        <v>#DIV/0!</v>
      </c>
      <c r="Z869" s="234"/>
      <c r="AA869" s="44"/>
      <c r="AB869" s="45" t="e">
        <f t="shared" si="2029"/>
        <v>#DIV/0!</v>
      </c>
      <c r="AC869" s="234"/>
      <c r="AD869" s="44"/>
      <c r="AE869" s="45" t="e">
        <f t="shared" si="2030"/>
        <v>#DIV/0!</v>
      </c>
      <c r="AF869" s="234"/>
      <c r="AG869" s="44"/>
      <c r="AH869" s="45" t="e">
        <f t="shared" si="2031"/>
        <v>#DIV/0!</v>
      </c>
      <c r="AI869" s="234"/>
      <c r="AJ869" s="44"/>
      <c r="AK869" s="45" t="e">
        <f t="shared" si="2032"/>
        <v>#DIV/0!</v>
      </c>
      <c r="AL869" s="234"/>
      <c r="AM869" s="44"/>
      <c r="AN869" s="45" t="e">
        <f t="shared" si="2033"/>
        <v>#DIV/0!</v>
      </c>
      <c r="AO869" s="234"/>
      <c r="AP869" s="44"/>
      <c r="AQ869" s="45" t="e">
        <f t="shared" si="2034"/>
        <v>#DIV/0!</v>
      </c>
      <c r="AR869" s="12"/>
      <c r="AS869" s="37"/>
      <c r="AT869" s="37"/>
    </row>
    <row r="870" spans="1:46" customFormat="1" ht="32.25" hidden="1" customHeight="1">
      <c r="A870" s="283"/>
      <c r="B870" s="279"/>
      <c r="C870" s="282"/>
      <c r="D870" s="115" t="s">
        <v>37</v>
      </c>
      <c r="E870" s="173">
        <f t="shared" si="2036"/>
        <v>0</v>
      </c>
      <c r="F870" s="85">
        <f t="shared" si="2035"/>
        <v>0</v>
      </c>
      <c r="G870" s="43" t="e">
        <f t="shared" si="2022"/>
        <v>#DIV/0!</v>
      </c>
      <c r="H870" s="233"/>
      <c r="I870" s="85"/>
      <c r="J870" s="43" t="e">
        <f t="shared" si="2023"/>
        <v>#DIV/0!</v>
      </c>
      <c r="K870" s="233"/>
      <c r="L870" s="85"/>
      <c r="M870" s="43" t="e">
        <f t="shared" si="2024"/>
        <v>#DIV/0!</v>
      </c>
      <c r="N870" s="233"/>
      <c r="O870" s="43"/>
      <c r="P870" s="43" t="e">
        <f t="shared" si="2025"/>
        <v>#DIV/0!</v>
      </c>
      <c r="Q870" s="234"/>
      <c r="R870" s="44"/>
      <c r="S870" s="45" t="e">
        <f t="shared" si="2026"/>
        <v>#DIV/0!</v>
      </c>
      <c r="T870" s="234"/>
      <c r="U870" s="44"/>
      <c r="V870" s="45" t="e">
        <f t="shared" si="2027"/>
        <v>#DIV/0!</v>
      </c>
      <c r="W870" s="234"/>
      <c r="X870" s="44"/>
      <c r="Y870" s="45" t="e">
        <f t="shared" si="2028"/>
        <v>#DIV/0!</v>
      </c>
      <c r="Z870" s="234"/>
      <c r="AA870" s="44"/>
      <c r="AB870" s="45" t="e">
        <f t="shared" si="2029"/>
        <v>#DIV/0!</v>
      </c>
      <c r="AC870" s="234"/>
      <c r="AD870" s="44"/>
      <c r="AE870" s="45" t="e">
        <f t="shared" si="2030"/>
        <v>#DIV/0!</v>
      </c>
      <c r="AF870" s="234"/>
      <c r="AG870" s="44"/>
      <c r="AH870" s="45" t="e">
        <f t="shared" si="2031"/>
        <v>#DIV/0!</v>
      </c>
      <c r="AI870" s="234"/>
      <c r="AJ870" s="44"/>
      <c r="AK870" s="45" t="e">
        <f t="shared" si="2032"/>
        <v>#DIV/0!</v>
      </c>
      <c r="AL870" s="234"/>
      <c r="AM870" s="44"/>
      <c r="AN870" s="45" t="e">
        <f t="shared" si="2033"/>
        <v>#DIV/0!</v>
      </c>
      <c r="AO870" s="234"/>
      <c r="AP870" s="44"/>
      <c r="AQ870" s="45" t="e">
        <f t="shared" si="2034"/>
        <v>#DIV/0!</v>
      </c>
      <c r="AR870" s="12"/>
      <c r="AS870" s="37"/>
      <c r="AT870" s="37"/>
    </row>
    <row r="871" spans="1:46" customFormat="1" ht="45" hidden="1">
      <c r="A871" s="283"/>
      <c r="B871" s="280"/>
      <c r="C871" s="282"/>
      <c r="D871" s="115" t="s">
        <v>32</v>
      </c>
      <c r="E871" s="173">
        <f t="shared" si="2036"/>
        <v>0</v>
      </c>
      <c r="F871" s="85">
        <f t="shared" si="2035"/>
        <v>0</v>
      </c>
      <c r="G871" s="43" t="e">
        <f t="shared" si="2022"/>
        <v>#DIV/0!</v>
      </c>
      <c r="H871" s="233"/>
      <c r="I871" s="85"/>
      <c r="J871" s="43" t="e">
        <f t="shared" si="2023"/>
        <v>#DIV/0!</v>
      </c>
      <c r="K871" s="233"/>
      <c r="L871" s="85"/>
      <c r="M871" s="43" t="e">
        <f t="shared" si="2024"/>
        <v>#DIV/0!</v>
      </c>
      <c r="N871" s="233"/>
      <c r="O871" s="43"/>
      <c r="P871" s="43" t="e">
        <f t="shared" si="2025"/>
        <v>#DIV/0!</v>
      </c>
      <c r="Q871" s="234"/>
      <c r="R871" s="44"/>
      <c r="S871" s="45" t="e">
        <f t="shared" si="2026"/>
        <v>#DIV/0!</v>
      </c>
      <c r="T871" s="234"/>
      <c r="U871" s="44"/>
      <c r="V871" s="45" t="e">
        <f t="shared" si="2027"/>
        <v>#DIV/0!</v>
      </c>
      <c r="W871" s="234"/>
      <c r="X871" s="44"/>
      <c r="Y871" s="45" t="e">
        <f t="shared" si="2028"/>
        <v>#DIV/0!</v>
      </c>
      <c r="Z871" s="234"/>
      <c r="AA871" s="44"/>
      <c r="AB871" s="45" t="e">
        <f t="shared" si="2029"/>
        <v>#DIV/0!</v>
      </c>
      <c r="AC871" s="234"/>
      <c r="AD871" s="44"/>
      <c r="AE871" s="45" t="e">
        <f t="shared" si="2030"/>
        <v>#DIV/0!</v>
      </c>
      <c r="AF871" s="234"/>
      <c r="AG871" s="44"/>
      <c r="AH871" s="45" t="e">
        <f t="shared" si="2031"/>
        <v>#DIV/0!</v>
      </c>
      <c r="AI871" s="234"/>
      <c r="AJ871" s="44"/>
      <c r="AK871" s="45" t="e">
        <f t="shared" si="2032"/>
        <v>#DIV/0!</v>
      </c>
      <c r="AL871" s="234"/>
      <c r="AM871" s="44"/>
      <c r="AN871" s="45" t="e">
        <f t="shared" si="2033"/>
        <v>#DIV/0!</v>
      </c>
      <c r="AO871" s="234"/>
      <c r="AP871" s="44"/>
      <c r="AQ871" s="45" t="e">
        <f t="shared" si="2034"/>
        <v>#DIV/0!</v>
      </c>
      <c r="AR871" s="12"/>
      <c r="AS871" s="37"/>
      <c r="AT871" s="37"/>
    </row>
    <row r="872" spans="1:46" s="208" customFormat="1" ht="25.5" hidden="1" customHeight="1">
      <c r="A872" s="283" t="s">
        <v>373</v>
      </c>
      <c r="B872" s="278" t="s">
        <v>119</v>
      </c>
      <c r="C872" s="282" t="s">
        <v>107</v>
      </c>
      <c r="D872" s="217" t="s">
        <v>34</v>
      </c>
      <c r="E872" s="210">
        <f>E873+E874+E875+E877+E878</f>
        <v>400</v>
      </c>
      <c r="F872" s="206">
        <f>F873+F874+F875+F877+F878</f>
        <v>400</v>
      </c>
      <c r="G872" s="206">
        <f>(F872/E872)*100</f>
        <v>100</v>
      </c>
      <c r="H872" s="234">
        <f>H873+H874+H875+H877+H878</f>
        <v>0</v>
      </c>
      <c r="I872" s="205">
        <f>I873+I874+I875+I877+I878</f>
        <v>0</v>
      </c>
      <c r="J872" s="205" t="e">
        <f>(I872/H872)*100</f>
        <v>#DIV/0!</v>
      </c>
      <c r="K872" s="234">
        <f>K873+K874+K875+K877+K878</f>
        <v>0</v>
      </c>
      <c r="L872" s="206">
        <f>L873+L874+L875+L877+L878</f>
        <v>0</v>
      </c>
      <c r="M872" s="205" t="e">
        <f>(L872/K872)*100</f>
        <v>#DIV/0!</v>
      </c>
      <c r="N872" s="234">
        <f>N873+N874+N875+N877+N878</f>
        <v>120</v>
      </c>
      <c r="O872" s="206">
        <f>O873+O874+O875+O877+O878</f>
        <v>120</v>
      </c>
      <c r="P872" s="205">
        <f>(O872/N872)*100</f>
        <v>100</v>
      </c>
      <c r="Q872" s="234">
        <f>Q873+Q874+Q875+Q877+Q878</f>
        <v>200</v>
      </c>
      <c r="R872" s="205">
        <f>R873+R874+R875+R877+R878</f>
        <v>200</v>
      </c>
      <c r="S872" s="205">
        <f>(R872/Q872)*100</f>
        <v>100</v>
      </c>
      <c r="T872" s="234">
        <f>T873+T874+T875+T877+T878</f>
        <v>80</v>
      </c>
      <c r="U872" s="205">
        <f>U873+U874+U875+U877+U878</f>
        <v>80</v>
      </c>
      <c r="V872" s="205">
        <f>(U872/T872)*100</f>
        <v>100</v>
      </c>
      <c r="W872" s="234">
        <f>W873+W874+W875+W877+W878</f>
        <v>0</v>
      </c>
      <c r="X872" s="205">
        <f>X873+X874+X875+X877+X878</f>
        <v>0</v>
      </c>
      <c r="Y872" s="205" t="e">
        <f>(X872/W872)*100</f>
        <v>#DIV/0!</v>
      </c>
      <c r="Z872" s="234">
        <f>Z873+Z874+Z875+Z877+Z878</f>
        <v>0</v>
      </c>
      <c r="AA872" s="205">
        <f>AA873+AA874+AA875+AA877+AA878</f>
        <v>0</v>
      </c>
      <c r="AB872" s="205" t="e">
        <f>(AA872/Z872)*100</f>
        <v>#DIV/0!</v>
      </c>
      <c r="AC872" s="234">
        <f>AC873+AC874+AC875+AC877+AC878</f>
        <v>0</v>
      </c>
      <c r="AD872" s="205">
        <f>AD873+AD874+AD875+AD877+AD878</f>
        <v>0</v>
      </c>
      <c r="AE872" s="205" t="e">
        <f>(AD872/AC872)*100</f>
        <v>#DIV/0!</v>
      </c>
      <c r="AF872" s="234">
        <f>AF873+AF874+AF875+AF877+AF878</f>
        <v>0</v>
      </c>
      <c r="AG872" s="205">
        <f>AG873+AG874+AG875+AG877+AG878</f>
        <v>0</v>
      </c>
      <c r="AH872" s="205" t="e">
        <f>(AG872/AF872)*100</f>
        <v>#DIV/0!</v>
      </c>
      <c r="AI872" s="234">
        <f>AI873+AI874+AI875+AI877+AI878</f>
        <v>0</v>
      </c>
      <c r="AJ872" s="205">
        <f>AJ873+AJ874+AJ875+AJ877+AJ878</f>
        <v>0</v>
      </c>
      <c r="AK872" s="205" t="e">
        <f>(AJ872/AI872)*100</f>
        <v>#DIV/0!</v>
      </c>
      <c r="AL872" s="234">
        <f>AL873+AL874+AL875+AL877+AL878</f>
        <v>0</v>
      </c>
      <c r="AM872" s="205">
        <f>AM873+AM874+AM875+AM877+AM878</f>
        <v>0</v>
      </c>
      <c r="AN872" s="205" t="e">
        <f>(AM872/AL872)*100</f>
        <v>#DIV/0!</v>
      </c>
      <c r="AO872" s="234">
        <f>AO873+AO874+AO875+AO877+AO878</f>
        <v>0</v>
      </c>
      <c r="AP872" s="205">
        <f>AP873+AP874+AP875+AP877+AP878</f>
        <v>0</v>
      </c>
      <c r="AQ872" s="205" t="e">
        <f>(AP872/AO872)*100</f>
        <v>#DIV/0!</v>
      </c>
      <c r="AR872" s="216"/>
    </row>
    <row r="873" spans="1:46" customFormat="1" ht="30" hidden="1">
      <c r="A873" s="283"/>
      <c r="B873" s="279"/>
      <c r="C873" s="282"/>
      <c r="D873" s="115" t="s">
        <v>17</v>
      </c>
      <c r="E873" s="173">
        <f>H873+K873+N873+Q873+T873+W873+Z873+AC873+AF873+AI873+AL873+AO873</f>
        <v>0</v>
      </c>
      <c r="F873" s="85">
        <f>I873+L873+O873+R873+U873+X873+AA873+AD873+AG873+AJ873+AM873+AP873</f>
        <v>0</v>
      </c>
      <c r="G873" s="43" t="e">
        <f t="shared" ref="G873:G878" si="2037">(F873/E873)*100</f>
        <v>#DIV/0!</v>
      </c>
      <c r="H873" s="234"/>
      <c r="I873" s="44"/>
      <c r="J873" s="45" t="e">
        <f t="shared" ref="J873:J878" si="2038">(I873/H873)*100</f>
        <v>#DIV/0!</v>
      </c>
      <c r="K873" s="234"/>
      <c r="L873" s="85"/>
      <c r="M873" s="45" t="e">
        <f t="shared" ref="M873:M878" si="2039">(L873/K873)*100</f>
        <v>#DIV/0!</v>
      </c>
      <c r="N873" s="234"/>
      <c r="O873" s="43"/>
      <c r="P873" s="45" t="e">
        <f t="shared" ref="P873:P878" si="2040">(O873/N873)*100</f>
        <v>#DIV/0!</v>
      </c>
      <c r="Q873" s="234"/>
      <c r="R873" s="44"/>
      <c r="S873" s="45" t="e">
        <f t="shared" ref="S873:S878" si="2041">(R873/Q873)*100</f>
        <v>#DIV/0!</v>
      </c>
      <c r="T873" s="234"/>
      <c r="U873" s="44"/>
      <c r="V873" s="45" t="e">
        <f t="shared" ref="V873:V878" si="2042">(U873/T873)*100</f>
        <v>#DIV/0!</v>
      </c>
      <c r="W873" s="234"/>
      <c r="X873" s="44"/>
      <c r="Y873" s="45" t="e">
        <f t="shared" ref="Y873:Y878" si="2043">(X873/W873)*100</f>
        <v>#DIV/0!</v>
      </c>
      <c r="Z873" s="234"/>
      <c r="AA873" s="44"/>
      <c r="AB873" s="45" t="e">
        <f t="shared" ref="AB873:AB878" si="2044">(AA873/Z873)*100</f>
        <v>#DIV/0!</v>
      </c>
      <c r="AC873" s="234"/>
      <c r="AD873" s="44"/>
      <c r="AE873" s="45" t="e">
        <f t="shared" ref="AE873:AE878" si="2045">(AD873/AC873)*100</f>
        <v>#DIV/0!</v>
      </c>
      <c r="AF873" s="234"/>
      <c r="AG873" s="44"/>
      <c r="AH873" s="45" t="e">
        <f t="shared" ref="AH873:AH878" si="2046">(AG873/AF873)*100</f>
        <v>#DIV/0!</v>
      </c>
      <c r="AI873" s="234"/>
      <c r="AJ873" s="44"/>
      <c r="AK873" s="45" t="e">
        <f t="shared" ref="AK873:AK878" si="2047">(AJ873/AI873)*100</f>
        <v>#DIV/0!</v>
      </c>
      <c r="AL873" s="234"/>
      <c r="AM873" s="44"/>
      <c r="AN873" s="45" t="e">
        <f t="shared" ref="AN873:AN878" si="2048">(AM873/AL873)*100</f>
        <v>#DIV/0!</v>
      </c>
      <c r="AO873" s="234"/>
      <c r="AP873" s="44"/>
      <c r="AQ873" s="45" t="e">
        <f t="shared" ref="AQ873:AQ878" si="2049">(AP873/AO873)*100</f>
        <v>#DIV/0!</v>
      </c>
      <c r="AR873" s="12"/>
      <c r="AS873" s="37"/>
      <c r="AT873" s="37"/>
    </row>
    <row r="874" spans="1:46" customFormat="1" ht="51" hidden="1" customHeight="1">
      <c r="A874" s="283"/>
      <c r="B874" s="279"/>
      <c r="C874" s="282"/>
      <c r="D874" s="115" t="s">
        <v>18</v>
      </c>
      <c r="E874" s="173">
        <f t="shared" ref="E874:F878" si="2050">H874+K874+N874+Q874+T874+W874+Z874+AC874+AF874+AI874+AL874+AO874</f>
        <v>0</v>
      </c>
      <c r="F874" s="85">
        <f t="shared" si="2050"/>
        <v>0</v>
      </c>
      <c r="G874" s="43" t="e">
        <f t="shared" si="2037"/>
        <v>#DIV/0!</v>
      </c>
      <c r="H874" s="234"/>
      <c r="I874" s="44"/>
      <c r="J874" s="45" t="e">
        <f t="shared" si="2038"/>
        <v>#DIV/0!</v>
      </c>
      <c r="K874" s="234"/>
      <c r="L874" s="85"/>
      <c r="M874" s="45" t="e">
        <f t="shared" si="2039"/>
        <v>#DIV/0!</v>
      </c>
      <c r="N874" s="234"/>
      <c r="O874" s="43"/>
      <c r="P874" s="45" t="e">
        <f t="shared" si="2040"/>
        <v>#DIV/0!</v>
      </c>
      <c r="Q874" s="234"/>
      <c r="R874" s="44"/>
      <c r="S874" s="45" t="e">
        <f t="shared" si="2041"/>
        <v>#DIV/0!</v>
      </c>
      <c r="T874" s="234"/>
      <c r="U874" s="44"/>
      <c r="V874" s="45" t="e">
        <f t="shared" si="2042"/>
        <v>#DIV/0!</v>
      </c>
      <c r="W874" s="234"/>
      <c r="X874" s="44"/>
      <c r="Y874" s="45" t="e">
        <f t="shared" si="2043"/>
        <v>#DIV/0!</v>
      </c>
      <c r="Z874" s="234"/>
      <c r="AA874" s="44"/>
      <c r="AB874" s="45" t="e">
        <f t="shared" si="2044"/>
        <v>#DIV/0!</v>
      </c>
      <c r="AC874" s="234"/>
      <c r="AD874" s="44"/>
      <c r="AE874" s="45" t="e">
        <f t="shared" si="2045"/>
        <v>#DIV/0!</v>
      </c>
      <c r="AF874" s="234"/>
      <c r="AG874" s="44"/>
      <c r="AH874" s="45" t="e">
        <f t="shared" si="2046"/>
        <v>#DIV/0!</v>
      </c>
      <c r="AI874" s="234"/>
      <c r="AJ874" s="44"/>
      <c r="AK874" s="45" t="e">
        <f t="shared" si="2047"/>
        <v>#DIV/0!</v>
      </c>
      <c r="AL874" s="234"/>
      <c r="AM874" s="44"/>
      <c r="AN874" s="45" t="e">
        <f t="shared" si="2048"/>
        <v>#DIV/0!</v>
      </c>
      <c r="AO874" s="234"/>
      <c r="AP874" s="44"/>
      <c r="AQ874" s="45" t="e">
        <f t="shared" si="2049"/>
        <v>#DIV/0!</v>
      </c>
      <c r="AR874" s="12"/>
      <c r="AS874" s="37"/>
      <c r="AT874" s="37"/>
    </row>
    <row r="875" spans="1:46" customFormat="1" ht="26.25" hidden="1" customHeight="1">
      <c r="A875" s="283"/>
      <c r="B875" s="279"/>
      <c r="C875" s="282"/>
      <c r="D875" s="115" t="s">
        <v>26</v>
      </c>
      <c r="E875" s="173">
        <f t="shared" si="2050"/>
        <v>400</v>
      </c>
      <c r="F875" s="43">
        <f t="shared" si="2050"/>
        <v>400</v>
      </c>
      <c r="G875" s="43">
        <f t="shared" si="2037"/>
        <v>100</v>
      </c>
      <c r="H875" s="234"/>
      <c r="I875" s="44"/>
      <c r="J875" s="45" t="e">
        <f t="shared" si="2038"/>
        <v>#DIV/0!</v>
      </c>
      <c r="K875" s="234"/>
      <c r="L875" s="85"/>
      <c r="M875" s="45" t="e">
        <f t="shared" si="2039"/>
        <v>#DIV/0!</v>
      </c>
      <c r="N875" s="234">
        <v>120</v>
      </c>
      <c r="O875" s="43">
        <v>120</v>
      </c>
      <c r="P875" s="45">
        <f t="shared" si="2040"/>
        <v>100</v>
      </c>
      <c r="Q875" s="234">
        <v>200</v>
      </c>
      <c r="R875" s="44">
        <v>200</v>
      </c>
      <c r="S875" s="45">
        <f t="shared" si="2041"/>
        <v>100</v>
      </c>
      <c r="T875" s="234">
        <v>80</v>
      </c>
      <c r="U875" s="45">
        <v>80</v>
      </c>
      <c r="V875" s="45">
        <f t="shared" si="2042"/>
        <v>100</v>
      </c>
      <c r="W875" s="234"/>
      <c r="X875" s="44"/>
      <c r="Y875" s="45" t="e">
        <f t="shared" si="2043"/>
        <v>#DIV/0!</v>
      </c>
      <c r="Z875" s="234"/>
      <c r="AA875" s="44"/>
      <c r="AB875" s="45" t="e">
        <f t="shared" si="2044"/>
        <v>#DIV/0!</v>
      </c>
      <c r="AC875" s="234">
        <v>0</v>
      </c>
      <c r="AD875" s="44"/>
      <c r="AE875" s="45" t="e">
        <f t="shared" si="2045"/>
        <v>#DIV/0!</v>
      </c>
      <c r="AF875" s="234"/>
      <c r="AG875" s="44"/>
      <c r="AH875" s="45" t="e">
        <f t="shared" si="2046"/>
        <v>#DIV/0!</v>
      </c>
      <c r="AI875" s="234"/>
      <c r="AJ875" s="44"/>
      <c r="AK875" s="45" t="e">
        <f t="shared" si="2047"/>
        <v>#DIV/0!</v>
      </c>
      <c r="AL875" s="234"/>
      <c r="AM875" s="44"/>
      <c r="AN875" s="45" t="e">
        <f t="shared" si="2048"/>
        <v>#DIV/0!</v>
      </c>
      <c r="AO875" s="234"/>
      <c r="AP875" s="44"/>
      <c r="AQ875" s="45" t="e">
        <f t="shared" si="2049"/>
        <v>#DIV/0!</v>
      </c>
      <c r="AR875" s="12"/>
      <c r="AS875" s="37"/>
      <c r="AT875" s="37"/>
    </row>
    <row r="876" spans="1:46" customFormat="1" ht="78.75" hidden="1" customHeight="1">
      <c r="A876" s="283"/>
      <c r="B876" s="279"/>
      <c r="C876" s="282"/>
      <c r="D876" s="115" t="s">
        <v>154</v>
      </c>
      <c r="E876" s="173">
        <f t="shared" si="2050"/>
        <v>0</v>
      </c>
      <c r="F876" s="85">
        <f t="shared" si="2050"/>
        <v>0</v>
      </c>
      <c r="G876" s="43" t="e">
        <f t="shared" si="2037"/>
        <v>#DIV/0!</v>
      </c>
      <c r="H876" s="234"/>
      <c r="I876" s="44"/>
      <c r="J876" s="45" t="e">
        <f t="shared" si="2038"/>
        <v>#DIV/0!</v>
      </c>
      <c r="K876" s="234"/>
      <c r="L876" s="85"/>
      <c r="M876" s="45" t="e">
        <f t="shared" si="2039"/>
        <v>#DIV/0!</v>
      </c>
      <c r="N876" s="234"/>
      <c r="O876" s="43"/>
      <c r="P876" s="45" t="e">
        <f t="shared" si="2040"/>
        <v>#DIV/0!</v>
      </c>
      <c r="Q876" s="234"/>
      <c r="R876" s="44"/>
      <c r="S876" s="45" t="e">
        <f t="shared" si="2041"/>
        <v>#DIV/0!</v>
      </c>
      <c r="T876" s="234"/>
      <c r="U876" s="44"/>
      <c r="V876" s="45" t="e">
        <f t="shared" si="2042"/>
        <v>#DIV/0!</v>
      </c>
      <c r="W876" s="234"/>
      <c r="X876" s="44"/>
      <c r="Y876" s="45" t="e">
        <f t="shared" si="2043"/>
        <v>#DIV/0!</v>
      </c>
      <c r="Z876" s="234"/>
      <c r="AA876" s="44"/>
      <c r="AB876" s="45" t="e">
        <f t="shared" si="2044"/>
        <v>#DIV/0!</v>
      </c>
      <c r="AC876" s="234"/>
      <c r="AD876" s="44"/>
      <c r="AE876" s="45" t="e">
        <f t="shared" si="2045"/>
        <v>#DIV/0!</v>
      </c>
      <c r="AF876" s="234"/>
      <c r="AG876" s="44"/>
      <c r="AH876" s="45" t="e">
        <f t="shared" si="2046"/>
        <v>#DIV/0!</v>
      </c>
      <c r="AI876" s="234"/>
      <c r="AJ876" s="44"/>
      <c r="AK876" s="45" t="e">
        <f t="shared" si="2047"/>
        <v>#DIV/0!</v>
      </c>
      <c r="AL876" s="234"/>
      <c r="AM876" s="44"/>
      <c r="AN876" s="45" t="e">
        <f t="shared" si="2048"/>
        <v>#DIV/0!</v>
      </c>
      <c r="AO876" s="234"/>
      <c r="AP876" s="44"/>
      <c r="AQ876" s="45" t="e">
        <f t="shared" si="2049"/>
        <v>#DIV/0!</v>
      </c>
      <c r="AR876" s="12"/>
      <c r="AS876" s="37"/>
      <c r="AT876" s="37"/>
    </row>
    <row r="877" spans="1:46" customFormat="1" ht="40.5" hidden="1" customHeight="1">
      <c r="A877" s="283"/>
      <c r="B877" s="279"/>
      <c r="C877" s="282"/>
      <c r="D877" s="115" t="s">
        <v>37</v>
      </c>
      <c r="E877" s="173">
        <f t="shared" si="2050"/>
        <v>0</v>
      </c>
      <c r="F877" s="85">
        <f t="shared" si="2050"/>
        <v>0</v>
      </c>
      <c r="G877" s="43" t="e">
        <f t="shared" si="2037"/>
        <v>#DIV/0!</v>
      </c>
      <c r="H877" s="234"/>
      <c r="I877" s="44"/>
      <c r="J877" s="45" t="e">
        <f t="shared" si="2038"/>
        <v>#DIV/0!</v>
      </c>
      <c r="K877" s="234"/>
      <c r="L877" s="85"/>
      <c r="M877" s="45" t="e">
        <f t="shared" si="2039"/>
        <v>#DIV/0!</v>
      </c>
      <c r="N877" s="234"/>
      <c r="O877" s="43"/>
      <c r="P877" s="45" t="e">
        <f t="shared" si="2040"/>
        <v>#DIV/0!</v>
      </c>
      <c r="Q877" s="234"/>
      <c r="R877" s="44"/>
      <c r="S877" s="45" t="e">
        <f t="shared" si="2041"/>
        <v>#DIV/0!</v>
      </c>
      <c r="T877" s="234"/>
      <c r="U877" s="44"/>
      <c r="V877" s="45" t="e">
        <f t="shared" si="2042"/>
        <v>#DIV/0!</v>
      </c>
      <c r="W877" s="234"/>
      <c r="X877" s="44"/>
      <c r="Y877" s="45" t="e">
        <f t="shared" si="2043"/>
        <v>#DIV/0!</v>
      </c>
      <c r="Z877" s="234"/>
      <c r="AA877" s="44"/>
      <c r="AB877" s="45" t="e">
        <f t="shared" si="2044"/>
        <v>#DIV/0!</v>
      </c>
      <c r="AC877" s="234"/>
      <c r="AD877" s="44"/>
      <c r="AE877" s="45" t="e">
        <f t="shared" si="2045"/>
        <v>#DIV/0!</v>
      </c>
      <c r="AF877" s="234"/>
      <c r="AG877" s="44"/>
      <c r="AH877" s="45" t="e">
        <f t="shared" si="2046"/>
        <v>#DIV/0!</v>
      </c>
      <c r="AI877" s="234"/>
      <c r="AJ877" s="44"/>
      <c r="AK877" s="45" t="e">
        <f t="shared" si="2047"/>
        <v>#DIV/0!</v>
      </c>
      <c r="AL877" s="234"/>
      <c r="AM877" s="44"/>
      <c r="AN877" s="45" t="e">
        <f t="shared" si="2048"/>
        <v>#DIV/0!</v>
      </c>
      <c r="AO877" s="234"/>
      <c r="AP877" s="44"/>
      <c r="AQ877" s="45" t="e">
        <f t="shared" si="2049"/>
        <v>#DIV/0!</v>
      </c>
      <c r="AR877" s="12"/>
      <c r="AS877" s="37"/>
      <c r="AT877" s="37"/>
    </row>
    <row r="878" spans="1:46" customFormat="1" ht="45" hidden="1">
      <c r="A878" s="283"/>
      <c r="B878" s="280"/>
      <c r="C878" s="282"/>
      <c r="D878" s="115" t="s">
        <v>32</v>
      </c>
      <c r="E878" s="173">
        <f t="shared" si="2050"/>
        <v>0</v>
      </c>
      <c r="F878" s="85">
        <f t="shared" si="2050"/>
        <v>0</v>
      </c>
      <c r="G878" s="43" t="e">
        <f t="shared" si="2037"/>
        <v>#DIV/0!</v>
      </c>
      <c r="H878" s="234"/>
      <c r="I878" s="44"/>
      <c r="J878" s="45" t="e">
        <f t="shared" si="2038"/>
        <v>#DIV/0!</v>
      </c>
      <c r="K878" s="234"/>
      <c r="L878" s="85"/>
      <c r="M878" s="45" t="e">
        <f t="shared" si="2039"/>
        <v>#DIV/0!</v>
      </c>
      <c r="N878" s="234"/>
      <c r="O878" s="43"/>
      <c r="P878" s="45" t="e">
        <f t="shared" si="2040"/>
        <v>#DIV/0!</v>
      </c>
      <c r="Q878" s="234"/>
      <c r="R878" s="44"/>
      <c r="S878" s="45" t="e">
        <f t="shared" si="2041"/>
        <v>#DIV/0!</v>
      </c>
      <c r="T878" s="234"/>
      <c r="U878" s="44"/>
      <c r="V878" s="45" t="e">
        <f t="shared" si="2042"/>
        <v>#DIV/0!</v>
      </c>
      <c r="W878" s="234"/>
      <c r="X878" s="44"/>
      <c r="Y878" s="45" t="e">
        <f t="shared" si="2043"/>
        <v>#DIV/0!</v>
      </c>
      <c r="Z878" s="234"/>
      <c r="AA878" s="44"/>
      <c r="AB878" s="45" t="e">
        <f t="shared" si="2044"/>
        <v>#DIV/0!</v>
      </c>
      <c r="AC878" s="234"/>
      <c r="AD878" s="44"/>
      <c r="AE878" s="45" t="e">
        <f t="shared" si="2045"/>
        <v>#DIV/0!</v>
      </c>
      <c r="AF878" s="234"/>
      <c r="AG878" s="44"/>
      <c r="AH878" s="45" t="e">
        <f t="shared" si="2046"/>
        <v>#DIV/0!</v>
      </c>
      <c r="AI878" s="234"/>
      <c r="AJ878" s="44"/>
      <c r="AK878" s="45" t="e">
        <f t="shared" si="2047"/>
        <v>#DIV/0!</v>
      </c>
      <c r="AL878" s="234"/>
      <c r="AM878" s="44"/>
      <c r="AN878" s="45" t="e">
        <f t="shared" si="2048"/>
        <v>#DIV/0!</v>
      </c>
      <c r="AO878" s="234"/>
      <c r="AP878" s="44"/>
      <c r="AQ878" s="45" t="e">
        <f t="shared" si="2049"/>
        <v>#DIV/0!</v>
      </c>
      <c r="AR878" s="12"/>
      <c r="AS878" s="37"/>
      <c r="AT878" s="37"/>
    </row>
    <row r="879" spans="1:46" s="208" customFormat="1" ht="26.25" hidden="1" customHeight="1">
      <c r="A879" s="302" t="s">
        <v>374</v>
      </c>
      <c r="B879" s="278" t="s">
        <v>120</v>
      </c>
      <c r="C879" s="282" t="s">
        <v>107</v>
      </c>
      <c r="D879" s="217" t="s">
        <v>34</v>
      </c>
      <c r="E879" s="210">
        <f>E880+E881+E882+E884+E885</f>
        <v>95.3</v>
      </c>
      <c r="F879" s="206">
        <f>F880+F881+F882+F884+F885</f>
        <v>7.63</v>
      </c>
      <c r="G879" s="206">
        <f>(F879/E879)*100</f>
        <v>8.0062959076600215</v>
      </c>
      <c r="H879" s="234">
        <f>H880+H881+H882+H884+H885</f>
        <v>0</v>
      </c>
      <c r="I879" s="205">
        <f>I880+I881+I882+I884+I885</f>
        <v>0</v>
      </c>
      <c r="J879" s="205" t="e">
        <f>(I879/H879)*100</f>
        <v>#DIV/0!</v>
      </c>
      <c r="K879" s="234">
        <f>K880+K881+K882+K884+K885</f>
        <v>0</v>
      </c>
      <c r="L879" s="206">
        <f>L880+L881+L882+L884+L885</f>
        <v>0</v>
      </c>
      <c r="M879" s="205" t="e">
        <f>(L879/K879)*100</f>
        <v>#DIV/0!</v>
      </c>
      <c r="N879" s="234">
        <f>N880+N881+N882+N884+N885</f>
        <v>0</v>
      </c>
      <c r="O879" s="206">
        <f>O880+O881+O882+O884+O885</f>
        <v>0</v>
      </c>
      <c r="P879" s="205" t="e">
        <f>(O879/N879)*100</f>
        <v>#DIV/0!</v>
      </c>
      <c r="Q879" s="234">
        <f>Q880+Q881+Q882+Q884+Q885</f>
        <v>0</v>
      </c>
      <c r="R879" s="205">
        <f>R880+R881+R882+R884+R885</f>
        <v>0</v>
      </c>
      <c r="S879" s="205" t="e">
        <f>(R879/Q879)*100</f>
        <v>#DIV/0!</v>
      </c>
      <c r="T879" s="234">
        <f>T880+T881+T882+T884+T885</f>
        <v>0</v>
      </c>
      <c r="U879" s="205">
        <f>U880+U881+U882+U884+U885</f>
        <v>0</v>
      </c>
      <c r="V879" s="205" t="e">
        <f>(U879/T879)*100</f>
        <v>#DIV/0!</v>
      </c>
      <c r="W879" s="234">
        <f>W880+W881+W882+W884+W885</f>
        <v>7.63</v>
      </c>
      <c r="X879" s="205">
        <f>X880+X881+X882+X884+X885</f>
        <v>7.63</v>
      </c>
      <c r="Y879" s="205">
        <f>(X879/W879)*100</f>
        <v>100</v>
      </c>
      <c r="Z879" s="234">
        <f>Z880+Z881+Z882+Z884+Z885</f>
        <v>0</v>
      </c>
      <c r="AA879" s="205">
        <f>AA880+AA881+AA882+AA884+AA885</f>
        <v>0</v>
      </c>
      <c r="AB879" s="205" t="e">
        <f>(AA879/Z879)*100</f>
        <v>#DIV/0!</v>
      </c>
      <c r="AC879" s="234">
        <f>AC880+AC881+AC882+AC884+AC885</f>
        <v>87.67</v>
      </c>
      <c r="AD879" s="205">
        <f>AD880+AD881+AD882+AD884+AD885</f>
        <v>0</v>
      </c>
      <c r="AE879" s="205">
        <f>(AD879/AC879)*100</f>
        <v>0</v>
      </c>
      <c r="AF879" s="234">
        <f>AF880+AF881+AF882+AF884+AF885</f>
        <v>0</v>
      </c>
      <c r="AG879" s="205">
        <f>AG880+AG881+AG882+AG884+AG885</f>
        <v>0</v>
      </c>
      <c r="AH879" s="205" t="e">
        <f>(AG879/AF879)*100</f>
        <v>#DIV/0!</v>
      </c>
      <c r="AI879" s="234">
        <f>AI880+AI881+AI882+AI884+AI885</f>
        <v>0</v>
      </c>
      <c r="AJ879" s="205">
        <f>AJ880+AJ881+AJ882+AJ884+AJ885</f>
        <v>0</v>
      </c>
      <c r="AK879" s="205" t="e">
        <f>(AJ879/AI879)*100</f>
        <v>#DIV/0!</v>
      </c>
      <c r="AL879" s="234">
        <f>AL880+AL881+AL882+AL884+AL885</f>
        <v>0</v>
      </c>
      <c r="AM879" s="205">
        <f>AM880+AM881+AM882+AM884+AM885</f>
        <v>0</v>
      </c>
      <c r="AN879" s="205" t="e">
        <f>(AM879/AL879)*100</f>
        <v>#DIV/0!</v>
      </c>
      <c r="AO879" s="234">
        <f>AO880+AO881+AO882+AO884+AO885</f>
        <v>0</v>
      </c>
      <c r="AP879" s="205">
        <f>AP880+AP881+AP882+AP884+AP885</f>
        <v>0</v>
      </c>
      <c r="AQ879" s="205" t="e">
        <f>(AP879/AO879)*100</f>
        <v>#DIV/0!</v>
      </c>
      <c r="AR879" s="216"/>
    </row>
    <row r="880" spans="1:46" customFormat="1" ht="30" hidden="1">
      <c r="A880" s="302"/>
      <c r="B880" s="279"/>
      <c r="C880" s="282"/>
      <c r="D880" s="115" t="s">
        <v>17</v>
      </c>
      <c r="E880" s="173">
        <f>H880+K880+N880+Q880+T880+W880+Z880+AC880+AF880+AI880+AL880+AO880</f>
        <v>0</v>
      </c>
      <c r="F880" s="85">
        <f>I880+L880+O880+R880+U880+X880+AA880+AD880+AG880+AJ880+AM880+AP880</f>
        <v>0</v>
      </c>
      <c r="G880" s="43" t="e">
        <f t="shared" ref="G880:G885" si="2051">(F880/E880)*100</f>
        <v>#DIV/0!</v>
      </c>
      <c r="H880" s="234"/>
      <c r="I880" s="44"/>
      <c r="J880" s="45" t="e">
        <f t="shared" ref="J880:J885" si="2052">(I880/H880)*100</f>
        <v>#DIV/0!</v>
      </c>
      <c r="K880" s="234"/>
      <c r="L880" s="85"/>
      <c r="M880" s="45" t="e">
        <f t="shared" ref="M880:M885" si="2053">(L880/K880)*100</f>
        <v>#DIV/0!</v>
      </c>
      <c r="N880" s="234"/>
      <c r="O880" s="43"/>
      <c r="P880" s="45" t="e">
        <f t="shared" ref="P880:P885" si="2054">(O880/N880)*100</f>
        <v>#DIV/0!</v>
      </c>
      <c r="Q880" s="234"/>
      <c r="R880" s="44"/>
      <c r="S880" s="45" t="e">
        <f t="shared" ref="S880:S885" si="2055">(R880/Q880)*100</f>
        <v>#DIV/0!</v>
      </c>
      <c r="T880" s="234"/>
      <c r="U880" s="44"/>
      <c r="V880" s="45" t="e">
        <f t="shared" ref="V880:V885" si="2056">(U880/T880)*100</f>
        <v>#DIV/0!</v>
      </c>
      <c r="W880" s="234"/>
      <c r="X880" s="44"/>
      <c r="Y880" s="45" t="e">
        <f t="shared" ref="Y880:Y885" si="2057">(X880/W880)*100</f>
        <v>#DIV/0!</v>
      </c>
      <c r="Z880" s="234"/>
      <c r="AA880" s="44"/>
      <c r="AB880" s="45" t="e">
        <f t="shared" ref="AB880:AB885" si="2058">(AA880/Z880)*100</f>
        <v>#DIV/0!</v>
      </c>
      <c r="AC880" s="234"/>
      <c r="AD880" s="44"/>
      <c r="AE880" s="45" t="e">
        <f t="shared" ref="AE880:AE885" si="2059">(AD880/AC880)*100</f>
        <v>#DIV/0!</v>
      </c>
      <c r="AF880" s="234"/>
      <c r="AG880" s="44"/>
      <c r="AH880" s="45" t="e">
        <f t="shared" ref="AH880:AH885" si="2060">(AG880/AF880)*100</f>
        <v>#DIV/0!</v>
      </c>
      <c r="AI880" s="234"/>
      <c r="AJ880" s="44"/>
      <c r="AK880" s="45" t="e">
        <f t="shared" ref="AK880:AK885" si="2061">(AJ880/AI880)*100</f>
        <v>#DIV/0!</v>
      </c>
      <c r="AL880" s="234"/>
      <c r="AM880" s="44"/>
      <c r="AN880" s="45" t="e">
        <f t="shared" ref="AN880:AN885" si="2062">(AM880/AL880)*100</f>
        <v>#DIV/0!</v>
      </c>
      <c r="AO880" s="234"/>
      <c r="AP880" s="44"/>
      <c r="AQ880" s="45" t="e">
        <f t="shared" ref="AQ880:AQ885" si="2063">(AP880/AO880)*100</f>
        <v>#DIV/0!</v>
      </c>
      <c r="AR880" s="12"/>
      <c r="AS880" s="37"/>
      <c r="AT880" s="37"/>
    </row>
    <row r="881" spans="1:46" customFormat="1" ht="51" hidden="1" customHeight="1">
      <c r="A881" s="302"/>
      <c r="B881" s="279"/>
      <c r="C881" s="282"/>
      <c r="D881" s="115" t="s">
        <v>18</v>
      </c>
      <c r="E881" s="173">
        <f t="shared" ref="E881:F885" si="2064">H881+K881+N881+Q881+T881+W881+Z881+AC881+AF881+AI881+AL881+AO881</f>
        <v>0</v>
      </c>
      <c r="F881" s="85">
        <f t="shared" si="2064"/>
        <v>0</v>
      </c>
      <c r="G881" s="43" t="e">
        <f t="shared" si="2051"/>
        <v>#DIV/0!</v>
      </c>
      <c r="H881" s="234"/>
      <c r="I881" s="44"/>
      <c r="J881" s="45" t="e">
        <f t="shared" si="2052"/>
        <v>#DIV/0!</v>
      </c>
      <c r="K881" s="234"/>
      <c r="L881" s="85"/>
      <c r="M881" s="45" t="e">
        <f t="shared" si="2053"/>
        <v>#DIV/0!</v>
      </c>
      <c r="N881" s="234"/>
      <c r="O881" s="43"/>
      <c r="P881" s="45" t="e">
        <f t="shared" si="2054"/>
        <v>#DIV/0!</v>
      </c>
      <c r="Q881" s="234"/>
      <c r="R881" s="44"/>
      <c r="S881" s="45" t="e">
        <f t="shared" si="2055"/>
        <v>#DIV/0!</v>
      </c>
      <c r="T881" s="234"/>
      <c r="U881" s="44"/>
      <c r="V881" s="45" t="e">
        <f t="shared" si="2056"/>
        <v>#DIV/0!</v>
      </c>
      <c r="W881" s="234"/>
      <c r="X881" s="44"/>
      <c r="Y881" s="45" t="e">
        <f t="shared" si="2057"/>
        <v>#DIV/0!</v>
      </c>
      <c r="Z881" s="234"/>
      <c r="AA881" s="44"/>
      <c r="AB881" s="45" t="e">
        <f t="shared" si="2058"/>
        <v>#DIV/0!</v>
      </c>
      <c r="AC881" s="234"/>
      <c r="AD881" s="44"/>
      <c r="AE881" s="45" t="e">
        <f t="shared" si="2059"/>
        <v>#DIV/0!</v>
      </c>
      <c r="AF881" s="234"/>
      <c r="AG881" s="44"/>
      <c r="AH881" s="45" t="e">
        <f t="shared" si="2060"/>
        <v>#DIV/0!</v>
      </c>
      <c r="AI881" s="234"/>
      <c r="AJ881" s="44"/>
      <c r="AK881" s="45" t="e">
        <f t="shared" si="2061"/>
        <v>#DIV/0!</v>
      </c>
      <c r="AL881" s="234"/>
      <c r="AM881" s="44"/>
      <c r="AN881" s="45" t="e">
        <f t="shared" si="2062"/>
        <v>#DIV/0!</v>
      </c>
      <c r="AO881" s="234"/>
      <c r="AP881" s="44"/>
      <c r="AQ881" s="45" t="e">
        <f t="shared" si="2063"/>
        <v>#DIV/0!</v>
      </c>
      <c r="AR881" s="12"/>
      <c r="AS881" s="37"/>
      <c r="AT881" s="37"/>
    </row>
    <row r="882" spans="1:46" customFormat="1" ht="32.25" hidden="1" customHeight="1">
      <c r="A882" s="302"/>
      <c r="B882" s="279"/>
      <c r="C882" s="282"/>
      <c r="D882" s="115" t="s">
        <v>26</v>
      </c>
      <c r="E882" s="173">
        <f t="shared" si="2064"/>
        <v>95.3</v>
      </c>
      <c r="F882" s="85">
        <f t="shared" si="2064"/>
        <v>7.63</v>
      </c>
      <c r="G882" s="43">
        <f t="shared" si="2051"/>
        <v>8.0062959076600215</v>
      </c>
      <c r="H882" s="234"/>
      <c r="I882" s="44"/>
      <c r="J882" s="45" t="e">
        <f t="shared" si="2052"/>
        <v>#DIV/0!</v>
      </c>
      <c r="K882" s="234"/>
      <c r="L882" s="85"/>
      <c r="M882" s="45" t="e">
        <f t="shared" si="2053"/>
        <v>#DIV/0!</v>
      </c>
      <c r="N882" s="234"/>
      <c r="O882" s="43"/>
      <c r="P882" s="45" t="e">
        <f t="shared" si="2054"/>
        <v>#DIV/0!</v>
      </c>
      <c r="Q882" s="234"/>
      <c r="R882" s="44"/>
      <c r="S882" s="45" t="e">
        <f t="shared" si="2055"/>
        <v>#DIV/0!</v>
      </c>
      <c r="T882" s="234"/>
      <c r="U882" s="44"/>
      <c r="V882" s="45" t="e">
        <f t="shared" si="2056"/>
        <v>#DIV/0!</v>
      </c>
      <c r="W882" s="234">
        <v>7.63</v>
      </c>
      <c r="X882" s="44">
        <v>7.63</v>
      </c>
      <c r="Y882" s="45">
        <f t="shared" si="2057"/>
        <v>100</v>
      </c>
      <c r="Z882" s="234"/>
      <c r="AA882" s="44"/>
      <c r="AB882" s="45" t="e">
        <f t="shared" si="2058"/>
        <v>#DIV/0!</v>
      </c>
      <c r="AC882" s="234">
        <f>95.3-7.63</f>
        <v>87.67</v>
      </c>
      <c r="AD882" s="44"/>
      <c r="AE882" s="45">
        <f t="shared" si="2059"/>
        <v>0</v>
      </c>
      <c r="AF882" s="234"/>
      <c r="AG882" s="44"/>
      <c r="AH882" s="45" t="e">
        <f t="shared" si="2060"/>
        <v>#DIV/0!</v>
      </c>
      <c r="AI882" s="234"/>
      <c r="AJ882" s="44"/>
      <c r="AK882" s="45" t="e">
        <f t="shared" si="2061"/>
        <v>#DIV/0!</v>
      </c>
      <c r="AL882" s="234"/>
      <c r="AM882" s="44"/>
      <c r="AN882" s="45" t="e">
        <f t="shared" si="2062"/>
        <v>#DIV/0!</v>
      </c>
      <c r="AO882" s="234"/>
      <c r="AP882" s="44"/>
      <c r="AQ882" s="45" t="e">
        <f t="shared" si="2063"/>
        <v>#DIV/0!</v>
      </c>
      <c r="AR882" s="12"/>
      <c r="AS882" s="37"/>
      <c r="AT882" s="37"/>
    </row>
    <row r="883" spans="1:46" customFormat="1" ht="79.5" hidden="1" customHeight="1">
      <c r="A883" s="302"/>
      <c r="B883" s="279"/>
      <c r="C883" s="282"/>
      <c r="D883" s="115" t="s">
        <v>154</v>
      </c>
      <c r="E883" s="173">
        <f t="shared" si="2064"/>
        <v>0</v>
      </c>
      <c r="F883" s="85">
        <f t="shared" si="2064"/>
        <v>0</v>
      </c>
      <c r="G883" s="43" t="e">
        <f t="shared" si="2051"/>
        <v>#DIV/0!</v>
      </c>
      <c r="H883" s="234"/>
      <c r="I883" s="44"/>
      <c r="J883" s="45" t="e">
        <f t="shared" si="2052"/>
        <v>#DIV/0!</v>
      </c>
      <c r="K883" s="234"/>
      <c r="L883" s="85"/>
      <c r="M883" s="45" t="e">
        <f t="shared" si="2053"/>
        <v>#DIV/0!</v>
      </c>
      <c r="N883" s="234"/>
      <c r="O883" s="43"/>
      <c r="P883" s="45" t="e">
        <f t="shared" si="2054"/>
        <v>#DIV/0!</v>
      </c>
      <c r="Q883" s="234"/>
      <c r="R883" s="44"/>
      <c r="S883" s="45" t="e">
        <f t="shared" si="2055"/>
        <v>#DIV/0!</v>
      </c>
      <c r="T883" s="234"/>
      <c r="U883" s="44"/>
      <c r="V883" s="45" t="e">
        <f t="shared" si="2056"/>
        <v>#DIV/0!</v>
      </c>
      <c r="W883" s="234"/>
      <c r="X883" s="44"/>
      <c r="Y883" s="45" t="e">
        <f t="shared" si="2057"/>
        <v>#DIV/0!</v>
      </c>
      <c r="Z883" s="234"/>
      <c r="AA883" s="44"/>
      <c r="AB883" s="45" t="e">
        <f t="shared" si="2058"/>
        <v>#DIV/0!</v>
      </c>
      <c r="AC883" s="234"/>
      <c r="AD883" s="44"/>
      <c r="AE883" s="45" t="e">
        <f t="shared" si="2059"/>
        <v>#DIV/0!</v>
      </c>
      <c r="AF883" s="234"/>
      <c r="AG883" s="44"/>
      <c r="AH883" s="45" t="e">
        <f t="shared" si="2060"/>
        <v>#DIV/0!</v>
      </c>
      <c r="AI883" s="234"/>
      <c r="AJ883" s="44"/>
      <c r="AK883" s="45" t="e">
        <f t="shared" si="2061"/>
        <v>#DIV/0!</v>
      </c>
      <c r="AL883" s="234"/>
      <c r="AM883" s="44"/>
      <c r="AN883" s="45" t="e">
        <f t="shared" si="2062"/>
        <v>#DIV/0!</v>
      </c>
      <c r="AO883" s="234"/>
      <c r="AP883" s="44"/>
      <c r="AQ883" s="45" t="e">
        <f t="shared" si="2063"/>
        <v>#DIV/0!</v>
      </c>
      <c r="AR883" s="12"/>
      <c r="AS883" s="37"/>
      <c r="AT883" s="37"/>
    </row>
    <row r="884" spans="1:46" customFormat="1" ht="36" hidden="1" customHeight="1">
      <c r="A884" s="302"/>
      <c r="B884" s="279"/>
      <c r="C884" s="282"/>
      <c r="D884" s="115" t="s">
        <v>37</v>
      </c>
      <c r="E884" s="173">
        <f t="shared" si="2064"/>
        <v>0</v>
      </c>
      <c r="F884" s="85">
        <f t="shared" si="2064"/>
        <v>0</v>
      </c>
      <c r="G884" s="43" t="e">
        <f t="shared" si="2051"/>
        <v>#DIV/0!</v>
      </c>
      <c r="H884" s="234"/>
      <c r="I884" s="44"/>
      <c r="J884" s="45" t="e">
        <f t="shared" si="2052"/>
        <v>#DIV/0!</v>
      </c>
      <c r="K884" s="234"/>
      <c r="L884" s="85"/>
      <c r="M884" s="45" t="e">
        <f t="shared" si="2053"/>
        <v>#DIV/0!</v>
      </c>
      <c r="N884" s="234"/>
      <c r="O884" s="43"/>
      <c r="P884" s="45" t="e">
        <f t="shared" si="2054"/>
        <v>#DIV/0!</v>
      </c>
      <c r="Q884" s="234"/>
      <c r="R884" s="44"/>
      <c r="S884" s="45" t="e">
        <f t="shared" si="2055"/>
        <v>#DIV/0!</v>
      </c>
      <c r="T884" s="234"/>
      <c r="U884" s="44"/>
      <c r="V884" s="45" t="e">
        <f t="shared" si="2056"/>
        <v>#DIV/0!</v>
      </c>
      <c r="W884" s="234"/>
      <c r="X884" s="44"/>
      <c r="Y884" s="45" t="e">
        <f t="shared" si="2057"/>
        <v>#DIV/0!</v>
      </c>
      <c r="Z884" s="234"/>
      <c r="AA884" s="44"/>
      <c r="AB884" s="45" t="e">
        <f t="shared" si="2058"/>
        <v>#DIV/0!</v>
      </c>
      <c r="AC884" s="234"/>
      <c r="AD884" s="44"/>
      <c r="AE884" s="45" t="e">
        <f t="shared" si="2059"/>
        <v>#DIV/0!</v>
      </c>
      <c r="AF884" s="234"/>
      <c r="AG884" s="44"/>
      <c r="AH884" s="45" t="e">
        <f t="shared" si="2060"/>
        <v>#DIV/0!</v>
      </c>
      <c r="AI884" s="234"/>
      <c r="AJ884" s="44"/>
      <c r="AK884" s="45" t="e">
        <f t="shared" si="2061"/>
        <v>#DIV/0!</v>
      </c>
      <c r="AL884" s="234"/>
      <c r="AM884" s="44"/>
      <c r="AN884" s="45" t="e">
        <f t="shared" si="2062"/>
        <v>#DIV/0!</v>
      </c>
      <c r="AO884" s="234"/>
      <c r="AP884" s="44"/>
      <c r="AQ884" s="45" t="e">
        <f t="shared" si="2063"/>
        <v>#DIV/0!</v>
      </c>
      <c r="AR884" s="12"/>
      <c r="AS884" s="37"/>
      <c r="AT884" s="37"/>
    </row>
    <row r="885" spans="1:46" customFormat="1" ht="45" hidden="1">
      <c r="A885" s="302"/>
      <c r="B885" s="280"/>
      <c r="C885" s="282"/>
      <c r="D885" s="115" t="s">
        <v>32</v>
      </c>
      <c r="E885" s="173">
        <f t="shared" si="2064"/>
        <v>0</v>
      </c>
      <c r="F885" s="85">
        <f t="shared" si="2064"/>
        <v>0</v>
      </c>
      <c r="G885" s="43" t="e">
        <f t="shared" si="2051"/>
        <v>#DIV/0!</v>
      </c>
      <c r="H885" s="234"/>
      <c r="I885" s="44"/>
      <c r="J885" s="45" t="e">
        <f t="shared" si="2052"/>
        <v>#DIV/0!</v>
      </c>
      <c r="K885" s="234"/>
      <c r="L885" s="85"/>
      <c r="M885" s="45" t="e">
        <f t="shared" si="2053"/>
        <v>#DIV/0!</v>
      </c>
      <c r="N885" s="234"/>
      <c r="O885" s="43"/>
      <c r="P885" s="45" t="e">
        <f t="shared" si="2054"/>
        <v>#DIV/0!</v>
      </c>
      <c r="Q885" s="234"/>
      <c r="R885" s="44"/>
      <c r="S885" s="45" t="e">
        <f t="shared" si="2055"/>
        <v>#DIV/0!</v>
      </c>
      <c r="T885" s="234"/>
      <c r="U885" s="44"/>
      <c r="V885" s="45" t="e">
        <f t="shared" si="2056"/>
        <v>#DIV/0!</v>
      </c>
      <c r="W885" s="234"/>
      <c r="X885" s="44"/>
      <c r="Y885" s="45" t="e">
        <f t="shared" si="2057"/>
        <v>#DIV/0!</v>
      </c>
      <c r="Z885" s="234"/>
      <c r="AA885" s="44"/>
      <c r="AB885" s="45" t="e">
        <f t="shared" si="2058"/>
        <v>#DIV/0!</v>
      </c>
      <c r="AC885" s="234"/>
      <c r="AD885" s="44"/>
      <c r="AE885" s="45" t="e">
        <f t="shared" si="2059"/>
        <v>#DIV/0!</v>
      </c>
      <c r="AF885" s="234"/>
      <c r="AG885" s="44"/>
      <c r="AH885" s="45" t="e">
        <f t="shared" si="2060"/>
        <v>#DIV/0!</v>
      </c>
      <c r="AI885" s="234"/>
      <c r="AJ885" s="44"/>
      <c r="AK885" s="45" t="e">
        <f t="shared" si="2061"/>
        <v>#DIV/0!</v>
      </c>
      <c r="AL885" s="234"/>
      <c r="AM885" s="44"/>
      <c r="AN885" s="45" t="e">
        <f t="shared" si="2062"/>
        <v>#DIV/0!</v>
      </c>
      <c r="AO885" s="234"/>
      <c r="AP885" s="44"/>
      <c r="AQ885" s="45" t="e">
        <f t="shared" si="2063"/>
        <v>#DIV/0!</v>
      </c>
      <c r="AR885" s="12"/>
      <c r="AS885" s="37"/>
      <c r="AT885" s="37"/>
    </row>
    <row r="886" spans="1:46" s="208" customFormat="1" ht="24.75" hidden="1" customHeight="1">
      <c r="A886" s="302" t="s">
        <v>375</v>
      </c>
      <c r="B886" s="278" t="s">
        <v>121</v>
      </c>
      <c r="C886" s="282" t="s">
        <v>296</v>
      </c>
      <c r="D886" s="217" t="s">
        <v>34</v>
      </c>
      <c r="E886" s="210">
        <f>E887+E888+E889+E891+E892</f>
        <v>90</v>
      </c>
      <c r="F886" s="206">
        <f>F887+F888+F889+F891+F892</f>
        <v>90</v>
      </c>
      <c r="G886" s="206">
        <f>(F886/E886)*100</f>
        <v>100</v>
      </c>
      <c r="H886" s="234">
        <f>H887+H888+H889+H891+H892</f>
        <v>0</v>
      </c>
      <c r="I886" s="205">
        <f>I887+I888+I889+I891+I892</f>
        <v>0</v>
      </c>
      <c r="J886" s="205" t="e">
        <f>(I886/H886)*100</f>
        <v>#DIV/0!</v>
      </c>
      <c r="K886" s="234">
        <f>K887+K888+K889+K891+K892</f>
        <v>0</v>
      </c>
      <c r="L886" s="206">
        <f>L887+L888+L889+L891+L892</f>
        <v>0</v>
      </c>
      <c r="M886" s="205" t="e">
        <f>(L886/K886)*100</f>
        <v>#DIV/0!</v>
      </c>
      <c r="N886" s="234">
        <f>N887+N888+N889+N891+N892</f>
        <v>0</v>
      </c>
      <c r="O886" s="206">
        <f>O887+O888+O889+O891+O892</f>
        <v>0</v>
      </c>
      <c r="P886" s="205" t="e">
        <f>(O886/N886)*100</f>
        <v>#DIV/0!</v>
      </c>
      <c r="Q886" s="234">
        <f>Q887+Q888+Q889+Q891+Q892</f>
        <v>0</v>
      </c>
      <c r="R886" s="205">
        <f>R887+R888+R889+R891+R892</f>
        <v>0</v>
      </c>
      <c r="S886" s="205" t="e">
        <f>(R886/Q886)*100</f>
        <v>#DIV/0!</v>
      </c>
      <c r="T886" s="234">
        <f>T887+T888+T889+T891+T892</f>
        <v>90</v>
      </c>
      <c r="U886" s="205">
        <f>U887+U888+U889+U891+U892</f>
        <v>90</v>
      </c>
      <c r="V886" s="205">
        <f>(U886/T886)*100</f>
        <v>100</v>
      </c>
      <c r="W886" s="234">
        <f>W887+W888+W889+W891+W892</f>
        <v>0</v>
      </c>
      <c r="X886" s="205">
        <f>X887+X888+X889+X891+X892</f>
        <v>0</v>
      </c>
      <c r="Y886" s="205" t="e">
        <f>(X886/W886)*100</f>
        <v>#DIV/0!</v>
      </c>
      <c r="Z886" s="234">
        <f>Z887+Z888+Z889+Z891+Z892</f>
        <v>0</v>
      </c>
      <c r="AA886" s="205">
        <f>AA887+AA888+AA889+AA891+AA892</f>
        <v>0</v>
      </c>
      <c r="AB886" s="205" t="e">
        <f>(AA886/Z886)*100</f>
        <v>#DIV/0!</v>
      </c>
      <c r="AC886" s="234">
        <f>AC887+AC888+AC889+AC891+AC892</f>
        <v>0</v>
      </c>
      <c r="AD886" s="205">
        <f>AD887+AD888+AD889+AD891+AD892</f>
        <v>0</v>
      </c>
      <c r="AE886" s="205" t="e">
        <f>(AD886/AC886)*100</f>
        <v>#DIV/0!</v>
      </c>
      <c r="AF886" s="234">
        <f>AF887+AF888+AF889+AF891+AF892</f>
        <v>0</v>
      </c>
      <c r="AG886" s="205">
        <f>AG887+AG888+AG889+AG891+AG892</f>
        <v>0</v>
      </c>
      <c r="AH886" s="205" t="e">
        <f>(AG886/AF886)*100</f>
        <v>#DIV/0!</v>
      </c>
      <c r="AI886" s="234">
        <f>AI887+AI888+AI889+AI891+AI892</f>
        <v>0</v>
      </c>
      <c r="AJ886" s="205">
        <f>AJ887+AJ888+AJ889+AJ891+AJ892</f>
        <v>0</v>
      </c>
      <c r="AK886" s="205" t="e">
        <f>(AJ886/AI886)*100</f>
        <v>#DIV/0!</v>
      </c>
      <c r="AL886" s="234">
        <f>AL887+AL888+AL889+AL891+AL892</f>
        <v>0</v>
      </c>
      <c r="AM886" s="205">
        <f>AM887+AM888+AM889+AM891+AM892</f>
        <v>0</v>
      </c>
      <c r="AN886" s="205" t="e">
        <f>(AM886/AL886)*100</f>
        <v>#DIV/0!</v>
      </c>
      <c r="AO886" s="234">
        <f>AO887+AO888+AO889+AO891+AO892</f>
        <v>0</v>
      </c>
      <c r="AP886" s="205">
        <f>AP887+AP888+AP889+AP891+AP892</f>
        <v>0</v>
      </c>
      <c r="AQ886" s="205" t="e">
        <f>(AP886/AO886)*100</f>
        <v>#DIV/0!</v>
      </c>
      <c r="AR886" s="216"/>
    </row>
    <row r="887" spans="1:46" customFormat="1" ht="30" hidden="1">
      <c r="A887" s="302"/>
      <c r="B887" s="279"/>
      <c r="C887" s="282"/>
      <c r="D887" s="115" t="s">
        <v>17</v>
      </c>
      <c r="E887" s="173">
        <f>H887+K887+N887+Q887+T887+W887+Z887+AC887+AF887+AI887+AL887+AO887</f>
        <v>0</v>
      </c>
      <c r="F887" s="85">
        <f>I887+L887+O887+R887+U887+X887+AA887+AD887+AG887+AJ887+AM887+AP887</f>
        <v>0</v>
      </c>
      <c r="G887" s="43" t="e">
        <f t="shared" ref="G887:G892" si="2065">(F887/E887)*100</f>
        <v>#DIV/0!</v>
      </c>
      <c r="H887" s="234"/>
      <c r="I887" s="44"/>
      <c r="J887" s="45" t="e">
        <f t="shared" ref="J887:J892" si="2066">(I887/H887)*100</f>
        <v>#DIV/0!</v>
      </c>
      <c r="K887" s="234"/>
      <c r="L887" s="85"/>
      <c r="M887" s="45" t="e">
        <f t="shared" ref="M887:M892" si="2067">(L887/K887)*100</f>
        <v>#DIV/0!</v>
      </c>
      <c r="N887" s="234"/>
      <c r="O887" s="43"/>
      <c r="P887" s="45" t="e">
        <f t="shared" ref="P887:P892" si="2068">(O887/N887)*100</f>
        <v>#DIV/0!</v>
      </c>
      <c r="Q887" s="234"/>
      <c r="R887" s="44"/>
      <c r="S887" s="45" t="e">
        <f t="shared" ref="S887:S892" si="2069">(R887/Q887)*100</f>
        <v>#DIV/0!</v>
      </c>
      <c r="T887" s="234"/>
      <c r="U887" s="44"/>
      <c r="V887" s="45" t="e">
        <f t="shared" ref="V887:V892" si="2070">(U887/T887)*100</f>
        <v>#DIV/0!</v>
      </c>
      <c r="W887" s="234"/>
      <c r="X887" s="44"/>
      <c r="Y887" s="45" t="e">
        <f t="shared" ref="Y887:Y892" si="2071">(X887/W887)*100</f>
        <v>#DIV/0!</v>
      </c>
      <c r="Z887" s="234"/>
      <c r="AA887" s="44"/>
      <c r="AB887" s="45" t="e">
        <f t="shared" ref="AB887:AB892" si="2072">(AA887/Z887)*100</f>
        <v>#DIV/0!</v>
      </c>
      <c r="AC887" s="234"/>
      <c r="AD887" s="44"/>
      <c r="AE887" s="45" t="e">
        <f t="shared" ref="AE887:AE892" si="2073">(AD887/AC887)*100</f>
        <v>#DIV/0!</v>
      </c>
      <c r="AF887" s="234"/>
      <c r="AG887" s="44"/>
      <c r="AH887" s="45" t="e">
        <f t="shared" ref="AH887:AH892" si="2074">(AG887/AF887)*100</f>
        <v>#DIV/0!</v>
      </c>
      <c r="AI887" s="234"/>
      <c r="AJ887" s="44"/>
      <c r="AK887" s="45" t="e">
        <f t="shared" ref="AK887:AK892" si="2075">(AJ887/AI887)*100</f>
        <v>#DIV/0!</v>
      </c>
      <c r="AL887" s="234"/>
      <c r="AM887" s="44"/>
      <c r="AN887" s="45" t="e">
        <f t="shared" ref="AN887:AN892" si="2076">(AM887/AL887)*100</f>
        <v>#DIV/0!</v>
      </c>
      <c r="AO887" s="234"/>
      <c r="AP887" s="44"/>
      <c r="AQ887" s="45" t="e">
        <f t="shared" ref="AQ887:AQ892" si="2077">(AP887/AO887)*100</f>
        <v>#DIV/0!</v>
      </c>
      <c r="AR887" s="12"/>
      <c r="AS887" s="37"/>
      <c r="AT887" s="37"/>
    </row>
    <row r="888" spans="1:46" customFormat="1" ht="51" hidden="1" customHeight="1">
      <c r="A888" s="302"/>
      <c r="B888" s="279"/>
      <c r="C888" s="282"/>
      <c r="D888" s="115" t="s">
        <v>18</v>
      </c>
      <c r="E888" s="173">
        <f t="shared" ref="E888:F892" si="2078">H888+K888+N888+Q888+T888+W888+Z888+AC888+AF888+AI888+AL888+AO888</f>
        <v>0</v>
      </c>
      <c r="F888" s="85">
        <f t="shared" si="2078"/>
        <v>0</v>
      </c>
      <c r="G888" s="43" t="e">
        <f t="shared" si="2065"/>
        <v>#DIV/0!</v>
      </c>
      <c r="H888" s="234"/>
      <c r="I888" s="44"/>
      <c r="J888" s="45" t="e">
        <f t="shared" si="2066"/>
        <v>#DIV/0!</v>
      </c>
      <c r="K888" s="234"/>
      <c r="L888" s="85"/>
      <c r="M888" s="45" t="e">
        <f t="shared" si="2067"/>
        <v>#DIV/0!</v>
      </c>
      <c r="N888" s="234"/>
      <c r="O888" s="43"/>
      <c r="P888" s="45" t="e">
        <f t="shared" si="2068"/>
        <v>#DIV/0!</v>
      </c>
      <c r="Q888" s="234"/>
      <c r="R888" s="44"/>
      <c r="S888" s="45" t="e">
        <f t="shared" si="2069"/>
        <v>#DIV/0!</v>
      </c>
      <c r="T888" s="234"/>
      <c r="U888" s="44"/>
      <c r="V888" s="45" t="e">
        <f t="shared" si="2070"/>
        <v>#DIV/0!</v>
      </c>
      <c r="W888" s="234"/>
      <c r="X888" s="44"/>
      <c r="Y888" s="45" t="e">
        <f t="shared" si="2071"/>
        <v>#DIV/0!</v>
      </c>
      <c r="Z888" s="234"/>
      <c r="AA888" s="44"/>
      <c r="AB888" s="45" t="e">
        <f t="shared" si="2072"/>
        <v>#DIV/0!</v>
      </c>
      <c r="AC888" s="234"/>
      <c r="AD888" s="44"/>
      <c r="AE888" s="45" t="e">
        <f t="shared" si="2073"/>
        <v>#DIV/0!</v>
      </c>
      <c r="AF888" s="234"/>
      <c r="AG888" s="44"/>
      <c r="AH888" s="45" t="e">
        <f t="shared" si="2074"/>
        <v>#DIV/0!</v>
      </c>
      <c r="AI888" s="234"/>
      <c r="AJ888" s="44"/>
      <c r="AK888" s="45" t="e">
        <f t="shared" si="2075"/>
        <v>#DIV/0!</v>
      </c>
      <c r="AL888" s="234"/>
      <c r="AM888" s="44"/>
      <c r="AN888" s="45" t="e">
        <f t="shared" si="2076"/>
        <v>#DIV/0!</v>
      </c>
      <c r="AO888" s="234"/>
      <c r="AP888" s="44"/>
      <c r="AQ888" s="45" t="e">
        <f t="shared" si="2077"/>
        <v>#DIV/0!</v>
      </c>
      <c r="AR888" s="12"/>
      <c r="AS888" s="37"/>
      <c r="AT888" s="37"/>
    </row>
    <row r="889" spans="1:46" customFormat="1" ht="21" hidden="1" customHeight="1">
      <c r="A889" s="302"/>
      <c r="B889" s="279"/>
      <c r="C889" s="282"/>
      <c r="D889" s="115" t="s">
        <v>26</v>
      </c>
      <c r="E889" s="173">
        <f t="shared" si="2078"/>
        <v>90</v>
      </c>
      <c r="F889" s="43">
        <f t="shared" si="2078"/>
        <v>90</v>
      </c>
      <c r="G889" s="43">
        <f t="shared" si="2065"/>
        <v>100</v>
      </c>
      <c r="H889" s="234"/>
      <c r="I889" s="44"/>
      <c r="J889" s="45" t="e">
        <f t="shared" si="2066"/>
        <v>#DIV/0!</v>
      </c>
      <c r="K889" s="234"/>
      <c r="L889" s="85"/>
      <c r="M889" s="45" t="e">
        <f t="shared" si="2067"/>
        <v>#DIV/0!</v>
      </c>
      <c r="N889" s="234"/>
      <c r="O889" s="43"/>
      <c r="P889" s="45" t="e">
        <f t="shared" si="2068"/>
        <v>#DIV/0!</v>
      </c>
      <c r="Q889" s="234"/>
      <c r="R889" s="44"/>
      <c r="S889" s="45" t="e">
        <f t="shared" si="2069"/>
        <v>#DIV/0!</v>
      </c>
      <c r="T889" s="234">
        <v>90</v>
      </c>
      <c r="U889" s="45">
        <v>90</v>
      </c>
      <c r="V889" s="45">
        <f t="shared" si="2070"/>
        <v>100</v>
      </c>
      <c r="W889" s="234">
        <v>0</v>
      </c>
      <c r="X889" s="44"/>
      <c r="Y889" s="45" t="e">
        <f t="shared" si="2071"/>
        <v>#DIV/0!</v>
      </c>
      <c r="Z889" s="234"/>
      <c r="AA889" s="44"/>
      <c r="AB889" s="45" t="e">
        <f t="shared" si="2072"/>
        <v>#DIV/0!</v>
      </c>
      <c r="AC889" s="234">
        <v>0</v>
      </c>
      <c r="AD889" s="44"/>
      <c r="AE889" s="45" t="e">
        <f t="shared" si="2073"/>
        <v>#DIV/0!</v>
      </c>
      <c r="AF889" s="234"/>
      <c r="AG889" s="44"/>
      <c r="AH889" s="45" t="e">
        <f t="shared" si="2074"/>
        <v>#DIV/0!</v>
      </c>
      <c r="AI889" s="234"/>
      <c r="AJ889" s="44"/>
      <c r="AK889" s="45" t="e">
        <f t="shared" si="2075"/>
        <v>#DIV/0!</v>
      </c>
      <c r="AL889" s="234"/>
      <c r="AM889" s="44"/>
      <c r="AN889" s="45" t="e">
        <f t="shared" si="2076"/>
        <v>#DIV/0!</v>
      </c>
      <c r="AO889" s="234"/>
      <c r="AP889" s="44"/>
      <c r="AQ889" s="45" t="e">
        <f t="shared" si="2077"/>
        <v>#DIV/0!</v>
      </c>
      <c r="AR889" s="12"/>
      <c r="AS889" s="37"/>
      <c r="AT889" s="37"/>
    </row>
    <row r="890" spans="1:46" customFormat="1" ht="87" hidden="1" customHeight="1">
      <c r="A890" s="302"/>
      <c r="B890" s="279"/>
      <c r="C890" s="282"/>
      <c r="D890" s="115" t="s">
        <v>154</v>
      </c>
      <c r="E890" s="173">
        <f t="shared" si="2078"/>
        <v>0</v>
      </c>
      <c r="F890" s="85">
        <f t="shared" si="2078"/>
        <v>0</v>
      </c>
      <c r="G890" s="43" t="e">
        <f t="shared" si="2065"/>
        <v>#DIV/0!</v>
      </c>
      <c r="H890" s="234"/>
      <c r="I890" s="44"/>
      <c r="J890" s="45" t="e">
        <f t="shared" si="2066"/>
        <v>#DIV/0!</v>
      </c>
      <c r="K890" s="234"/>
      <c r="L890" s="85"/>
      <c r="M890" s="45" t="e">
        <f t="shared" si="2067"/>
        <v>#DIV/0!</v>
      </c>
      <c r="N890" s="234"/>
      <c r="O890" s="43"/>
      <c r="P890" s="45" t="e">
        <f t="shared" si="2068"/>
        <v>#DIV/0!</v>
      </c>
      <c r="Q890" s="234"/>
      <c r="R890" s="44"/>
      <c r="S890" s="45" t="e">
        <f t="shared" si="2069"/>
        <v>#DIV/0!</v>
      </c>
      <c r="T890" s="234"/>
      <c r="U890" s="44"/>
      <c r="V890" s="45" t="e">
        <f t="shared" si="2070"/>
        <v>#DIV/0!</v>
      </c>
      <c r="W890" s="234"/>
      <c r="X890" s="44"/>
      <c r="Y890" s="45" t="e">
        <f t="shared" si="2071"/>
        <v>#DIV/0!</v>
      </c>
      <c r="Z890" s="234"/>
      <c r="AA890" s="44"/>
      <c r="AB890" s="45" t="e">
        <f t="shared" si="2072"/>
        <v>#DIV/0!</v>
      </c>
      <c r="AC890" s="234"/>
      <c r="AD890" s="44"/>
      <c r="AE890" s="45" t="e">
        <f t="shared" si="2073"/>
        <v>#DIV/0!</v>
      </c>
      <c r="AF890" s="234"/>
      <c r="AG890" s="44"/>
      <c r="AH890" s="45" t="e">
        <f t="shared" si="2074"/>
        <v>#DIV/0!</v>
      </c>
      <c r="AI890" s="234"/>
      <c r="AJ890" s="44"/>
      <c r="AK890" s="45" t="e">
        <f t="shared" si="2075"/>
        <v>#DIV/0!</v>
      </c>
      <c r="AL890" s="234"/>
      <c r="AM890" s="44"/>
      <c r="AN890" s="45" t="e">
        <f t="shared" si="2076"/>
        <v>#DIV/0!</v>
      </c>
      <c r="AO890" s="234"/>
      <c r="AP890" s="44"/>
      <c r="AQ890" s="45" t="e">
        <f t="shared" si="2077"/>
        <v>#DIV/0!</v>
      </c>
      <c r="AR890" s="12"/>
      <c r="AS890" s="37"/>
      <c r="AT890" s="37"/>
    </row>
    <row r="891" spans="1:46" customFormat="1" ht="27.75" hidden="1" customHeight="1">
      <c r="A891" s="302"/>
      <c r="B891" s="279"/>
      <c r="C891" s="282"/>
      <c r="D891" s="115" t="s">
        <v>37</v>
      </c>
      <c r="E891" s="173">
        <f t="shared" si="2078"/>
        <v>0</v>
      </c>
      <c r="F891" s="85">
        <f t="shared" si="2078"/>
        <v>0</v>
      </c>
      <c r="G891" s="43" t="e">
        <f t="shared" si="2065"/>
        <v>#DIV/0!</v>
      </c>
      <c r="H891" s="234"/>
      <c r="I891" s="44"/>
      <c r="J891" s="45" t="e">
        <f t="shared" si="2066"/>
        <v>#DIV/0!</v>
      </c>
      <c r="K891" s="234"/>
      <c r="L891" s="85"/>
      <c r="M891" s="45" t="e">
        <f t="shared" si="2067"/>
        <v>#DIV/0!</v>
      </c>
      <c r="N891" s="234"/>
      <c r="O891" s="43"/>
      <c r="P891" s="45" t="e">
        <f t="shared" si="2068"/>
        <v>#DIV/0!</v>
      </c>
      <c r="Q891" s="234"/>
      <c r="R891" s="44"/>
      <c r="S891" s="45" t="e">
        <f t="shared" si="2069"/>
        <v>#DIV/0!</v>
      </c>
      <c r="T891" s="234"/>
      <c r="U891" s="44"/>
      <c r="V891" s="45" t="e">
        <f t="shared" si="2070"/>
        <v>#DIV/0!</v>
      </c>
      <c r="W891" s="234"/>
      <c r="X891" s="44"/>
      <c r="Y891" s="45" t="e">
        <f t="shared" si="2071"/>
        <v>#DIV/0!</v>
      </c>
      <c r="Z891" s="234"/>
      <c r="AA891" s="44"/>
      <c r="AB891" s="45" t="e">
        <f t="shared" si="2072"/>
        <v>#DIV/0!</v>
      </c>
      <c r="AC891" s="234"/>
      <c r="AD891" s="44"/>
      <c r="AE891" s="45" t="e">
        <f t="shared" si="2073"/>
        <v>#DIV/0!</v>
      </c>
      <c r="AF891" s="234"/>
      <c r="AG891" s="44"/>
      <c r="AH891" s="45" t="e">
        <f t="shared" si="2074"/>
        <v>#DIV/0!</v>
      </c>
      <c r="AI891" s="234"/>
      <c r="AJ891" s="44"/>
      <c r="AK891" s="45" t="e">
        <f t="shared" si="2075"/>
        <v>#DIV/0!</v>
      </c>
      <c r="AL891" s="234"/>
      <c r="AM891" s="44"/>
      <c r="AN891" s="45" t="e">
        <f t="shared" si="2076"/>
        <v>#DIV/0!</v>
      </c>
      <c r="AO891" s="234"/>
      <c r="AP891" s="44"/>
      <c r="AQ891" s="45" t="e">
        <f t="shared" si="2077"/>
        <v>#DIV/0!</v>
      </c>
      <c r="AR891" s="12"/>
      <c r="AS891" s="37"/>
      <c r="AT891" s="37"/>
    </row>
    <row r="892" spans="1:46" customFormat="1" ht="45" hidden="1">
      <c r="A892" s="302"/>
      <c r="B892" s="280"/>
      <c r="C892" s="282"/>
      <c r="D892" s="115" t="s">
        <v>32</v>
      </c>
      <c r="E892" s="173">
        <f t="shared" si="2078"/>
        <v>0</v>
      </c>
      <c r="F892" s="85">
        <f t="shared" si="2078"/>
        <v>0</v>
      </c>
      <c r="G892" s="43" t="e">
        <f t="shared" si="2065"/>
        <v>#DIV/0!</v>
      </c>
      <c r="H892" s="234"/>
      <c r="I892" s="44"/>
      <c r="J892" s="45" t="e">
        <f t="shared" si="2066"/>
        <v>#DIV/0!</v>
      </c>
      <c r="K892" s="234"/>
      <c r="L892" s="85"/>
      <c r="M892" s="45" t="e">
        <f t="shared" si="2067"/>
        <v>#DIV/0!</v>
      </c>
      <c r="N892" s="234"/>
      <c r="O892" s="43"/>
      <c r="P892" s="45" t="e">
        <f t="shared" si="2068"/>
        <v>#DIV/0!</v>
      </c>
      <c r="Q892" s="234"/>
      <c r="R892" s="44"/>
      <c r="S892" s="45" t="e">
        <f t="shared" si="2069"/>
        <v>#DIV/0!</v>
      </c>
      <c r="T892" s="234"/>
      <c r="U892" s="44"/>
      <c r="V892" s="45" t="e">
        <f t="shared" si="2070"/>
        <v>#DIV/0!</v>
      </c>
      <c r="W892" s="234"/>
      <c r="X892" s="44"/>
      <c r="Y892" s="45" t="e">
        <f t="shared" si="2071"/>
        <v>#DIV/0!</v>
      </c>
      <c r="Z892" s="234"/>
      <c r="AA892" s="44"/>
      <c r="AB892" s="45" t="e">
        <f t="shared" si="2072"/>
        <v>#DIV/0!</v>
      </c>
      <c r="AC892" s="234"/>
      <c r="AD892" s="44"/>
      <c r="AE892" s="45" t="e">
        <f t="shared" si="2073"/>
        <v>#DIV/0!</v>
      </c>
      <c r="AF892" s="234"/>
      <c r="AG892" s="44"/>
      <c r="AH892" s="45" t="e">
        <f t="shared" si="2074"/>
        <v>#DIV/0!</v>
      </c>
      <c r="AI892" s="234"/>
      <c r="AJ892" s="44"/>
      <c r="AK892" s="45" t="e">
        <f t="shared" si="2075"/>
        <v>#DIV/0!</v>
      </c>
      <c r="AL892" s="234"/>
      <c r="AM892" s="44"/>
      <c r="AN892" s="45" t="e">
        <f t="shared" si="2076"/>
        <v>#DIV/0!</v>
      </c>
      <c r="AO892" s="234"/>
      <c r="AP892" s="44"/>
      <c r="AQ892" s="45" t="e">
        <f t="shared" si="2077"/>
        <v>#DIV/0!</v>
      </c>
      <c r="AR892" s="12"/>
      <c r="AS892" s="37"/>
      <c r="AT892" s="37"/>
    </row>
    <row r="893" spans="1:46" s="208" customFormat="1" ht="27.75" hidden="1" customHeight="1">
      <c r="A893" s="302" t="s">
        <v>228</v>
      </c>
      <c r="B893" s="278" t="s">
        <v>168</v>
      </c>
      <c r="C893" s="282" t="s">
        <v>107</v>
      </c>
      <c r="D893" s="217" t="s">
        <v>34</v>
      </c>
      <c r="E893" s="210">
        <f>E894+E895+E896+E898+E899</f>
        <v>200</v>
      </c>
      <c r="F893" s="206">
        <f>F894+F895+F896+F898+F899</f>
        <v>2.0699999999999998</v>
      </c>
      <c r="G893" s="206">
        <f>(F893/E893)*100</f>
        <v>1.0349999999999999</v>
      </c>
      <c r="H893" s="234">
        <f>H894+H895+H896+H898+H899</f>
        <v>0</v>
      </c>
      <c r="I893" s="205">
        <f>I894+I895+I896+I898+I899</f>
        <v>0</v>
      </c>
      <c r="J893" s="205" t="e">
        <f>(I893/H893)*100</f>
        <v>#DIV/0!</v>
      </c>
      <c r="K893" s="234">
        <f>K894+K895+K896+K898+K899</f>
        <v>0</v>
      </c>
      <c r="L893" s="206">
        <f>L894+L895+L896+L898+L899</f>
        <v>0</v>
      </c>
      <c r="M893" s="205" t="e">
        <f>(L893/K893)*100</f>
        <v>#DIV/0!</v>
      </c>
      <c r="N893" s="234">
        <f>N894+N895+N896+N898+N899</f>
        <v>0</v>
      </c>
      <c r="O893" s="206">
        <f>O894+O895+O896+O898+O899</f>
        <v>0</v>
      </c>
      <c r="P893" s="205" t="e">
        <f>(O893/N893)*100</f>
        <v>#DIV/0!</v>
      </c>
      <c r="Q893" s="234">
        <f>Q894+Q895+Q896+Q898+Q899</f>
        <v>0</v>
      </c>
      <c r="R893" s="205">
        <f>R894+R895+R896+R898+R899</f>
        <v>0</v>
      </c>
      <c r="S893" s="205" t="e">
        <f>(R893/Q893)*100</f>
        <v>#DIV/0!</v>
      </c>
      <c r="T893" s="234">
        <f>T894+T895+T896+T898+T899</f>
        <v>0</v>
      </c>
      <c r="U893" s="205">
        <f>U894+U895+U896+U898+U899</f>
        <v>0</v>
      </c>
      <c r="V893" s="205" t="e">
        <f>(U893/T893)*100</f>
        <v>#DIV/0!</v>
      </c>
      <c r="W893" s="234">
        <f>W894+W895+W896+W898+W899</f>
        <v>2.0699999999999998</v>
      </c>
      <c r="X893" s="205">
        <f>X894+X895+X896+X898+X899</f>
        <v>2.0699999999999998</v>
      </c>
      <c r="Y893" s="205">
        <f>(X893/W893)*100</f>
        <v>100</v>
      </c>
      <c r="Z893" s="234">
        <f>Z894+Z895+Z896+Z898+Z899</f>
        <v>0</v>
      </c>
      <c r="AA893" s="205">
        <f>AA894+AA895+AA896+AA898+AA899</f>
        <v>0</v>
      </c>
      <c r="AB893" s="205" t="e">
        <f>(AA893/Z893)*100</f>
        <v>#DIV/0!</v>
      </c>
      <c r="AC893" s="234">
        <f>AC894+AC895+AC896+AC898+AC899</f>
        <v>197.93</v>
      </c>
      <c r="AD893" s="205">
        <f>AD894+AD895+AD896+AD898+AD899</f>
        <v>0</v>
      </c>
      <c r="AE893" s="205">
        <f>(AD893/AC893)*100</f>
        <v>0</v>
      </c>
      <c r="AF893" s="234">
        <f>AF894+AF895+AF896+AF898+AF899</f>
        <v>0</v>
      </c>
      <c r="AG893" s="205">
        <f>AG894+AG895+AG896+AG898+AG899</f>
        <v>0</v>
      </c>
      <c r="AH893" s="205" t="e">
        <f>(AG893/AF893)*100</f>
        <v>#DIV/0!</v>
      </c>
      <c r="AI893" s="234">
        <f>AI894+AI895+AI896+AI898+AI899</f>
        <v>0</v>
      </c>
      <c r="AJ893" s="205">
        <f>AJ894+AJ895+AJ896+AJ898+AJ899</f>
        <v>0</v>
      </c>
      <c r="AK893" s="205" t="e">
        <f>(AJ893/AI893)*100</f>
        <v>#DIV/0!</v>
      </c>
      <c r="AL893" s="234">
        <f>AL894+AL895+AL896+AL898+AL899</f>
        <v>0</v>
      </c>
      <c r="AM893" s="205">
        <f>AM894+AM895+AM896+AM898+AM899</f>
        <v>0</v>
      </c>
      <c r="AN893" s="205" t="e">
        <f>(AM893/AL893)*100</f>
        <v>#DIV/0!</v>
      </c>
      <c r="AO893" s="234">
        <f>AO894+AO895+AO896+AO898+AO899</f>
        <v>0</v>
      </c>
      <c r="AP893" s="205">
        <f>AP894+AP895+AP896+AP898+AP899</f>
        <v>0</v>
      </c>
      <c r="AQ893" s="205" t="e">
        <f>(AP893/AO893)*100</f>
        <v>#DIV/0!</v>
      </c>
      <c r="AR893" s="216"/>
    </row>
    <row r="894" spans="1:46" customFormat="1" ht="30" hidden="1">
      <c r="A894" s="302"/>
      <c r="B894" s="279"/>
      <c r="C894" s="282"/>
      <c r="D894" s="115" t="s">
        <v>17</v>
      </c>
      <c r="E894" s="173">
        <f>H894+K894+N894+Q894+T894+W894+Z894+AC894+AF894+AI894+AL894+AO894</f>
        <v>0</v>
      </c>
      <c r="F894" s="85">
        <f>I894+L894+O894+R894+U894+X894+AA894+AD894+AG894+AJ894+AM894+AP894</f>
        <v>0</v>
      </c>
      <c r="G894" s="43" t="e">
        <f t="shared" ref="G894:G899" si="2079">(F894/E894)*100</f>
        <v>#DIV/0!</v>
      </c>
      <c r="H894" s="234"/>
      <c r="I894" s="44"/>
      <c r="J894" s="45" t="e">
        <f t="shared" ref="J894:J899" si="2080">(I894/H894)*100</f>
        <v>#DIV/0!</v>
      </c>
      <c r="K894" s="234"/>
      <c r="L894" s="85"/>
      <c r="M894" s="45" t="e">
        <f t="shared" ref="M894:M899" si="2081">(L894/K894)*100</f>
        <v>#DIV/0!</v>
      </c>
      <c r="N894" s="234"/>
      <c r="O894" s="43"/>
      <c r="P894" s="45" t="e">
        <f t="shared" ref="P894:P899" si="2082">(O894/N894)*100</f>
        <v>#DIV/0!</v>
      </c>
      <c r="Q894" s="234"/>
      <c r="R894" s="44"/>
      <c r="S894" s="45" t="e">
        <f t="shared" ref="S894:S899" si="2083">(R894/Q894)*100</f>
        <v>#DIV/0!</v>
      </c>
      <c r="T894" s="234"/>
      <c r="U894" s="44"/>
      <c r="V894" s="45" t="e">
        <f t="shared" ref="V894:V899" si="2084">(U894/T894)*100</f>
        <v>#DIV/0!</v>
      </c>
      <c r="W894" s="234"/>
      <c r="X894" s="44"/>
      <c r="Y894" s="45" t="e">
        <f t="shared" ref="Y894:Y899" si="2085">(X894/W894)*100</f>
        <v>#DIV/0!</v>
      </c>
      <c r="Z894" s="234"/>
      <c r="AA894" s="44"/>
      <c r="AB894" s="45" t="e">
        <f t="shared" ref="AB894:AB899" si="2086">(AA894/Z894)*100</f>
        <v>#DIV/0!</v>
      </c>
      <c r="AC894" s="234"/>
      <c r="AD894" s="44"/>
      <c r="AE894" s="45" t="e">
        <f t="shared" ref="AE894:AE899" si="2087">(AD894/AC894)*100</f>
        <v>#DIV/0!</v>
      </c>
      <c r="AF894" s="234"/>
      <c r="AG894" s="44"/>
      <c r="AH894" s="45" t="e">
        <f t="shared" ref="AH894:AH899" si="2088">(AG894/AF894)*100</f>
        <v>#DIV/0!</v>
      </c>
      <c r="AI894" s="234"/>
      <c r="AJ894" s="44"/>
      <c r="AK894" s="45" t="e">
        <f t="shared" ref="AK894:AK899" si="2089">(AJ894/AI894)*100</f>
        <v>#DIV/0!</v>
      </c>
      <c r="AL894" s="234"/>
      <c r="AM894" s="44"/>
      <c r="AN894" s="45" t="e">
        <f t="shared" ref="AN894:AN899" si="2090">(AM894/AL894)*100</f>
        <v>#DIV/0!</v>
      </c>
      <c r="AO894" s="234"/>
      <c r="AP894" s="44"/>
      <c r="AQ894" s="45" t="e">
        <f t="shared" ref="AQ894:AQ899" si="2091">(AP894/AO894)*100</f>
        <v>#DIV/0!</v>
      </c>
      <c r="AR894" s="12"/>
      <c r="AS894" s="37"/>
      <c r="AT894" s="37"/>
    </row>
    <row r="895" spans="1:46" customFormat="1" ht="54" hidden="1" customHeight="1">
      <c r="A895" s="302"/>
      <c r="B895" s="279"/>
      <c r="C895" s="282"/>
      <c r="D895" s="115" t="s">
        <v>18</v>
      </c>
      <c r="E895" s="173">
        <f t="shared" ref="E895:F899" si="2092">H895+K895+N895+Q895+T895+W895+Z895+AC895+AF895+AI895+AL895+AO895</f>
        <v>0</v>
      </c>
      <c r="F895" s="85">
        <f t="shared" si="2092"/>
        <v>0</v>
      </c>
      <c r="G895" s="43" t="e">
        <f t="shared" si="2079"/>
        <v>#DIV/0!</v>
      </c>
      <c r="H895" s="234"/>
      <c r="I895" s="44"/>
      <c r="J895" s="45" t="e">
        <f t="shared" si="2080"/>
        <v>#DIV/0!</v>
      </c>
      <c r="K895" s="234"/>
      <c r="L895" s="85"/>
      <c r="M895" s="45" t="e">
        <f t="shared" si="2081"/>
        <v>#DIV/0!</v>
      </c>
      <c r="N895" s="234"/>
      <c r="O895" s="43"/>
      <c r="P895" s="45" t="e">
        <f t="shared" si="2082"/>
        <v>#DIV/0!</v>
      </c>
      <c r="Q895" s="234"/>
      <c r="R895" s="44"/>
      <c r="S895" s="45" t="e">
        <f t="shared" si="2083"/>
        <v>#DIV/0!</v>
      </c>
      <c r="T895" s="234"/>
      <c r="U895" s="44"/>
      <c r="V895" s="45" t="e">
        <f t="shared" si="2084"/>
        <v>#DIV/0!</v>
      </c>
      <c r="W895" s="234"/>
      <c r="X895" s="44"/>
      <c r="Y895" s="45" t="e">
        <f t="shared" si="2085"/>
        <v>#DIV/0!</v>
      </c>
      <c r="Z895" s="234"/>
      <c r="AA895" s="44"/>
      <c r="AB895" s="45" t="e">
        <f t="shared" si="2086"/>
        <v>#DIV/0!</v>
      </c>
      <c r="AC895" s="234"/>
      <c r="AD895" s="44"/>
      <c r="AE895" s="45" t="e">
        <f t="shared" si="2087"/>
        <v>#DIV/0!</v>
      </c>
      <c r="AF895" s="234"/>
      <c r="AG895" s="44"/>
      <c r="AH895" s="45" t="e">
        <f t="shared" si="2088"/>
        <v>#DIV/0!</v>
      </c>
      <c r="AI895" s="234"/>
      <c r="AJ895" s="44"/>
      <c r="AK895" s="45" t="e">
        <f t="shared" si="2089"/>
        <v>#DIV/0!</v>
      </c>
      <c r="AL895" s="234"/>
      <c r="AM895" s="44"/>
      <c r="AN895" s="45" t="e">
        <f t="shared" si="2090"/>
        <v>#DIV/0!</v>
      </c>
      <c r="AO895" s="234"/>
      <c r="AP895" s="44"/>
      <c r="AQ895" s="45" t="e">
        <f t="shared" si="2091"/>
        <v>#DIV/0!</v>
      </c>
      <c r="AR895" s="12"/>
      <c r="AS895" s="37"/>
      <c r="AT895" s="37"/>
    </row>
    <row r="896" spans="1:46" customFormat="1" ht="31.5" hidden="1" customHeight="1">
      <c r="A896" s="302"/>
      <c r="B896" s="279"/>
      <c r="C896" s="282"/>
      <c r="D896" s="115" t="s">
        <v>26</v>
      </c>
      <c r="E896" s="173">
        <f t="shared" si="2092"/>
        <v>200</v>
      </c>
      <c r="F896" s="85">
        <f t="shared" si="2092"/>
        <v>2.0699999999999998</v>
      </c>
      <c r="G896" s="43">
        <f t="shared" si="2079"/>
        <v>1.0349999999999999</v>
      </c>
      <c r="H896" s="234"/>
      <c r="I896" s="44"/>
      <c r="J896" s="45" t="e">
        <f t="shared" si="2080"/>
        <v>#DIV/0!</v>
      </c>
      <c r="K896" s="234"/>
      <c r="L896" s="85"/>
      <c r="M896" s="45" t="e">
        <f t="shared" si="2081"/>
        <v>#DIV/0!</v>
      </c>
      <c r="N896" s="234"/>
      <c r="O896" s="43"/>
      <c r="P896" s="45" t="e">
        <f t="shared" si="2082"/>
        <v>#DIV/0!</v>
      </c>
      <c r="Q896" s="234"/>
      <c r="R896" s="44"/>
      <c r="S896" s="45" t="e">
        <f t="shared" si="2083"/>
        <v>#DIV/0!</v>
      </c>
      <c r="T896" s="234"/>
      <c r="U896" s="44"/>
      <c r="V896" s="45" t="e">
        <f t="shared" si="2084"/>
        <v>#DIV/0!</v>
      </c>
      <c r="W896" s="234">
        <v>2.0699999999999998</v>
      </c>
      <c r="X896" s="44">
        <v>2.0699999999999998</v>
      </c>
      <c r="Y896" s="45">
        <f t="shared" si="2085"/>
        <v>100</v>
      </c>
      <c r="Z896" s="234"/>
      <c r="AA896" s="44"/>
      <c r="AB896" s="45" t="e">
        <f t="shared" si="2086"/>
        <v>#DIV/0!</v>
      </c>
      <c r="AC896" s="234">
        <f>200-2.07</f>
        <v>197.93</v>
      </c>
      <c r="AD896" s="44"/>
      <c r="AE896" s="45">
        <f t="shared" si="2087"/>
        <v>0</v>
      </c>
      <c r="AF896" s="234"/>
      <c r="AG896" s="44"/>
      <c r="AH896" s="45" t="e">
        <f t="shared" si="2088"/>
        <v>#DIV/0!</v>
      </c>
      <c r="AI896" s="234"/>
      <c r="AJ896" s="44"/>
      <c r="AK896" s="45" t="e">
        <f t="shared" si="2089"/>
        <v>#DIV/0!</v>
      </c>
      <c r="AL896" s="234"/>
      <c r="AM896" s="44"/>
      <c r="AN896" s="45" t="e">
        <f t="shared" si="2090"/>
        <v>#DIV/0!</v>
      </c>
      <c r="AO896" s="234"/>
      <c r="AP896" s="44"/>
      <c r="AQ896" s="45" t="e">
        <f t="shared" si="2091"/>
        <v>#DIV/0!</v>
      </c>
      <c r="AR896" s="12"/>
      <c r="AS896" s="37"/>
      <c r="AT896" s="37"/>
    </row>
    <row r="897" spans="1:46" customFormat="1" ht="82.5" hidden="1" customHeight="1">
      <c r="A897" s="302"/>
      <c r="B897" s="279"/>
      <c r="C897" s="282"/>
      <c r="D897" s="115" t="s">
        <v>154</v>
      </c>
      <c r="E897" s="173">
        <f t="shared" si="2092"/>
        <v>0</v>
      </c>
      <c r="F897" s="85">
        <f t="shared" si="2092"/>
        <v>0</v>
      </c>
      <c r="G897" s="43" t="e">
        <f t="shared" si="2079"/>
        <v>#DIV/0!</v>
      </c>
      <c r="H897" s="234"/>
      <c r="I897" s="44"/>
      <c r="J897" s="45" t="e">
        <f t="shared" si="2080"/>
        <v>#DIV/0!</v>
      </c>
      <c r="K897" s="234"/>
      <c r="L897" s="85"/>
      <c r="M897" s="45" t="e">
        <f t="shared" si="2081"/>
        <v>#DIV/0!</v>
      </c>
      <c r="N897" s="234"/>
      <c r="O897" s="43"/>
      <c r="P897" s="45" t="e">
        <f t="shared" si="2082"/>
        <v>#DIV/0!</v>
      </c>
      <c r="Q897" s="234"/>
      <c r="R897" s="44"/>
      <c r="S897" s="45" t="e">
        <f t="shared" si="2083"/>
        <v>#DIV/0!</v>
      </c>
      <c r="T897" s="234"/>
      <c r="U897" s="44"/>
      <c r="V897" s="45" t="e">
        <f t="shared" si="2084"/>
        <v>#DIV/0!</v>
      </c>
      <c r="W897" s="234"/>
      <c r="X897" s="44"/>
      <c r="Y897" s="45" t="e">
        <f t="shared" si="2085"/>
        <v>#DIV/0!</v>
      </c>
      <c r="Z897" s="234"/>
      <c r="AA897" s="44"/>
      <c r="AB897" s="45" t="e">
        <f t="shared" si="2086"/>
        <v>#DIV/0!</v>
      </c>
      <c r="AC897" s="234"/>
      <c r="AD897" s="44"/>
      <c r="AE897" s="45" t="e">
        <f t="shared" si="2087"/>
        <v>#DIV/0!</v>
      </c>
      <c r="AF897" s="234"/>
      <c r="AG897" s="44"/>
      <c r="AH897" s="45" t="e">
        <f t="shared" si="2088"/>
        <v>#DIV/0!</v>
      </c>
      <c r="AI897" s="234"/>
      <c r="AJ897" s="44"/>
      <c r="AK897" s="45" t="e">
        <f t="shared" si="2089"/>
        <v>#DIV/0!</v>
      </c>
      <c r="AL897" s="234"/>
      <c r="AM897" s="44"/>
      <c r="AN897" s="45" t="e">
        <f t="shared" si="2090"/>
        <v>#DIV/0!</v>
      </c>
      <c r="AO897" s="234"/>
      <c r="AP897" s="44"/>
      <c r="AQ897" s="45" t="e">
        <f t="shared" si="2091"/>
        <v>#DIV/0!</v>
      </c>
      <c r="AR897" s="12"/>
      <c r="AS897" s="37"/>
      <c r="AT897" s="37"/>
    </row>
    <row r="898" spans="1:46" customFormat="1" ht="36" hidden="1" customHeight="1">
      <c r="A898" s="302"/>
      <c r="B898" s="279"/>
      <c r="C898" s="282"/>
      <c r="D898" s="115" t="s">
        <v>37</v>
      </c>
      <c r="E898" s="173">
        <f t="shared" si="2092"/>
        <v>0</v>
      </c>
      <c r="F898" s="85">
        <f t="shared" si="2092"/>
        <v>0</v>
      </c>
      <c r="G898" s="43" t="e">
        <f t="shared" si="2079"/>
        <v>#DIV/0!</v>
      </c>
      <c r="H898" s="234"/>
      <c r="I898" s="44"/>
      <c r="J898" s="45" t="e">
        <f t="shared" si="2080"/>
        <v>#DIV/0!</v>
      </c>
      <c r="K898" s="234"/>
      <c r="L898" s="85"/>
      <c r="M898" s="45" t="e">
        <f t="shared" si="2081"/>
        <v>#DIV/0!</v>
      </c>
      <c r="N898" s="234"/>
      <c r="O898" s="43"/>
      <c r="P898" s="45" t="e">
        <f t="shared" si="2082"/>
        <v>#DIV/0!</v>
      </c>
      <c r="Q898" s="234"/>
      <c r="R898" s="44"/>
      <c r="S898" s="45" t="e">
        <f t="shared" si="2083"/>
        <v>#DIV/0!</v>
      </c>
      <c r="T898" s="234"/>
      <c r="U898" s="44"/>
      <c r="V898" s="45" t="e">
        <f t="shared" si="2084"/>
        <v>#DIV/0!</v>
      </c>
      <c r="W898" s="234"/>
      <c r="X898" s="44"/>
      <c r="Y898" s="45" t="e">
        <f t="shared" si="2085"/>
        <v>#DIV/0!</v>
      </c>
      <c r="Z898" s="234"/>
      <c r="AA898" s="44"/>
      <c r="AB898" s="45" t="e">
        <f t="shared" si="2086"/>
        <v>#DIV/0!</v>
      </c>
      <c r="AC898" s="234"/>
      <c r="AD898" s="44"/>
      <c r="AE898" s="45" t="e">
        <f t="shared" si="2087"/>
        <v>#DIV/0!</v>
      </c>
      <c r="AF898" s="234"/>
      <c r="AG898" s="44"/>
      <c r="AH898" s="45" t="e">
        <f t="shared" si="2088"/>
        <v>#DIV/0!</v>
      </c>
      <c r="AI898" s="234"/>
      <c r="AJ898" s="44"/>
      <c r="AK898" s="45" t="e">
        <f t="shared" si="2089"/>
        <v>#DIV/0!</v>
      </c>
      <c r="AL898" s="234"/>
      <c r="AM898" s="44"/>
      <c r="AN898" s="45" t="e">
        <f t="shared" si="2090"/>
        <v>#DIV/0!</v>
      </c>
      <c r="AO898" s="234"/>
      <c r="AP898" s="44"/>
      <c r="AQ898" s="45" t="e">
        <f t="shared" si="2091"/>
        <v>#DIV/0!</v>
      </c>
      <c r="AR898" s="12"/>
      <c r="AS898" s="37"/>
      <c r="AT898" s="37"/>
    </row>
    <row r="899" spans="1:46" customFormat="1" ht="45" hidden="1">
      <c r="A899" s="302"/>
      <c r="B899" s="280"/>
      <c r="C899" s="282"/>
      <c r="D899" s="115" t="s">
        <v>32</v>
      </c>
      <c r="E899" s="173">
        <f t="shared" si="2092"/>
        <v>0</v>
      </c>
      <c r="F899" s="85">
        <f t="shared" si="2092"/>
        <v>0</v>
      </c>
      <c r="G899" s="43" t="e">
        <f t="shared" si="2079"/>
        <v>#DIV/0!</v>
      </c>
      <c r="H899" s="234"/>
      <c r="I899" s="44"/>
      <c r="J899" s="45" t="e">
        <f t="shared" si="2080"/>
        <v>#DIV/0!</v>
      </c>
      <c r="K899" s="234"/>
      <c r="L899" s="85"/>
      <c r="M899" s="45" t="e">
        <f t="shared" si="2081"/>
        <v>#DIV/0!</v>
      </c>
      <c r="N899" s="234"/>
      <c r="O899" s="43"/>
      <c r="P899" s="45" t="e">
        <f t="shared" si="2082"/>
        <v>#DIV/0!</v>
      </c>
      <c r="Q899" s="234"/>
      <c r="R899" s="44"/>
      <c r="S899" s="45" t="e">
        <f t="shared" si="2083"/>
        <v>#DIV/0!</v>
      </c>
      <c r="T899" s="234"/>
      <c r="U899" s="44"/>
      <c r="V899" s="45" t="e">
        <f t="shared" si="2084"/>
        <v>#DIV/0!</v>
      </c>
      <c r="W899" s="234"/>
      <c r="X899" s="44"/>
      <c r="Y899" s="45" t="e">
        <f t="shared" si="2085"/>
        <v>#DIV/0!</v>
      </c>
      <c r="Z899" s="234"/>
      <c r="AA899" s="44"/>
      <c r="AB899" s="45" t="e">
        <f t="shared" si="2086"/>
        <v>#DIV/0!</v>
      </c>
      <c r="AC899" s="234"/>
      <c r="AD899" s="44"/>
      <c r="AE899" s="45" t="e">
        <f t="shared" si="2087"/>
        <v>#DIV/0!</v>
      </c>
      <c r="AF899" s="234"/>
      <c r="AG899" s="44"/>
      <c r="AH899" s="45" t="e">
        <f t="shared" si="2088"/>
        <v>#DIV/0!</v>
      </c>
      <c r="AI899" s="234"/>
      <c r="AJ899" s="44"/>
      <c r="AK899" s="45" t="e">
        <f t="shared" si="2089"/>
        <v>#DIV/0!</v>
      </c>
      <c r="AL899" s="234"/>
      <c r="AM899" s="44"/>
      <c r="AN899" s="45" t="e">
        <f t="shared" si="2090"/>
        <v>#DIV/0!</v>
      </c>
      <c r="AO899" s="234"/>
      <c r="AP899" s="44"/>
      <c r="AQ899" s="45" t="e">
        <f t="shared" si="2091"/>
        <v>#DIV/0!</v>
      </c>
      <c r="AR899" s="12"/>
      <c r="AS899" s="37"/>
      <c r="AT899" s="37"/>
    </row>
    <row r="900" spans="1:46" s="208" customFormat="1" ht="33" hidden="1" customHeight="1">
      <c r="A900" s="302" t="s">
        <v>229</v>
      </c>
      <c r="B900" s="278" t="s">
        <v>122</v>
      </c>
      <c r="C900" s="282" t="s">
        <v>291</v>
      </c>
      <c r="D900" s="217" t="s">
        <v>34</v>
      </c>
      <c r="E900" s="210">
        <f>E901+E902+E903+E905+E906</f>
        <v>155.10000000000002</v>
      </c>
      <c r="F900" s="206">
        <f>F901+F902+F903+F905+F906</f>
        <v>108.9</v>
      </c>
      <c r="G900" s="206">
        <f>(F900/E900)*100</f>
        <v>70.212765957446805</v>
      </c>
      <c r="H900" s="234">
        <f>H901+H902+H903+H905+H906</f>
        <v>0</v>
      </c>
      <c r="I900" s="205">
        <f>I901+I902+I903+I905+I906</f>
        <v>0</v>
      </c>
      <c r="J900" s="205" t="e">
        <f>(I900/H900)*100</f>
        <v>#DIV/0!</v>
      </c>
      <c r="K900" s="234">
        <f>K901+K902+K903+K905+K906</f>
        <v>0</v>
      </c>
      <c r="L900" s="206">
        <f>L901+L902+L903+L905+L906</f>
        <v>0</v>
      </c>
      <c r="M900" s="205" t="e">
        <f>(L900/K900)*100</f>
        <v>#DIV/0!</v>
      </c>
      <c r="N900" s="234">
        <f>N901+N902+N903+N905+N906</f>
        <v>0</v>
      </c>
      <c r="O900" s="206">
        <f>O901+O902+O903+O905+O906</f>
        <v>0</v>
      </c>
      <c r="P900" s="205" t="e">
        <f>(O900/N900)*100</f>
        <v>#DIV/0!</v>
      </c>
      <c r="Q900" s="234">
        <f>Q901+Q902+Q903+Q905+Q906</f>
        <v>0</v>
      </c>
      <c r="R900" s="205">
        <f>R901+R902+R903+R905+R906</f>
        <v>0</v>
      </c>
      <c r="S900" s="205" t="e">
        <f>(R900/Q900)*100</f>
        <v>#DIV/0!</v>
      </c>
      <c r="T900" s="234">
        <f>T901+T902+T903+T905+T906</f>
        <v>108.9</v>
      </c>
      <c r="U900" s="205">
        <f>U901+U902+U903+U905+U906</f>
        <v>108.9</v>
      </c>
      <c r="V900" s="205">
        <f>(U900/T900)*100</f>
        <v>100</v>
      </c>
      <c r="W900" s="234">
        <f>W901+W902+W903+W905+W906</f>
        <v>0</v>
      </c>
      <c r="X900" s="205">
        <f>X901+X902+X903+X905+X906</f>
        <v>0</v>
      </c>
      <c r="Y900" s="205" t="e">
        <f>(X900/W900)*100</f>
        <v>#DIV/0!</v>
      </c>
      <c r="Z900" s="234">
        <f>Z901+Z902+Z903+Z905+Z906</f>
        <v>46.2</v>
      </c>
      <c r="AA900" s="205">
        <f>AA901+AA902+AA903+AA905+AA906</f>
        <v>0</v>
      </c>
      <c r="AB900" s="205">
        <f>(AA900/Z900)*100</f>
        <v>0</v>
      </c>
      <c r="AC900" s="234">
        <f>AC901+AC902+AC903+AC905+AC906</f>
        <v>0</v>
      </c>
      <c r="AD900" s="205">
        <f>AD901+AD902+AD903+AD905+AD906</f>
        <v>0</v>
      </c>
      <c r="AE900" s="205" t="e">
        <f>(AD900/AC900)*100</f>
        <v>#DIV/0!</v>
      </c>
      <c r="AF900" s="234">
        <f>AF901+AF902+AF903+AF905+AF906</f>
        <v>0</v>
      </c>
      <c r="AG900" s="205">
        <f>AG901+AG902+AG903+AG905+AG906</f>
        <v>0</v>
      </c>
      <c r="AH900" s="205" t="e">
        <f>(AG900/AF900)*100</f>
        <v>#DIV/0!</v>
      </c>
      <c r="AI900" s="234">
        <f>AI901+AI902+AI903+AI905+AI906</f>
        <v>0</v>
      </c>
      <c r="AJ900" s="205">
        <f>AJ901+AJ902+AJ903+AJ905+AJ906</f>
        <v>0</v>
      </c>
      <c r="AK900" s="205" t="e">
        <f>(AJ900/AI900)*100</f>
        <v>#DIV/0!</v>
      </c>
      <c r="AL900" s="234">
        <f>AL901+AL902+AL903+AL905+AL906</f>
        <v>0</v>
      </c>
      <c r="AM900" s="205">
        <f>AM901+AM902+AM903+AM905+AM906</f>
        <v>0</v>
      </c>
      <c r="AN900" s="205" t="e">
        <f>(AM900/AL900)*100</f>
        <v>#DIV/0!</v>
      </c>
      <c r="AO900" s="234">
        <f>AO901+AO902+AO903+AO905+AO906</f>
        <v>0</v>
      </c>
      <c r="AP900" s="205">
        <f>AP901+AP902+AP903+AP905+AP906</f>
        <v>0</v>
      </c>
      <c r="AQ900" s="205" t="e">
        <f>(AP900/AO900)*100</f>
        <v>#DIV/0!</v>
      </c>
      <c r="AR900" s="216"/>
    </row>
    <row r="901" spans="1:46" customFormat="1" ht="30" hidden="1">
      <c r="A901" s="302"/>
      <c r="B901" s="279"/>
      <c r="C901" s="282"/>
      <c r="D901" s="115" t="s">
        <v>17</v>
      </c>
      <c r="E901" s="176">
        <f>H901+K901+N901+Q901+T901+W901+Z901+AC901+AF901+AI901+AL901+AO901</f>
        <v>0</v>
      </c>
      <c r="F901" s="47">
        <f>I901+L901+O901+R901+U901+X901+AA901+AD901+AG901+AJ901+AM901+AP901</f>
        <v>0</v>
      </c>
      <c r="G901" s="48" t="e">
        <f t="shared" ref="G901:G906" si="2093">(F901/E901)*100</f>
        <v>#DIV/0!</v>
      </c>
      <c r="H901" s="236">
        <f>H908+H915+H922+H929</f>
        <v>0</v>
      </c>
      <c r="I901" s="42">
        <f>I908+I915+I922+I929</f>
        <v>0</v>
      </c>
      <c r="J901" s="42" t="e">
        <f t="shared" ref="J901:J906" si="2094">(I901/H901)*100</f>
        <v>#DIV/0!</v>
      </c>
      <c r="K901" s="236">
        <f>K908+K915+K922+K929</f>
        <v>0</v>
      </c>
      <c r="L901" s="48">
        <f>L908+L915+L922+L929</f>
        <v>0</v>
      </c>
      <c r="M901" s="42" t="e">
        <f t="shared" ref="M901:M906" si="2095">(L901/K901)*100</f>
        <v>#DIV/0!</v>
      </c>
      <c r="N901" s="236">
        <f>N908+N915+N922+N929</f>
        <v>0</v>
      </c>
      <c r="O901" s="48">
        <f>O908+O915+O922+O929</f>
        <v>0</v>
      </c>
      <c r="P901" s="42" t="e">
        <f t="shared" ref="P901:P906" si="2096">(O901/N901)*100</f>
        <v>#DIV/0!</v>
      </c>
      <c r="Q901" s="236">
        <f>Q908+Q915+Q922+Q929</f>
        <v>0</v>
      </c>
      <c r="R901" s="42">
        <f>R908+R915+R922+R929</f>
        <v>0</v>
      </c>
      <c r="S901" s="42" t="e">
        <f t="shared" ref="S901:S906" si="2097">(R901/Q901)*100</f>
        <v>#DIV/0!</v>
      </c>
      <c r="T901" s="236">
        <f>T908+T915+T922+T929</f>
        <v>0</v>
      </c>
      <c r="U901" s="42">
        <f>U908+U915+U922+U929</f>
        <v>0</v>
      </c>
      <c r="V901" s="42" t="e">
        <f t="shared" ref="V901:V906" si="2098">(U901/T901)*100</f>
        <v>#DIV/0!</v>
      </c>
      <c r="W901" s="236">
        <f>W908+W915+W922+W929</f>
        <v>0</v>
      </c>
      <c r="X901" s="42">
        <f>X908+X915+X922+X929</f>
        <v>0</v>
      </c>
      <c r="Y901" s="42" t="e">
        <f t="shared" ref="Y901:Y906" si="2099">(X901/W901)*100</f>
        <v>#DIV/0!</v>
      </c>
      <c r="Z901" s="236">
        <f>Z908+Z915+Z922+Z929</f>
        <v>0</v>
      </c>
      <c r="AA901" s="42">
        <f>AA908+AA915+AA922+AA929</f>
        <v>0</v>
      </c>
      <c r="AB901" s="42" t="e">
        <f t="shared" ref="AB901:AB906" si="2100">(AA901/Z901)*100</f>
        <v>#DIV/0!</v>
      </c>
      <c r="AC901" s="236">
        <f>AC908+AC915+AC922+AC929</f>
        <v>0</v>
      </c>
      <c r="AD901" s="42">
        <f>AD908+AD915+AD922+AD929</f>
        <v>0</v>
      </c>
      <c r="AE901" s="42" t="e">
        <f t="shared" ref="AE901:AE906" si="2101">(AD901/AC901)*100</f>
        <v>#DIV/0!</v>
      </c>
      <c r="AF901" s="236">
        <f>AF908+AF915+AF922+AF929</f>
        <v>0</v>
      </c>
      <c r="AG901" s="42">
        <f>AG908+AG915+AG922+AG929</f>
        <v>0</v>
      </c>
      <c r="AH901" s="42" t="e">
        <f t="shared" ref="AH901:AH906" si="2102">(AG901/AF901)*100</f>
        <v>#DIV/0!</v>
      </c>
      <c r="AI901" s="236">
        <f>AI908+AI915+AI922+AI929</f>
        <v>0</v>
      </c>
      <c r="AJ901" s="42">
        <f>AJ908+AJ915+AJ922+AJ929</f>
        <v>0</v>
      </c>
      <c r="AK901" s="42" t="e">
        <f t="shared" ref="AK901:AK906" si="2103">(AJ901/AI901)*100</f>
        <v>#DIV/0!</v>
      </c>
      <c r="AL901" s="236">
        <f>AL908+AL915+AL922+AL929</f>
        <v>0</v>
      </c>
      <c r="AM901" s="42">
        <f>AM908+AM915+AM922+AM929</f>
        <v>0</v>
      </c>
      <c r="AN901" s="42" t="e">
        <f t="shared" ref="AN901:AN906" si="2104">(AM901/AL901)*100</f>
        <v>#DIV/0!</v>
      </c>
      <c r="AO901" s="236">
        <f>AO908+AO915+AO922+AO929</f>
        <v>0</v>
      </c>
      <c r="AP901" s="42">
        <f>AP908+AP915+AP922+AP929</f>
        <v>0</v>
      </c>
      <c r="AQ901" s="42" t="e">
        <f t="shared" ref="AQ901:AQ906" si="2105">(AP901/AO901)*100</f>
        <v>#DIV/0!</v>
      </c>
      <c r="AR901" s="12"/>
      <c r="AS901" s="37"/>
      <c r="AT901" s="37"/>
    </row>
    <row r="902" spans="1:46" customFormat="1" ht="52.5" hidden="1" customHeight="1">
      <c r="A902" s="302"/>
      <c r="B902" s="279"/>
      <c r="C902" s="282"/>
      <c r="D902" s="115" t="s">
        <v>18</v>
      </c>
      <c r="E902" s="176">
        <f t="shared" ref="E902:F906" si="2106">H902+K902+N902+Q902+T902+W902+Z902+AC902+AF902+AI902+AL902+AO902</f>
        <v>0</v>
      </c>
      <c r="F902" s="47">
        <f t="shared" si="2106"/>
        <v>0</v>
      </c>
      <c r="G902" s="48" t="e">
        <f t="shared" si="2093"/>
        <v>#DIV/0!</v>
      </c>
      <c r="H902" s="236">
        <f t="shared" ref="H902:I906" si="2107">H909+H916+H923+H930</f>
        <v>0</v>
      </c>
      <c r="I902" s="42">
        <f t="shared" si="2107"/>
        <v>0</v>
      </c>
      <c r="J902" s="42" t="e">
        <f t="shared" si="2094"/>
        <v>#DIV/0!</v>
      </c>
      <c r="K902" s="236">
        <f t="shared" ref="K902:L906" si="2108">K909+K916+K923+K930</f>
        <v>0</v>
      </c>
      <c r="L902" s="48">
        <f t="shared" si="2108"/>
        <v>0</v>
      </c>
      <c r="M902" s="42" t="e">
        <f t="shared" si="2095"/>
        <v>#DIV/0!</v>
      </c>
      <c r="N902" s="236">
        <f t="shared" ref="N902:O906" si="2109">N909+N916+N923+N930</f>
        <v>0</v>
      </c>
      <c r="O902" s="48">
        <f t="shared" si="2109"/>
        <v>0</v>
      </c>
      <c r="P902" s="42" t="e">
        <f t="shared" si="2096"/>
        <v>#DIV/0!</v>
      </c>
      <c r="Q902" s="236">
        <f t="shared" ref="Q902:R903" si="2110">Q909+Q916+Q923+Q930</f>
        <v>0</v>
      </c>
      <c r="R902" s="42">
        <f t="shared" si="2110"/>
        <v>0</v>
      </c>
      <c r="S902" s="42" t="e">
        <f t="shared" si="2097"/>
        <v>#DIV/0!</v>
      </c>
      <c r="T902" s="236">
        <f>T909+T916+T923+T930</f>
        <v>0</v>
      </c>
      <c r="U902" s="42">
        <f t="shared" ref="U902:U903" si="2111">U909+U916+U923+U930</f>
        <v>0</v>
      </c>
      <c r="V902" s="42" t="e">
        <f t="shared" si="2098"/>
        <v>#DIV/0!</v>
      </c>
      <c r="W902" s="236">
        <f t="shared" ref="W902:X903" si="2112">W909+W916+W923+W930</f>
        <v>0</v>
      </c>
      <c r="X902" s="42">
        <f t="shared" si="2112"/>
        <v>0</v>
      </c>
      <c r="Y902" s="42" t="e">
        <f t="shared" si="2099"/>
        <v>#DIV/0!</v>
      </c>
      <c r="Z902" s="236">
        <f t="shared" ref="Z902:AA903" si="2113">Z909+Z916+Z923+Z930</f>
        <v>0</v>
      </c>
      <c r="AA902" s="42">
        <f t="shared" si="2113"/>
        <v>0</v>
      </c>
      <c r="AB902" s="42" t="e">
        <f t="shared" si="2100"/>
        <v>#DIV/0!</v>
      </c>
      <c r="AC902" s="236">
        <f t="shared" ref="AC902:AD906" si="2114">AC909+AC916+AC923+AC930</f>
        <v>0</v>
      </c>
      <c r="AD902" s="42">
        <f t="shared" si="2114"/>
        <v>0</v>
      </c>
      <c r="AE902" s="42" t="e">
        <f t="shared" si="2101"/>
        <v>#DIV/0!</v>
      </c>
      <c r="AF902" s="236">
        <f t="shared" ref="AF902:AG906" si="2115">AF909+AF916+AF923+AF930</f>
        <v>0</v>
      </c>
      <c r="AG902" s="42">
        <f t="shared" si="2115"/>
        <v>0</v>
      </c>
      <c r="AH902" s="42" t="e">
        <f t="shared" si="2102"/>
        <v>#DIV/0!</v>
      </c>
      <c r="AI902" s="236">
        <f t="shared" ref="AI902:AJ906" si="2116">AI909+AI916+AI923+AI930</f>
        <v>0</v>
      </c>
      <c r="AJ902" s="42">
        <f t="shared" si="2116"/>
        <v>0</v>
      </c>
      <c r="AK902" s="42" t="e">
        <f t="shared" si="2103"/>
        <v>#DIV/0!</v>
      </c>
      <c r="AL902" s="236">
        <f t="shared" ref="AL902:AM906" si="2117">AL909+AL916+AL923+AL930</f>
        <v>0</v>
      </c>
      <c r="AM902" s="42">
        <f t="shared" si="2117"/>
        <v>0</v>
      </c>
      <c r="AN902" s="42" t="e">
        <f t="shared" si="2104"/>
        <v>#DIV/0!</v>
      </c>
      <c r="AO902" s="236">
        <f t="shared" ref="AO902:AP906" si="2118">AO909+AO916+AO923+AO930</f>
        <v>0</v>
      </c>
      <c r="AP902" s="42">
        <f t="shared" si="2118"/>
        <v>0</v>
      </c>
      <c r="AQ902" s="42" t="e">
        <f t="shared" si="2105"/>
        <v>#DIV/0!</v>
      </c>
      <c r="AR902" s="12"/>
      <c r="AS902" s="37"/>
      <c r="AT902" s="37"/>
    </row>
    <row r="903" spans="1:46" customFormat="1" ht="30.75" hidden="1" customHeight="1">
      <c r="A903" s="302"/>
      <c r="B903" s="279"/>
      <c r="C903" s="282"/>
      <c r="D903" s="115" t="s">
        <v>26</v>
      </c>
      <c r="E903" s="176">
        <f t="shared" si="2106"/>
        <v>155.10000000000002</v>
      </c>
      <c r="F903" s="47">
        <f t="shared" si="2106"/>
        <v>108.9</v>
      </c>
      <c r="G903" s="48">
        <f t="shared" si="2093"/>
        <v>70.212765957446805</v>
      </c>
      <c r="H903" s="236">
        <f t="shared" si="2107"/>
        <v>0</v>
      </c>
      <c r="I903" s="42">
        <f t="shared" si="2107"/>
        <v>0</v>
      </c>
      <c r="J903" s="42" t="e">
        <f t="shared" si="2094"/>
        <v>#DIV/0!</v>
      </c>
      <c r="K903" s="236">
        <f t="shared" si="2108"/>
        <v>0</v>
      </c>
      <c r="L903" s="48">
        <f t="shared" si="2108"/>
        <v>0</v>
      </c>
      <c r="M903" s="42" t="e">
        <f t="shared" si="2095"/>
        <v>#DIV/0!</v>
      </c>
      <c r="N903" s="236">
        <f t="shared" si="2109"/>
        <v>0</v>
      </c>
      <c r="O903" s="48">
        <f t="shared" si="2109"/>
        <v>0</v>
      </c>
      <c r="P903" s="42" t="e">
        <f t="shared" si="2096"/>
        <v>#DIV/0!</v>
      </c>
      <c r="Q903" s="236">
        <v>0</v>
      </c>
      <c r="R903" s="42">
        <f t="shared" si="2110"/>
        <v>0</v>
      </c>
      <c r="S903" s="42" t="e">
        <f t="shared" si="2097"/>
        <v>#DIV/0!</v>
      </c>
      <c r="T903" s="236">
        <f>T910+T917+T924+T931</f>
        <v>108.9</v>
      </c>
      <c r="U903" s="42">
        <f t="shared" si="2111"/>
        <v>108.9</v>
      </c>
      <c r="V903" s="42">
        <f t="shared" si="2098"/>
        <v>100</v>
      </c>
      <c r="W903" s="236">
        <v>0</v>
      </c>
      <c r="X903" s="42">
        <f t="shared" si="2112"/>
        <v>0</v>
      </c>
      <c r="Y903" s="42" t="e">
        <f t="shared" si="2099"/>
        <v>#DIV/0!</v>
      </c>
      <c r="Z903" s="236">
        <v>46.2</v>
      </c>
      <c r="AA903" s="42">
        <f t="shared" si="2113"/>
        <v>0</v>
      </c>
      <c r="AB903" s="42">
        <f t="shared" si="2100"/>
        <v>0</v>
      </c>
      <c r="AC903" s="236">
        <f t="shared" si="2114"/>
        <v>0</v>
      </c>
      <c r="AD903" s="42">
        <f t="shared" si="2114"/>
        <v>0</v>
      </c>
      <c r="AE903" s="42" t="e">
        <f t="shared" si="2101"/>
        <v>#DIV/0!</v>
      </c>
      <c r="AF903" s="236">
        <f t="shared" si="2115"/>
        <v>0</v>
      </c>
      <c r="AG903" s="42">
        <f t="shared" si="2115"/>
        <v>0</v>
      </c>
      <c r="AH903" s="42" t="e">
        <f t="shared" si="2102"/>
        <v>#DIV/0!</v>
      </c>
      <c r="AI903" s="236">
        <f t="shared" si="2116"/>
        <v>0</v>
      </c>
      <c r="AJ903" s="42">
        <f t="shared" si="2116"/>
        <v>0</v>
      </c>
      <c r="AK903" s="42" t="e">
        <f t="shared" si="2103"/>
        <v>#DIV/0!</v>
      </c>
      <c r="AL903" s="236">
        <f t="shared" si="2117"/>
        <v>0</v>
      </c>
      <c r="AM903" s="42">
        <f t="shared" si="2117"/>
        <v>0</v>
      </c>
      <c r="AN903" s="42" t="e">
        <f t="shared" si="2104"/>
        <v>#DIV/0!</v>
      </c>
      <c r="AO903" s="236">
        <f t="shared" si="2118"/>
        <v>0</v>
      </c>
      <c r="AP903" s="42">
        <f t="shared" si="2118"/>
        <v>0</v>
      </c>
      <c r="AQ903" s="42" t="e">
        <f t="shared" si="2105"/>
        <v>#DIV/0!</v>
      </c>
      <c r="AR903" s="12"/>
      <c r="AS903" s="37"/>
      <c r="AT903" s="37"/>
    </row>
    <row r="904" spans="1:46" customFormat="1" ht="84.75" hidden="1" customHeight="1">
      <c r="A904" s="302"/>
      <c r="B904" s="279"/>
      <c r="C904" s="282"/>
      <c r="D904" s="115" t="s">
        <v>154</v>
      </c>
      <c r="E904" s="176">
        <f t="shared" si="2106"/>
        <v>0</v>
      </c>
      <c r="F904" s="47">
        <f t="shared" si="2106"/>
        <v>0</v>
      </c>
      <c r="G904" s="48" t="e">
        <f t="shared" si="2093"/>
        <v>#DIV/0!</v>
      </c>
      <c r="H904" s="236">
        <f t="shared" si="2107"/>
        <v>0</v>
      </c>
      <c r="I904" s="42">
        <f t="shared" si="2107"/>
        <v>0</v>
      </c>
      <c r="J904" s="42" t="e">
        <f t="shared" si="2094"/>
        <v>#DIV/0!</v>
      </c>
      <c r="K904" s="236">
        <f t="shared" si="2108"/>
        <v>0</v>
      </c>
      <c r="L904" s="48">
        <f t="shared" si="2108"/>
        <v>0</v>
      </c>
      <c r="M904" s="42" t="e">
        <f t="shared" si="2095"/>
        <v>#DIV/0!</v>
      </c>
      <c r="N904" s="236">
        <f t="shared" si="2109"/>
        <v>0</v>
      </c>
      <c r="O904" s="48">
        <f t="shared" si="2109"/>
        <v>0</v>
      </c>
      <c r="P904" s="42" t="e">
        <f t="shared" si="2096"/>
        <v>#DIV/0!</v>
      </c>
      <c r="Q904" s="236">
        <f t="shared" ref="Q904:R906" si="2119">Q911+Q918+Q925+Q932</f>
        <v>0</v>
      </c>
      <c r="R904" s="42">
        <f t="shared" si="2119"/>
        <v>0</v>
      </c>
      <c r="S904" s="42" t="e">
        <f t="shared" si="2097"/>
        <v>#DIV/0!</v>
      </c>
      <c r="T904" s="236">
        <f t="shared" ref="T904:U906" si="2120">T911+T918+T925+T932</f>
        <v>0</v>
      </c>
      <c r="U904" s="42">
        <f t="shared" si="2120"/>
        <v>0</v>
      </c>
      <c r="V904" s="42" t="e">
        <f t="shared" si="2098"/>
        <v>#DIV/0!</v>
      </c>
      <c r="W904" s="236">
        <f t="shared" ref="W904:X906" si="2121">W911+W918+W925+W932</f>
        <v>0</v>
      </c>
      <c r="X904" s="42">
        <f t="shared" si="2121"/>
        <v>0</v>
      </c>
      <c r="Y904" s="42" t="e">
        <f t="shared" si="2099"/>
        <v>#DIV/0!</v>
      </c>
      <c r="Z904" s="236">
        <f t="shared" ref="Z904:AA906" si="2122">Z911+Z918+Z925+Z932</f>
        <v>0</v>
      </c>
      <c r="AA904" s="42">
        <f t="shared" si="2122"/>
        <v>0</v>
      </c>
      <c r="AB904" s="42" t="e">
        <f t="shared" si="2100"/>
        <v>#DIV/0!</v>
      </c>
      <c r="AC904" s="236">
        <f t="shared" si="2114"/>
        <v>0</v>
      </c>
      <c r="AD904" s="42">
        <f t="shared" si="2114"/>
        <v>0</v>
      </c>
      <c r="AE904" s="42" t="e">
        <f t="shared" si="2101"/>
        <v>#DIV/0!</v>
      </c>
      <c r="AF904" s="236">
        <f t="shared" si="2115"/>
        <v>0</v>
      </c>
      <c r="AG904" s="42">
        <f t="shared" si="2115"/>
        <v>0</v>
      </c>
      <c r="AH904" s="42" t="e">
        <f t="shared" si="2102"/>
        <v>#DIV/0!</v>
      </c>
      <c r="AI904" s="236">
        <f t="shared" si="2116"/>
        <v>0</v>
      </c>
      <c r="AJ904" s="42">
        <f t="shared" si="2116"/>
        <v>0</v>
      </c>
      <c r="AK904" s="42" t="e">
        <f t="shared" si="2103"/>
        <v>#DIV/0!</v>
      </c>
      <c r="AL904" s="236">
        <f t="shared" si="2117"/>
        <v>0</v>
      </c>
      <c r="AM904" s="42">
        <f t="shared" si="2117"/>
        <v>0</v>
      </c>
      <c r="AN904" s="42" t="e">
        <f t="shared" si="2104"/>
        <v>#DIV/0!</v>
      </c>
      <c r="AO904" s="236">
        <f t="shared" si="2118"/>
        <v>0</v>
      </c>
      <c r="AP904" s="42">
        <f t="shared" si="2118"/>
        <v>0</v>
      </c>
      <c r="AQ904" s="42" t="e">
        <f t="shared" si="2105"/>
        <v>#DIV/0!</v>
      </c>
      <c r="AR904" s="12"/>
      <c r="AS904" s="37"/>
      <c r="AT904" s="37"/>
    </row>
    <row r="905" spans="1:46" customFormat="1" ht="33.75" hidden="1" customHeight="1">
      <c r="A905" s="302"/>
      <c r="B905" s="279"/>
      <c r="C905" s="282"/>
      <c r="D905" s="115" t="s">
        <v>37</v>
      </c>
      <c r="E905" s="176">
        <f t="shared" si="2106"/>
        <v>0</v>
      </c>
      <c r="F905" s="47">
        <f t="shared" si="2106"/>
        <v>0</v>
      </c>
      <c r="G905" s="48" t="e">
        <f t="shared" si="2093"/>
        <v>#DIV/0!</v>
      </c>
      <c r="H905" s="236">
        <f t="shared" si="2107"/>
        <v>0</v>
      </c>
      <c r="I905" s="42">
        <f t="shared" si="2107"/>
        <v>0</v>
      </c>
      <c r="J905" s="42" t="e">
        <f t="shared" si="2094"/>
        <v>#DIV/0!</v>
      </c>
      <c r="K905" s="236">
        <f t="shared" si="2108"/>
        <v>0</v>
      </c>
      <c r="L905" s="48">
        <f t="shared" si="2108"/>
        <v>0</v>
      </c>
      <c r="M905" s="42" t="e">
        <f t="shared" si="2095"/>
        <v>#DIV/0!</v>
      </c>
      <c r="N905" s="236">
        <f t="shared" si="2109"/>
        <v>0</v>
      </c>
      <c r="O905" s="48">
        <f t="shared" si="2109"/>
        <v>0</v>
      </c>
      <c r="P905" s="42" t="e">
        <f t="shared" si="2096"/>
        <v>#DIV/0!</v>
      </c>
      <c r="Q905" s="236">
        <f t="shared" si="2119"/>
        <v>0</v>
      </c>
      <c r="R905" s="42">
        <f t="shared" si="2119"/>
        <v>0</v>
      </c>
      <c r="S905" s="42" t="e">
        <f t="shared" si="2097"/>
        <v>#DIV/0!</v>
      </c>
      <c r="T905" s="236">
        <f t="shared" si="2120"/>
        <v>0</v>
      </c>
      <c r="U905" s="42">
        <f t="shared" si="2120"/>
        <v>0</v>
      </c>
      <c r="V905" s="42" t="e">
        <f t="shared" si="2098"/>
        <v>#DIV/0!</v>
      </c>
      <c r="W905" s="236">
        <f t="shared" si="2121"/>
        <v>0</v>
      </c>
      <c r="X905" s="42">
        <f t="shared" si="2121"/>
        <v>0</v>
      </c>
      <c r="Y905" s="42" t="e">
        <f t="shared" si="2099"/>
        <v>#DIV/0!</v>
      </c>
      <c r="Z905" s="236">
        <f t="shared" si="2122"/>
        <v>0</v>
      </c>
      <c r="AA905" s="42">
        <f t="shared" si="2122"/>
        <v>0</v>
      </c>
      <c r="AB905" s="42" t="e">
        <f t="shared" si="2100"/>
        <v>#DIV/0!</v>
      </c>
      <c r="AC905" s="236">
        <f t="shared" si="2114"/>
        <v>0</v>
      </c>
      <c r="AD905" s="42">
        <f t="shared" si="2114"/>
        <v>0</v>
      </c>
      <c r="AE905" s="42" t="e">
        <f t="shared" si="2101"/>
        <v>#DIV/0!</v>
      </c>
      <c r="AF905" s="236">
        <f t="shared" si="2115"/>
        <v>0</v>
      </c>
      <c r="AG905" s="42">
        <f t="shared" si="2115"/>
        <v>0</v>
      </c>
      <c r="AH905" s="42" t="e">
        <f t="shared" si="2102"/>
        <v>#DIV/0!</v>
      </c>
      <c r="AI905" s="236">
        <f t="shared" si="2116"/>
        <v>0</v>
      </c>
      <c r="AJ905" s="42">
        <f t="shared" si="2116"/>
        <v>0</v>
      </c>
      <c r="AK905" s="42" t="e">
        <f t="shared" si="2103"/>
        <v>#DIV/0!</v>
      </c>
      <c r="AL905" s="236">
        <f t="shared" si="2117"/>
        <v>0</v>
      </c>
      <c r="AM905" s="42">
        <f t="shared" si="2117"/>
        <v>0</v>
      </c>
      <c r="AN905" s="42" t="e">
        <f t="shared" si="2104"/>
        <v>#DIV/0!</v>
      </c>
      <c r="AO905" s="236">
        <f t="shared" si="2118"/>
        <v>0</v>
      </c>
      <c r="AP905" s="42">
        <f t="shared" si="2118"/>
        <v>0</v>
      </c>
      <c r="AQ905" s="42" t="e">
        <f t="shared" si="2105"/>
        <v>#DIV/0!</v>
      </c>
      <c r="AR905" s="12"/>
      <c r="AS905" s="37"/>
      <c r="AT905" s="37"/>
    </row>
    <row r="906" spans="1:46" customFormat="1" ht="45" hidden="1">
      <c r="A906" s="302"/>
      <c r="B906" s="280"/>
      <c r="C906" s="282"/>
      <c r="D906" s="115" t="s">
        <v>32</v>
      </c>
      <c r="E906" s="176">
        <f t="shared" si="2106"/>
        <v>0</v>
      </c>
      <c r="F906" s="47">
        <f t="shared" si="2106"/>
        <v>0</v>
      </c>
      <c r="G906" s="48" t="e">
        <f t="shared" si="2093"/>
        <v>#DIV/0!</v>
      </c>
      <c r="H906" s="236">
        <f t="shared" si="2107"/>
        <v>0</v>
      </c>
      <c r="I906" s="42">
        <f t="shared" si="2107"/>
        <v>0</v>
      </c>
      <c r="J906" s="42" t="e">
        <f t="shared" si="2094"/>
        <v>#DIV/0!</v>
      </c>
      <c r="K906" s="236">
        <f t="shared" si="2108"/>
        <v>0</v>
      </c>
      <c r="L906" s="48">
        <f t="shared" si="2108"/>
        <v>0</v>
      </c>
      <c r="M906" s="42" t="e">
        <f t="shared" si="2095"/>
        <v>#DIV/0!</v>
      </c>
      <c r="N906" s="236">
        <f t="shared" si="2109"/>
        <v>0</v>
      </c>
      <c r="O906" s="48">
        <f t="shared" si="2109"/>
        <v>0</v>
      </c>
      <c r="P906" s="42" t="e">
        <f t="shared" si="2096"/>
        <v>#DIV/0!</v>
      </c>
      <c r="Q906" s="236">
        <f t="shared" si="2119"/>
        <v>0</v>
      </c>
      <c r="R906" s="42">
        <f t="shared" si="2119"/>
        <v>0</v>
      </c>
      <c r="S906" s="42" t="e">
        <f t="shared" si="2097"/>
        <v>#DIV/0!</v>
      </c>
      <c r="T906" s="236">
        <f t="shared" si="2120"/>
        <v>0</v>
      </c>
      <c r="U906" s="42">
        <f t="shared" si="2120"/>
        <v>0</v>
      </c>
      <c r="V906" s="42" t="e">
        <f t="shared" si="2098"/>
        <v>#DIV/0!</v>
      </c>
      <c r="W906" s="236">
        <f t="shared" si="2121"/>
        <v>0</v>
      </c>
      <c r="X906" s="42">
        <f t="shared" si="2121"/>
        <v>0</v>
      </c>
      <c r="Y906" s="42" t="e">
        <f t="shared" si="2099"/>
        <v>#DIV/0!</v>
      </c>
      <c r="Z906" s="236">
        <f t="shared" si="2122"/>
        <v>0</v>
      </c>
      <c r="AA906" s="42">
        <f t="shared" si="2122"/>
        <v>0</v>
      </c>
      <c r="AB906" s="42" t="e">
        <f t="shared" si="2100"/>
        <v>#DIV/0!</v>
      </c>
      <c r="AC906" s="236">
        <f t="shared" si="2114"/>
        <v>0</v>
      </c>
      <c r="AD906" s="42">
        <f t="shared" si="2114"/>
        <v>0</v>
      </c>
      <c r="AE906" s="42" t="e">
        <f t="shared" si="2101"/>
        <v>#DIV/0!</v>
      </c>
      <c r="AF906" s="236">
        <f t="shared" si="2115"/>
        <v>0</v>
      </c>
      <c r="AG906" s="42">
        <f t="shared" si="2115"/>
        <v>0</v>
      </c>
      <c r="AH906" s="42" t="e">
        <f t="shared" si="2102"/>
        <v>#DIV/0!</v>
      </c>
      <c r="AI906" s="236">
        <f t="shared" si="2116"/>
        <v>0</v>
      </c>
      <c r="AJ906" s="42">
        <f t="shared" si="2116"/>
        <v>0</v>
      </c>
      <c r="AK906" s="42" t="e">
        <f t="shared" si="2103"/>
        <v>#DIV/0!</v>
      </c>
      <c r="AL906" s="236">
        <f t="shared" si="2117"/>
        <v>0</v>
      </c>
      <c r="AM906" s="42">
        <f t="shared" si="2117"/>
        <v>0</v>
      </c>
      <c r="AN906" s="42" t="e">
        <f t="shared" si="2104"/>
        <v>#DIV/0!</v>
      </c>
      <c r="AO906" s="236">
        <f t="shared" si="2118"/>
        <v>0</v>
      </c>
      <c r="AP906" s="42">
        <f t="shared" si="2118"/>
        <v>0</v>
      </c>
      <c r="AQ906" s="42" t="e">
        <f t="shared" si="2105"/>
        <v>#DIV/0!</v>
      </c>
      <c r="AR906" s="12"/>
      <c r="AS906" s="37"/>
      <c r="AT906" s="37"/>
    </row>
    <row r="907" spans="1:46" s="208" customFormat="1" ht="33.75" hidden="1" customHeight="1">
      <c r="A907" s="302" t="s">
        <v>292</v>
      </c>
      <c r="B907" s="278" t="s">
        <v>376</v>
      </c>
      <c r="C907" s="282" t="s">
        <v>291</v>
      </c>
      <c r="D907" s="217" t="s">
        <v>34</v>
      </c>
      <c r="E907" s="210">
        <f>E908+E909+E910+E912+E913</f>
        <v>105.2</v>
      </c>
      <c r="F907" s="206">
        <f>F908+F909+F910+F912+F913</f>
        <v>87.4</v>
      </c>
      <c r="G907" s="206">
        <f>(F907/E907)*100</f>
        <v>83.079847908745251</v>
      </c>
      <c r="H907" s="234">
        <f>H908+H909+H910+H912+H913</f>
        <v>0</v>
      </c>
      <c r="I907" s="205">
        <f>I908+I909+I910+I912+I913</f>
        <v>0</v>
      </c>
      <c r="J907" s="205" t="e">
        <f>(I907/H907)*100</f>
        <v>#DIV/0!</v>
      </c>
      <c r="K907" s="234">
        <f>K908+K909+K910+K912+K913</f>
        <v>0</v>
      </c>
      <c r="L907" s="206">
        <f>L908+L909+L910+L912+L913</f>
        <v>0</v>
      </c>
      <c r="M907" s="205" t="e">
        <f>(L907/K907)*100</f>
        <v>#DIV/0!</v>
      </c>
      <c r="N907" s="234">
        <f>N908+N909+N910+N912+N913</f>
        <v>0</v>
      </c>
      <c r="O907" s="206">
        <f>O908+O909+O910+O912+O913</f>
        <v>0</v>
      </c>
      <c r="P907" s="205" t="e">
        <f>(O907/N907)*100</f>
        <v>#DIV/0!</v>
      </c>
      <c r="Q907" s="234">
        <f>Q908+Q909+Q910+Q912+Q913</f>
        <v>0</v>
      </c>
      <c r="R907" s="205">
        <f>R908+R909+R910+R912+R913</f>
        <v>0</v>
      </c>
      <c r="S907" s="205" t="e">
        <f>(R907/Q907)*100</f>
        <v>#DIV/0!</v>
      </c>
      <c r="T907" s="234">
        <f>T908+T909+T910+T912+T913</f>
        <v>87.4</v>
      </c>
      <c r="U907" s="205">
        <f>U908+U909+U910+U912+U913</f>
        <v>87.4</v>
      </c>
      <c r="V907" s="205">
        <f>(U907/T907)*100</f>
        <v>100</v>
      </c>
      <c r="W907" s="234">
        <f>W908+W909+W910+W912+W913</f>
        <v>0</v>
      </c>
      <c r="X907" s="205">
        <f>X908+X909+X910+X912+X913</f>
        <v>0</v>
      </c>
      <c r="Y907" s="205" t="e">
        <f>(X907/W907)*100</f>
        <v>#DIV/0!</v>
      </c>
      <c r="Z907" s="234">
        <f>Z908+Z909+Z910+Z912+Z913</f>
        <v>17.8</v>
      </c>
      <c r="AA907" s="205">
        <f>AA908+AA909+AA910+AA912+AA913</f>
        <v>0</v>
      </c>
      <c r="AB907" s="205">
        <f>(AA907/Z907)*100</f>
        <v>0</v>
      </c>
      <c r="AC907" s="234">
        <f>AC908+AC909+AC910+AC912+AC913</f>
        <v>0</v>
      </c>
      <c r="AD907" s="205">
        <f>AD908+AD909+AD910+AD912+AD913</f>
        <v>0</v>
      </c>
      <c r="AE907" s="205" t="e">
        <f>(AD907/AC907)*100</f>
        <v>#DIV/0!</v>
      </c>
      <c r="AF907" s="234">
        <f>AF908+AF909+AF910+AF912+AF913</f>
        <v>0</v>
      </c>
      <c r="AG907" s="205">
        <f>AG908+AG909+AG910+AG912+AG913</f>
        <v>0</v>
      </c>
      <c r="AH907" s="205" t="e">
        <f>(AG907/AF907)*100</f>
        <v>#DIV/0!</v>
      </c>
      <c r="AI907" s="234">
        <f>AI908+AI909+AI910+AI912+AI913</f>
        <v>0</v>
      </c>
      <c r="AJ907" s="205">
        <f>AJ908+AJ909+AJ910+AJ912+AJ913</f>
        <v>0</v>
      </c>
      <c r="AK907" s="205" t="e">
        <f>(AJ907/AI907)*100</f>
        <v>#DIV/0!</v>
      </c>
      <c r="AL907" s="234">
        <f>AL908+AL909+AL910+AL912+AL913</f>
        <v>0</v>
      </c>
      <c r="AM907" s="205">
        <f>AM908+AM909+AM910+AM912+AM913</f>
        <v>0</v>
      </c>
      <c r="AN907" s="205" t="e">
        <f>(AM907/AL907)*100</f>
        <v>#DIV/0!</v>
      </c>
      <c r="AO907" s="234">
        <f>AO908+AO909+AO910+AO912+AO913</f>
        <v>0</v>
      </c>
      <c r="AP907" s="205">
        <f>AP908+AP909+AP910+AP912+AP913</f>
        <v>0</v>
      </c>
      <c r="AQ907" s="205" t="e">
        <f>(AP907/AO907)*100</f>
        <v>#DIV/0!</v>
      </c>
      <c r="AR907" s="216"/>
    </row>
    <row r="908" spans="1:46" customFormat="1" ht="30" hidden="1">
      <c r="A908" s="302"/>
      <c r="B908" s="279"/>
      <c r="C908" s="282"/>
      <c r="D908" s="115" t="s">
        <v>17</v>
      </c>
      <c r="E908" s="176">
        <f>H908+K908+N908+Q908+T908+W908+Z908+AC908+AF908+AI908+AL908+AO908</f>
        <v>0</v>
      </c>
      <c r="F908" s="47">
        <f>I908+L908+O908+R908+U908+X908+AA908+AD908+AG908+AJ908+AM908+AP908</f>
        <v>0</v>
      </c>
      <c r="G908" s="48" t="e">
        <f t="shared" ref="G908:G913" si="2123">(F908/E908)*100</f>
        <v>#DIV/0!</v>
      </c>
      <c r="H908" s="236"/>
      <c r="I908" s="41"/>
      <c r="J908" s="42" t="e">
        <f t="shared" ref="J908:J913" si="2124">(I908/H908)*100</f>
        <v>#DIV/0!</v>
      </c>
      <c r="K908" s="236"/>
      <c r="L908" s="47"/>
      <c r="M908" s="42" t="e">
        <f t="shared" ref="M908:M913" si="2125">(L908/K908)*100</f>
        <v>#DIV/0!</v>
      </c>
      <c r="N908" s="236"/>
      <c r="O908" s="48"/>
      <c r="P908" s="42" t="e">
        <f t="shared" ref="P908:P913" si="2126">(O908/N908)*100</f>
        <v>#DIV/0!</v>
      </c>
      <c r="Q908" s="236"/>
      <c r="R908" s="41"/>
      <c r="S908" s="42" t="e">
        <f t="shared" ref="S908:S913" si="2127">(R908/Q908)*100</f>
        <v>#DIV/0!</v>
      </c>
      <c r="T908" s="236"/>
      <c r="U908" s="41"/>
      <c r="V908" s="42" t="e">
        <f t="shared" ref="V908:V913" si="2128">(U908/T908)*100</f>
        <v>#DIV/0!</v>
      </c>
      <c r="W908" s="236"/>
      <c r="X908" s="41"/>
      <c r="Y908" s="42" t="e">
        <f t="shared" ref="Y908:Y913" si="2129">(X908/W908)*100</f>
        <v>#DIV/0!</v>
      </c>
      <c r="Z908" s="236"/>
      <c r="AA908" s="41"/>
      <c r="AB908" s="42" t="e">
        <f t="shared" ref="AB908:AB913" si="2130">(AA908/Z908)*100</f>
        <v>#DIV/0!</v>
      </c>
      <c r="AC908" s="236"/>
      <c r="AD908" s="41"/>
      <c r="AE908" s="42" t="e">
        <f t="shared" ref="AE908:AE913" si="2131">(AD908/AC908)*100</f>
        <v>#DIV/0!</v>
      </c>
      <c r="AF908" s="236"/>
      <c r="AG908" s="41"/>
      <c r="AH908" s="42" t="e">
        <f t="shared" ref="AH908:AH913" si="2132">(AG908/AF908)*100</f>
        <v>#DIV/0!</v>
      </c>
      <c r="AI908" s="236"/>
      <c r="AJ908" s="41"/>
      <c r="AK908" s="42" t="e">
        <f t="shared" ref="AK908:AK913" si="2133">(AJ908/AI908)*100</f>
        <v>#DIV/0!</v>
      </c>
      <c r="AL908" s="236"/>
      <c r="AM908" s="41"/>
      <c r="AN908" s="42" t="e">
        <f t="shared" ref="AN908:AN913" si="2134">(AM908/AL908)*100</f>
        <v>#DIV/0!</v>
      </c>
      <c r="AO908" s="236"/>
      <c r="AP908" s="41"/>
      <c r="AQ908" s="42" t="e">
        <f t="shared" ref="AQ908:AQ913" si="2135">(AP908/AO908)*100</f>
        <v>#DIV/0!</v>
      </c>
      <c r="AR908" s="12"/>
      <c r="AS908" s="37"/>
      <c r="AT908" s="37"/>
    </row>
    <row r="909" spans="1:46" customFormat="1" ht="46.5" hidden="1" customHeight="1">
      <c r="A909" s="302"/>
      <c r="B909" s="279"/>
      <c r="C909" s="282"/>
      <c r="D909" s="115" t="s">
        <v>18</v>
      </c>
      <c r="E909" s="176">
        <f t="shared" ref="E909:F913" si="2136">H909+K909+N909+Q909+T909+W909+Z909+AC909+AF909+AI909+AL909+AO909</f>
        <v>0</v>
      </c>
      <c r="F909" s="47">
        <f t="shared" si="2136"/>
        <v>0</v>
      </c>
      <c r="G909" s="48" t="e">
        <f t="shared" si="2123"/>
        <v>#DIV/0!</v>
      </c>
      <c r="H909" s="236"/>
      <c r="I909" s="41"/>
      <c r="J909" s="42" t="e">
        <f t="shared" si="2124"/>
        <v>#DIV/0!</v>
      </c>
      <c r="K909" s="236"/>
      <c r="L909" s="47"/>
      <c r="M909" s="42" t="e">
        <f t="shared" si="2125"/>
        <v>#DIV/0!</v>
      </c>
      <c r="N909" s="236"/>
      <c r="O909" s="48"/>
      <c r="P909" s="42" t="e">
        <f t="shared" si="2126"/>
        <v>#DIV/0!</v>
      </c>
      <c r="Q909" s="236"/>
      <c r="R909" s="41"/>
      <c r="S909" s="42" t="e">
        <f t="shared" si="2127"/>
        <v>#DIV/0!</v>
      </c>
      <c r="T909" s="236"/>
      <c r="U909" s="41"/>
      <c r="V909" s="42" t="e">
        <f t="shared" si="2128"/>
        <v>#DIV/0!</v>
      </c>
      <c r="W909" s="236"/>
      <c r="X909" s="41"/>
      <c r="Y909" s="42" t="e">
        <f t="shared" si="2129"/>
        <v>#DIV/0!</v>
      </c>
      <c r="Z909" s="236"/>
      <c r="AA909" s="41"/>
      <c r="AB909" s="42" t="e">
        <f t="shared" si="2130"/>
        <v>#DIV/0!</v>
      </c>
      <c r="AC909" s="236"/>
      <c r="AD909" s="41"/>
      <c r="AE909" s="42" t="e">
        <f t="shared" si="2131"/>
        <v>#DIV/0!</v>
      </c>
      <c r="AF909" s="236"/>
      <c r="AG909" s="41"/>
      <c r="AH909" s="42" t="e">
        <f t="shared" si="2132"/>
        <v>#DIV/0!</v>
      </c>
      <c r="AI909" s="236"/>
      <c r="AJ909" s="41"/>
      <c r="AK909" s="42" t="e">
        <f t="shared" si="2133"/>
        <v>#DIV/0!</v>
      </c>
      <c r="AL909" s="236"/>
      <c r="AM909" s="41"/>
      <c r="AN909" s="42" t="e">
        <f t="shared" si="2134"/>
        <v>#DIV/0!</v>
      </c>
      <c r="AO909" s="236"/>
      <c r="AP909" s="41"/>
      <c r="AQ909" s="42" t="e">
        <f t="shared" si="2135"/>
        <v>#DIV/0!</v>
      </c>
      <c r="AR909" s="12"/>
      <c r="AS909" s="37"/>
      <c r="AT909" s="37"/>
    </row>
    <row r="910" spans="1:46" customFormat="1" ht="33.75" hidden="1" customHeight="1">
      <c r="A910" s="302"/>
      <c r="B910" s="279"/>
      <c r="C910" s="282"/>
      <c r="D910" s="115" t="s">
        <v>26</v>
      </c>
      <c r="E910" s="176">
        <f t="shared" si="2136"/>
        <v>105.2</v>
      </c>
      <c r="F910" s="47">
        <f t="shared" si="2136"/>
        <v>87.4</v>
      </c>
      <c r="G910" s="48">
        <f t="shared" si="2123"/>
        <v>83.079847908745251</v>
      </c>
      <c r="H910" s="236"/>
      <c r="I910" s="41"/>
      <c r="J910" s="42" t="e">
        <f t="shared" si="2124"/>
        <v>#DIV/0!</v>
      </c>
      <c r="K910" s="236"/>
      <c r="L910" s="47"/>
      <c r="M910" s="42" t="e">
        <f t="shared" si="2125"/>
        <v>#DIV/0!</v>
      </c>
      <c r="N910" s="236"/>
      <c r="O910" s="48"/>
      <c r="P910" s="42" t="e">
        <f t="shared" si="2126"/>
        <v>#DIV/0!</v>
      </c>
      <c r="Q910" s="236">
        <v>0</v>
      </c>
      <c r="R910" s="41"/>
      <c r="S910" s="42" t="e">
        <f t="shared" si="2127"/>
        <v>#DIV/0!</v>
      </c>
      <c r="T910" s="236">
        <v>87.4</v>
      </c>
      <c r="U910" s="41">
        <v>87.4</v>
      </c>
      <c r="V910" s="42">
        <f t="shared" si="2128"/>
        <v>100</v>
      </c>
      <c r="W910" s="236">
        <v>0</v>
      </c>
      <c r="X910" s="41"/>
      <c r="Y910" s="42" t="e">
        <f t="shared" si="2129"/>
        <v>#DIV/0!</v>
      </c>
      <c r="Z910" s="236">
        <v>17.8</v>
      </c>
      <c r="AA910" s="41"/>
      <c r="AB910" s="42">
        <f t="shared" si="2130"/>
        <v>0</v>
      </c>
      <c r="AC910" s="236"/>
      <c r="AD910" s="41"/>
      <c r="AE910" s="42" t="e">
        <f t="shared" si="2131"/>
        <v>#DIV/0!</v>
      </c>
      <c r="AF910" s="236"/>
      <c r="AG910" s="41"/>
      <c r="AH910" s="42" t="e">
        <f t="shared" si="2132"/>
        <v>#DIV/0!</v>
      </c>
      <c r="AI910" s="236"/>
      <c r="AJ910" s="41"/>
      <c r="AK910" s="42" t="e">
        <f t="shared" si="2133"/>
        <v>#DIV/0!</v>
      </c>
      <c r="AL910" s="236"/>
      <c r="AM910" s="41"/>
      <c r="AN910" s="42" t="e">
        <f t="shared" si="2134"/>
        <v>#DIV/0!</v>
      </c>
      <c r="AO910" s="236"/>
      <c r="AP910" s="41"/>
      <c r="AQ910" s="42" t="e">
        <f t="shared" si="2135"/>
        <v>#DIV/0!</v>
      </c>
      <c r="AR910" s="12"/>
      <c r="AS910" s="37"/>
      <c r="AT910" s="37"/>
    </row>
    <row r="911" spans="1:46" customFormat="1" ht="78.75" hidden="1" customHeight="1">
      <c r="A911" s="302"/>
      <c r="B911" s="279"/>
      <c r="C911" s="282"/>
      <c r="D911" s="115" t="s">
        <v>154</v>
      </c>
      <c r="E911" s="176">
        <f t="shared" si="2136"/>
        <v>0</v>
      </c>
      <c r="F911" s="47">
        <f t="shared" si="2136"/>
        <v>0</v>
      </c>
      <c r="G911" s="48" t="e">
        <f t="shared" si="2123"/>
        <v>#DIV/0!</v>
      </c>
      <c r="H911" s="236"/>
      <c r="I911" s="41"/>
      <c r="J911" s="42" t="e">
        <f t="shared" si="2124"/>
        <v>#DIV/0!</v>
      </c>
      <c r="K911" s="236"/>
      <c r="L911" s="47"/>
      <c r="M911" s="42" t="e">
        <f t="shared" si="2125"/>
        <v>#DIV/0!</v>
      </c>
      <c r="N911" s="236"/>
      <c r="O911" s="48"/>
      <c r="P911" s="42" t="e">
        <f t="shared" si="2126"/>
        <v>#DIV/0!</v>
      </c>
      <c r="Q911" s="236"/>
      <c r="R911" s="41"/>
      <c r="S911" s="42" t="e">
        <f t="shared" si="2127"/>
        <v>#DIV/0!</v>
      </c>
      <c r="T911" s="236"/>
      <c r="U911" s="41"/>
      <c r="V911" s="42" t="e">
        <f t="shared" si="2128"/>
        <v>#DIV/0!</v>
      </c>
      <c r="W911" s="236"/>
      <c r="X911" s="41"/>
      <c r="Y911" s="42" t="e">
        <f t="shared" si="2129"/>
        <v>#DIV/0!</v>
      </c>
      <c r="Z911" s="236"/>
      <c r="AA911" s="41"/>
      <c r="AB911" s="42" t="e">
        <f t="shared" si="2130"/>
        <v>#DIV/0!</v>
      </c>
      <c r="AC911" s="236"/>
      <c r="AD911" s="41"/>
      <c r="AE911" s="42" t="e">
        <f t="shared" si="2131"/>
        <v>#DIV/0!</v>
      </c>
      <c r="AF911" s="236"/>
      <c r="AG911" s="41"/>
      <c r="AH911" s="42" t="e">
        <f t="shared" si="2132"/>
        <v>#DIV/0!</v>
      </c>
      <c r="AI911" s="236"/>
      <c r="AJ911" s="41"/>
      <c r="AK911" s="42" t="e">
        <f t="shared" si="2133"/>
        <v>#DIV/0!</v>
      </c>
      <c r="AL911" s="236"/>
      <c r="AM911" s="41"/>
      <c r="AN911" s="42" t="e">
        <f t="shared" si="2134"/>
        <v>#DIV/0!</v>
      </c>
      <c r="AO911" s="236"/>
      <c r="AP911" s="41"/>
      <c r="AQ911" s="42" t="e">
        <f t="shared" si="2135"/>
        <v>#DIV/0!</v>
      </c>
      <c r="AR911" s="12"/>
      <c r="AS911" s="37"/>
      <c r="AT911" s="37"/>
    </row>
    <row r="912" spans="1:46" customFormat="1" ht="33.75" hidden="1" customHeight="1">
      <c r="A912" s="302"/>
      <c r="B912" s="279"/>
      <c r="C912" s="282"/>
      <c r="D912" s="115" t="s">
        <v>37</v>
      </c>
      <c r="E912" s="176">
        <f t="shared" si="2136"/>
        <v>0</v>
      </c>
      <c r="F912" s="47">
        <f t="shared" si="2136"/>
        <v>0</v>
      </c>
      <c r="G912" s="48" t="e">
        <f t="shared" si="2123"/>
        <v>#DIV/0!</v>
      </c>
      <c r="H912" s="236"/>
      <c r="I912" s="41"/>
      <c r="J912" s="42" t="e">
        <f t="shared" si="2124"/>
        <v>#DIV/0!</v>
      </c>
      <c r="K912" s="236"/>
      <c r="L912" s="47"/>
      <c r="M912" s="42" t="e">
        <f t="shared" si="2125"/>
        <v>#DIV/0!</v>
      </c>
      <c r="N912" s="236"/>
      <c r="O912" s="48"/>
      <c r="P912" s="42" t="e">
        <f t="shared" si="2126"/>
        <v>#DIV/0!</v>
      </c>
      <c r="Q912" s="236"/>
      <c r="R912" s="41"/>
      <c r="S912" s="42" t="e">
        <f t="shared" si="2127"/>
        <v>#DIV/0!</v>
      </c>
      <c r="T912" s="236"/>
      <c r="U912" s="41"/>
      <c r="V912" s="42" t="e">
        <f t="shared" si="2128"/>
        <v>#DIV/0!</v>
      </c>
      <c r="W912" s="236"/>
      <c r="X912" s="41"/>
      <c r="Y912" s="42" t="e">
        <f t="shared" si="2129"/>
        <v>#DIV/0!</v>
      </c>
      <c r="Z912" s="236"/>
      <c r="AA912" s="41"/>
      <c r="AB912" s="42" t="e">
        <f t="shared" si="2130"/>
        <v>#DIV/0!</v>
      </c>
      <c r="AC912" s="236"/>
      <c r="AD912" s="41"/>
      <c r="AE912" s="42" t="e">
        <f t="shared" si="2131"/>
        <v>#DIV/0!</v>
      </c>
      <c r="AF912" s="236"/>
      <c r="AG912" s="41"/>
      <c r="AH912" s="42" t="e">
        <f t="shared" si="2132"/>
        <v>#DIV/0!</v>
      </c>
      <c r="AI912" s="236"/>
      <c r="AJ912" s="41"/>
      <c r="AK912" s="42" t="e">
        <f t="shared" si="2133"/>
        <v>#DIV/0!</v>
      </c>
      <c r="AL912" s="236"/>
      <c r="AM912" s="41"/>
      <c r="AN912" s="42" t="e">
        <f t="shared" si="2134"/>
        <v>#DIV/0!</v>
      </c>
      <c r="AO912" s="236"/>
      <c r="AP912" s="41"/>
      <c r="AQ912" s="42" t="e">
        <f t="shared" si="2135"/>
        <v>#DIV/0!</v>
      </c>
      <c r="AR912" s="12"/>
      <c r="AS912" s="37"/>
      <c r="AT912" s="37"/>
    </row>
    <row r="913" spans="1:46" customFormat="1" ht="45" hidden="1">
      <c r="A913" s="302"/>
      <c r="B913" s="280"/>
      <c r="C913" s="282"/>
      <c r="D913" s="115" t="s">
        <v>32</v>
      </c>
      <c r="E913" s="176">
        <f t="shared" si="2136"/>
        <v>0</v>
      </c>
      <c r="F913" s="47">
        <f t="shared" si="2136"/>
        <v>0</v>
      </c>
      <c r="G913" s="48" t="e">
        <f t="shared" si="2123"/>
        <v>#DIV/0!</v>
      </c>
      <c r="H913" s="236"/>
      <c r="I913" s="41"/>
      <c r="J913" s="42" t="e">
        <f t="shared" si="2124"/>
        <v>#DIV/0!</v>
      </c>
      <c r="K913" s="236"/>
      <c r="L913" s="47"/>
      <c r="M913" s="42" t="e">
        <f t="shared" si="2125"/>
        <v>#DIV/0!</v>
      </c>
      <c r="N913" s="236"/>
      <c r="O913" s="48"/>
      <c r="P913" s="42" t="e">
        <f t="shared" si="2126"/>
        <v>#DIV/0!</v>
      </c>
      <c r="Q913" s="236"/>
      <c r="R913" s="41"/>
      <c r="S913" s="42" t="e">
        <f t="shared" si="2127"/>
        <v>#DIV/0!</v>
      </c>
      <c r="T913" s="236"/>
      <c r="U913" s="41"/>
      <c r="V913" s="42" t="e">
        <f t="shared" si="2128"/>
        <v>#DIV/0!</v>
      </c>
      <c r="W913" s="236"/>
      <c r="X913" s="41"/>
      <c r="Y913" s="42" t="e">
        <f t="shared" si="2129"/>
        <v>#DIV/0!</v>
      </c>
      <c r="Z913" s="236"/>
      <c r="AA913" s="41"/>
      <c r="AB913" s="42" t="e">
        <f t="shared" si="2130"/>
        <v>#DIV/0!</v>
      </c>
      <c r="AC913" s="236"/>
      <c r="AD913" s="41"/>
      <c r="AE913" s="42" t="e">
        <f t="shared" si="2131"/>
        <v>#DIV/0!</v>
      </c>
      <c r="AF913" s="236"/>
      <c r="AG913" s="41"/>
      <c r="AH913" s="42" t="e">
        <f t="shared" si="2132"/>
        <v>#DIV/0!</v>
      </c>
      <c r="AI913" s="236"/>
      <c r="AJ913" s="41"/>
      <c r="AK913" s="42" t="e">
        <f t="shared" si="2133"/>
        <v>#DIV/0!</v>
      </c>
      <c r="AL913" s="236"/>
      <c r="AM913" s="41"/>
      <c r="AN913" s="42" t="e">
        <f t="shared" si="2134"/>
        <v>#DIV/0!</v>
      </c>
      <c r="AO913" s="236"/>
      <c r="AP913" s="41"/>
      <c r="AQ913" s="42" t="e">
        <f t="shared" si="2135"/>
        <v>#DIV/0!</v>
      </c>
      <c r="AR913" s="12"/>
      <c r="AS913" s="37"/>
      <c r="AT913" s="37"/>
    </row>
    <row r="914" spans="1:46" s="208" customFormat="1" ht="32.25" hidden="1" customHeight="1">
      <c r="A914" s="302" t="s">
        <v>293</v>
      </c>
      <c r="B914" s="278" t="s">
        <v>377</v>
      </c>
      <c r="C914" s="282" t="s">
        <v>107</v>
      </c>
      <c r="D914" s="217" t="s">
        <v>34</v>
      </c>
      <c r="E914" s="210">
        <f>E915+E916+E917+E919+E920</f>
        <v>39</v>
      </c>
      <c r="F914" s="206">
        <f>F915+F916+F917+F919+F920</f>
        <v>15.5</v>
      </c>
      <c r="G914" s="206">
        <f>(F914/E914)*100</f>
        <v>39.743589743589745</v>
      </c>
      <c r="H914" s="234">
        <f>H915+H916+H917+H919+H920</f>
        <v>0</v>
      </c>
      <c r="I914" s="205">
        <f>I915+I916+I917+I919+I920</f>
        <v>0</v>
      </c>
      <c r="J914" s="205" t="e">
        <f>(I914/H914)*100</f>
        <v>#DIV/0!</v>
      </c>
      <c r="K914" s="234">
        <f>K915+K916+K917+K919+K920</f>
        <v>0</v>
      </c>
      <c r="L914" s="206">
        <f>L915+L916+L917+L919+L920</f>
        <v>0</v>
      </c>
      <c r="M914" s="205" t="e">
        <f>(L914/K914)*100</f>
        <v>#DIV/0!</v>
      </c>
      <c r="N914" s="234">
        <f>N915+N916+N917+N919+N920</f>
        <v>0</v>
      </c>
      <c r="O914" s="206">
        <f>O915+O916+O917+O919+O920</f>
        <v>0</v>
      </c>
      <c r="P914" s="205" t="e">
        <f>(O914/N914)*100</f>
        <v>#DIV/0!</v>
      </c>
      <c r="Q914" s="234">
        <f>Q915+Q916+Q917+Q919+Q920</f>
        <v>0</v>
      </c>
      <c r="R914" s="205">
        <f>R915+R916+R917+R919+R920</f>
        <v>0</v>
      </c>
      <c r="S914" s="205" t="e">
        <f>(R914/Q914)*100</f>
        <v>#DIV/0!</v>
      </c>
      <c r="T914" s="234">
        <f>T915+T916+T917+T919+T920</f>
        <v>15.5</v>
      </c>
      <c r="U914" s="205">
        <f>U915+U916+U917+U919+U920</f>
        <v>15.5</v>
      </c>
      <c r="V914" s="205">
        <f>(U914/T914)*100</f>
        <v>100</v>
      </c>
      <c r="W914" s="234">
        <f>W915+W916+W917+W919+W920</f>
        <v>0</v>
      </c>
      <c r="X914" s="205">
        <f>X915+X916+X917+X919+X920</f>
        <v>0</v>
      </c>
      <c r="Y914" s="205" t="e">
        <f>(X914/W914)*100</f>
        <v>#DIV/0!</v>
      </c>
      <c r="Z914" s="234">
        <f>Z915+Z916+Z917+Z919+Z920</f>
        <v>23.5</v>
      </c>
      <c r="AA914" s="205">
        <f>AA915+AA916+AA917+AA919+AA920</f>
        <v>0</v>
      </c>
      <c r="AB914" s="205">
        <f>(AA914/Z914)*100</f>
        <v>0</v>
      </c>
      <c r="AC914" s="234">
        <f>AC915+AC916+AC917+AC919+AC920</f>
        <v>0</v>
      </c>
      <c r="AD914" s="205">
        <f>AD915+AD916+AD917+AD919+AD920</f>
        <v>0</v>
      </c>
      <c r="AE914" s="205" t="e">
        <f>(AD914/AC914)*100</f>
        <v>#DIV/0!</v>
      </c>
      <c r="AF914" s="234">
        <f>AF915+AF916+AF917+AF919+AF920</f>
        <v>0</v>
      </c>
      <c r="AG914" s="205">
        <f>AG915+AG916+AG917+AG919+AG920</f>
        <v>0</v>
      </c>
      <c r="AH914" s="205" t="e">
        <f>(AG914/AF914)*100</f>
        <v>#DIV/0!</v>
      </c>
      <c r="AI914" s="234">
        <f>AI915+AI916+AI917+AI919+AI920</f>
        <v>0</v>
      </c>
      <c r="AJ914" s="205">
        <f>AJ915+AJ916+AJ917+AJ919+AJ920</f>
        <v>0</v>
      </c>
      <c r="AK914" s="205" t="e">
        <f>(AJ914/AI914)*100</f>
        <v>#DIV/0!</v>
      </c>
      <c r="AL914" s="234">
        <f>AL915+AL916+AL917+AL919+AL920</f>
        <v>0</v>
      </c>
      <c r="AM914" s="205">
        <f>AM915+AM916+AM917+AM919+AM920</f>
        <v>0</v>
      </c>
      <c r="AN914" s="205" t="e">
        <f>(AM914/AL914)*100</f>
        <v>#DIV/0!</v>
      </c>
      <c r="AO914" s="234">
        <f>AO915+AO916+AO917+AO919+AO920</f>
        <v>0</v>
      </c>
      <c r="AP914" s="205">
        <f>AP915+AP916+AP917+AP919+AP920</f>
        <v>0</v>
      </c>
      <c r="AQ914" s="205" t="e">
        <f>(AP914/AO914)*100</f>
        <v>#DIV/0!</v>
      </c>
      <c r="AR914" s="216"/>
    </row>
    <row r="915" spans="1:46" customFormat="1" ht="30" hidden="1">
      <c r="A915" s="302"/>
      <c r="B915" s="279"/>
      <c r="C915" s="282"/>
      <c r="D915" s="115" t="s">
        <v>17</v>
      </c>
      <c r="E915" s="176">
        <f>H915+K915+N915+Q915+T915+W915+Z915+AC915+AF915+AI915+AL915+AO915</f>
        <v>0</v>
      </c>
      <c r="F915" s="47">
        <f>I915+L915+O915+R915+U915+X915+AA915+AD915+AG915+AJ915+AM915+AP915</f>
        <v>0</v>
      </c>
      <c r="G915" s="48" t="e">
        <f t="shared" ref="G915:G920" si="2137">(F915/E915)*100</f>
        <v>#DIV/0!</v>
      </c>
      <c r="H915" s="236"/>
      <c r="I915" s="41"/>
      <c r="J915" s="42" t="e">
        <f t="shared" ref="J915:J920" si="2138">(I915/H915)*100</f>
        <v>#DIV/0!</v>
      </c>
      <c r="K915" s="236"/>
      <c r="L915" s="47"/>
      <c r="M915" s="42" t="e">
        <f t="shared" ref="M915:M920" si="2139">(L915/K915)*100</f>
        <v>#DIV/0!</v>
      </c>
      <c r="N915" s="236"/>
      <c r="O915" s="48"/>
      <c r="P915" s="42" t="e">
        <f t="shared" ref="P915:P920" si="2140">(O915/N915)*100</f>
        <v>#DIV/0!</v>
      </c>
      <c r="Q915" s="236"/>
      <c r="R915" s="41"/>
      <c r="S915" s="42" t="e">
        <f t="shared" ref="S915:S920" si="2141">(R915/Q915)*100</f>
        <v>#DIV/0!</v>
      </c>
      <c r="T915" s="236"/>
      <c r="U915" s="41"/>
      <c r="V915" s="42" t="e">
        <f t="shared" ref="V915:V920" si="2142">(U915/T915)*100</f>
        <v>#DIV/0!</v>
      </c>
      <c r="W915" s="236"/>
      <c r="X915" s="41"/>
      <c r="Y915" s="42" t="e">
        <f t="shared" ref="Y915:Y920" si="2143">(X915/W915)*100</f>
        <v>#DIV/0!</v>
      </c>
      <c r="Z915" s="236"/>
      <c r="AA915" s="41"/>
      <c r="AB915" s="42" t="e">
        <f t="shared" ref="AB915:AB920" si="2144">(AA915/Z915)*100</f>
        <v>#DIV/0!</v>
      </c>
      <c r="AC915" s="236"/>
      <c r="AD915" s="41"/>
      <c r="AE915" s="42" t="e">
        <f t="shared" ref="AE915:AE920" si="2145">(AD915/AC915)*100</f>
        <v>#DIV/0!</v>
      </c>
      <c r="AF915" s="236"/>
      <c r="AG915" s="41"/>
      <c r="AH915" s="42" t="e">
        <f t="shared" ref="AH915:AH920" si="2146">(AG915/AF915)*100</f>
        <v>#DIV/0!</v>
      </c>
      <c r="AI915" s="236"/>
      <c r="AJ915" s="41"/>
      <c r="AK915" s="42" t="e">
        <f t="shared" ref="AK915:AK920" si="2147">(AJ915/AI915)*100</f>
        <v>#DIV/0!</v>
      </c>
      <c r="AL915" s="236"/>
      <c r="AM915" s="41"/>
      <c r="AN915" s="42" t="e">
        <f t="shared" ref="AN915:AN920" si="2148">(AM915/AL915)*100</f>
        <v>#DIV/0!</v>
      </c>
      <c r="AO915" s="236"/>
      <c r="AP915" s="41"/>
      <c r="AQ915" s="42" t="e">
        <f t="shared" ref="AQ915:AQ920" si="2149">(AP915/AO915)*100</f>
        <v>#DIV/0!</v>
      </c>
      <c r="AR915" s="12"/>
      <c r="AS915" s="37"/>
      <c r="AT915" s="37"/>
    </row>
    <row r="916" spans="1:46" customFormat="1" ht="48.75" hidden="1" customHeight="1">
      <c r="A916" s="302"/>
      <c r="B916" s="279"/>
      <c r="C916" s="282"/>
      <c r="D916" s="115" t="s">
        <v>18</v>
      </c>
      <c r="E916" s="176">
        <f t="shared" ref="E916:F920" si="2150">H916+K916+N916+Q916+T916+W916+Z916+AC916+AF916+AI916+AL916+AO916</f>
        <v>0</v>
      </c>
      <c r="F916" s="47">
        <f t="shared" si="2150"/>
        <v>0</v>
      </c>
      <c r="G916" s="48" t="e">
        <f t="shared" si="2137"/>
        <v>#DIV/0!</v>
      </c>
      <c r="H916" s="236"/>
      <c r="I916" s="41"/>
      <c r="J916" s="42" t="e">
        <f t="shared" si="2138"/>
        <v>#DIV/0!</v>
      </c>
      <c r="K916" s="236"/>
      <c r="L916" s="47"/>
      <c r="M916" s="42" t="e">
        <f t="shared" si="2139"/>
        <v>#DIV/0!</v>
      </c>
      <c r="N916" s="236"/>
      <c r="O916" s="48"/>
      <c r="P916" s="42" t="e">
        <f t="shared" si="2140"/>
        <v>#DIV/0!</v>
      </c>
      <c r="Q916" s="236"/>
      <c r="R916" s="41"/>
      <c r="S916" s="42" t="e">
        <f t="shared" si="2141"/>
        <v>#DIV/0!</v>
      </c>
      <c r="T916" s="236"/>
      <c r="U916" s="41"/>
      <c r="V916" s="42" t="e">
        <f t="shared" si="2142"/>
        <v>#DIV/0!</v>
      </c>
      <c r="W916" s="236"/>
      <c r="X916" s="41"/>
      <c r="Y916" s="42" t="e">
        <f t="shared" si="2143"/>
        <v>#DIV/0!</v>
      </c>
      <c r="Z916" s="236"/>
      <c r="AA916" s="41"/>
      <c r="AB916" s="42" t="e">
        <f t="shared" si="2144"/>
        <v>#DIV/0!</v>
      </c>
      <c r="AC916" s="236"/>
      <c r="AD916" s="41"/>
      <c r="AE916" s="42" t="e">
        <f t="shared" si="2145"/>
        <v>#DIV/0!</v>
      </c>
      <c r="AF916" s="236"/>
      <c r="AG916" s="41"/>
      <c r="AH916" s="42" t="e">
        <f t="shared" si="2146"/>
        <v>#DIV/0!</v>
      </c>
      <c r="AI916" s="236"/>
      <c r="AJ916" s="41"/>
      <c r="AK916" s="42" t="e">
        <f t="shared" si="2147"/>
        <v>#DIV/0!</v>
      </c>
      <c r="AL916" s="236"/>
      <c r="AM916" s="41"/>
      <c r="AN916" s="42" t="e">
        <f t="shared" si="2148"/>
        <v>#DIV/0!</v>
      </c>
      <c r="AO916" s="236"/>
      <c r="AP916" s="41"/>
      <c r="AQ916" s="42" t="e">
        <f t="shared" si="2149"/>
        <v>#DIV/0!</v>
      </c>
      <c r="AR916" s="12"/>
      <c r="AS916" s="37"/>
      <c r="AT916" s="37"/>
    </row>
    <row r="917" spans="1:46" customFormat="1" ht="30" hidden="1" customHeight="1">
      <c r="A917" s="302"/>
      <c r="B917" s="279"/>
      <c r="C917" s="282"/>
      <c r="D917" s="115" t="s">
        <v>26</v>
      </c>
      <c r="E917" s="176">
        <f t="shared" si="2150"/>
        <v>39</v>
      </c>
      <c r="F917" s="47">
        <f>I917+L917+O917+R917+U917+X917+AA917+AD917+AG917+AJ917+AM917+AP917</f>
        <v>15.5</v>
      </c>
      <c r="G917" s="48">
        <f t="shared" si="2137"/>
        <v>39.743589743589745</v>
      </c>
      <c r="H917" s="236"/>
      <c r="I917" s="41"/>
      <c r="J917" s="42" t="e">
        <f t="shared" si="2138"/>
        <v>#DIV/0!</v>
      </c>
      <c r="K917" s="236"/>
      <c r="L917" s="47"/>
      <c r="M917" s="42" t="e">
        <f t="shared" si="2139"/>
        <v>#DIV/0!</v>
      </c>
      <c r="N917" s="236"/>
      <c r="O917" s="48"/>
      <c r="P917" s="42" t="e">
        <f t="shared" si="2140"/>
        <v>#DIV/0!</v>
      </c>
      <c r="Q917" s="236">
        <v>0</v>
      </c>
      <c r="R917" s="41"/>
      <c r="S917" s="42" t="e">
        <f t="shared" si="2141"/>
        <v>#DIV/0!</v>
      </c>
      <c r="T917" s="236">
        <v>15.5</v>
      </c>
      <c r="U917" s="41">
        <v>15.5</v>
      </c>
      <c r="V917" s="42">
        <f t="shared" si="2142"/>
        <v>100</v>
      </c>
      <c r="W917" s="236">
        <v>0</v>
      </c>
      <c r="X917" s="41"/>
      <c r="Y917" s="42" t="e">
        <f t="shared" si="2143"/>
        <v>#DIV/0!</v>
      </c>
      <c r="Z917" s="236">
        <v>23.5</v>
      </c>
      <c r="AA917" s="41"/>
      <c r="AB917" s="42">
        <f t="shared" si="2144"/>
        <v>0</v>
      </c>
      <c r="AC917" s="236"/>
      <c r="AD917" s="41"/>
      <c r="AE917" s="42" t="e">
        <f t="shared" si="2145"/>
        <v>#DIV/0!</v>
      </c>
      <c r="AF917" s="236"/>
      <c r="AG917" s="41"/>
      <c r="AH917" s="42" t="e">
        <f t="shared" si="2146"/>
        <v>#DIV/0!</v>
      </c>
      <c r="AI917" s="236"/>
      <c r="AJ917" s="41"/>
      <c r="AK917" s="42" t="e">
        <f t="shared" si="2147"/>
        <v>#DIV/0!</v>
      </c>
      <c r="AL917" s="236"/>
      <c r="AM917" s="41"/>
      <c r="AN917" s="42" t="e">
        <f t="shared" si="2148"/>
        <v>#DIV/0!</v>
      </c>
      <c r="AO917" s="236"/>
      <c r="AP917" s="41"/>
      <c r="AQ917" s="42" t="e">
        <f t="shared" si="2149"/>
        <v>#DIV/0!</v>
      </c>
      <c r="AR917" s="12"/>
      <c r="AS917" s="37"/>
      <c r="AT917" s="37"/>
    </row>
    <row r="918" spans="1:46" customFormat="1" ht="82.5" hidden="1" customHeight="1">
      <c r="A918" s="302"/>
      <c r="B918" s="279"/>
      <c r="C918" s="282"/>
      <c r="D918" s="115" t="s">
        <v>154</v>
      </c>
      <c r="E918" s="176">
        <f t="shared" si="2150"/>
        <v>0</v>
      </c>
      <c r="F918" s="47">
        <f t="shared" si="2150"/>
        <v>0</v>
      </c>
      <c r="G918" s="48" t="e">
        <f t="shared" si="2137"/>
        <v>#DIV/0!</v>
      </c>
      <c r="H918" s="236"/>
      <c r="I918" s="41"/>
      <c r="J918" s="42" t="e">
        <f t="shared" si="2138"/>
        <v>#DIV/0!</v>
      </c>
      <c r="K918" s="236"/>
      <c r="L918" s="47"/>
      <c r="M918" s="42" t="e">
        <f t="shared" si="2139"/>
        <v>#DIV/0!</v>
      </c>
      <c r="N918" s="236"/>
      <c r="O918" s="48"/>
      <c r="P918" s="42" t="e">
        <f t="shared" si="2140"/>
        <v>#DIV/0!</v>
      </c>
      <c r="Q918" s="236"/>
      <c r="R918" s="41"/>
      <c r="S918" s="42" t="e">
        <f t="shared" si="2141"/>
        <v>#DIV/0!</v>
      </c>
      <c r="T918" s="236"/>
      <c r="U918" s="41"/>
      <c r="V918" s="42" t="e">
        <f t="shared" si="2142"/>
        <v>#DIV/0!</v>
      </c>
      <c r="W918" s="236"/>
      <c r="X918" s="41"/>
      <c r="Y918" s="42" t="e">
        <f t="shared" si="2143"/>
        <v>#DIV/0!</v>
      </c>
      <c r="Z918" s="236"/>
      <c r="AA918" s="41"/>
      <c r="AB918" s="42" t="e">
        <f t="shared" si="2144"/>
        <v>#DIV/0!</v>
      </c>
      <c r="AC918" s="236"/>
      <c r="AD918" s="41"/>
      <c r="AE918" s="42" t="e">
        <f t="shared" si="2145"/>
        <v>#DIV/0!</v>
      </c>
      <c r="AF918" s="236"/>
      <c r="AG918" s="41"/>
      <c r="AH918" s="42" t="e">
        <f t="shared" si="2146"/>
        <v>#DIV/0!</v>
      </c>
      <c r="AI918" s="236"/>
      <c r="AJ918" s="41"/>
      <c r="AK918" s="42" t="e">
        <f t="shared" si="2147"/>
        <v>#DIV/0!</v>
      </c>
      <c r="AL918" s="236"/>
      <c r="AM918" s="41"/>
      <c r="AN918" s="42" t="e">
        <f t="shared" si="2148"/>
        <v>#DIV/0!</v>
      </c>
      <c r="AO918" s="236"/>
      <c r="AP918" s="41"/>
      <c r="AQ918" s="42" t="e">
        <f t="shared" si="2149"/>
        <v>#DIV/0!</v>
      </c>
      <c r="AR918" s="12"/>
      <c r="AS918" s="37"/>
      <c r="AT918" s="37"/>
    </row>
    <row r="919" spans="1:46" customFormat="1" ht="35.25" hidden="1" customHeight="1">
      <c r="A919" s="302"/>
      <c r="B919" s="279"/>
      <c r="C919" s="282"/>
      <c r="D919" s="115" t="s">
        <v>37</v>
      </c>
      <c r="E919" s="176">
        <f t="shared" si="2150"/>
        <v>0</v>
      </c>
      <c r="F919" s="47">
        <f t="shared" si="2150"/>
        <v>0</v>
      </c>
      <c r="G919" s="48" t="e">
        <f t="shared" si="2137"/>
        <v>#DIV/0!</v>
      </c>
      <c r="H919" s="236"/>
      <c r="I919" s="41"/>
      <c r="J919" s="42" t="e">
        <f t="shared" si="2138"/>
        <v>#DIV/0!</v>
      </c>
      <c r="K919" s="236"/>
      <c r="L919" s="47"/>
      <c r="M919" s="42" t="e">
        <f t="shared" si="2139"/>
        <v>#DIV/0!</v>
      </c>
      <c r="N919" s="236"/>
      <c r="O919" s="48"/>
      <c r="P919" s="42" t="e">
        <f t="shared" si="2140"/>
        <v>#DIV/0!</v>
      </c>
      <c r="Q919" s="236"/>
      <c r="R919" s="41"/>
      <c r="S919" s="42" t="e">
        <f t="shared" si="2141"/>
        <v>#DIV/0!</v>
      </c>
      <c r="T919" s="236"/>
      <c r="U919" s="41"/>
      <c r="V919" s="42" t="e">
        <f t="shared" si="2142"/>
        <v>#DIV/0!</v>
      </c>
      <c r="W919" s="236"/>
      <c r="X919" s="41"/>
      <c r="Y919" s="42" t="e">
        <f t="shared" si="2143"/>
        <v>#DIV/0!</v>
      </c>
      <c r="Z919" s="236"/>
      <c r="AA919" s="41"/>
      <c r="AB919" s="42" t="e">
        <f t="shared" si="2144"/>
        <v>#DIV/0!</v>
      </c>
      <c r="AC919" s="236"/>
      <c r="AD919" s="41"/>
      <c r="AE919" s="42" t="e">
        <f t="shared" si="2145"/>
        <v>#DIV/0!</v>
      </c>
      <c r="AF919" s="236"/>
      <c r="AG919" s="41"/>
      <c r="AH919" s="42" t="e">
        <f t="shared" si="2146"/>
        <v>#DIV/0!</v>
      </c>
      <c r="AI919" s="236"/>
      <c r="AJ919" s="41"/>
      <c r="AK919" s="42" t="e">
        <f t="shared" si="2147"/>
        <v>#DIV/0!</v>
      </c>
      <c r="AL919" s="236"/>
      <c r="AM919" s="41"/>
      <c r="AN919" s="42" t="e">
        <f t="shared" si="2148"/>
        <v>#DIV/0!</v>
      </c>
      <c r="AO919" s="236"/>
      <c r="AP919" s="41"/>
      <c r="AQ919" s="42" t="e">
        <f t="shared" si="2149"/>
        <v>#DIV/0!</v>
      </c>
      <c r="AR919" s="12"/>
      <c r="AS919" s="37"/>
      <c r="AT919" s="37"/>
    </row>
    <row r="920" spans="1:46" customFormat="1" ht="45" hidden="1">
      <c r="A920" s="302"/>
      <c r="B920" s="280"/>
      <c r="C920" s="282"/>
      <c r="D920" s="115" t="s">
        <v>32</v>
      </c>
      <c r="E920" s="176">
        <f t="shared" si="2150"/>
        <v>0</v>
      </c>
      <c r="F920" s="47">
        <f t="shared" si="2150"/>
        <v>0</v>
      </c>
      <c r="G920" s="48" t="e">
        <f t="shared" si="2137"/>
        <v>#DIV/0!</v>
      </c>
      <c r="H920" s="236"/>
      <c r="I920" s="41"/>
      <c r="J920" s="42" t="e">
        <f t="shared" si="2138"/>
        <v>#DIV/0!</v>
      </c>
      <c r="K920" s="236"/>
      <c r="L920" s="47"/>
      <c r="M920" s="42" t="e">
        <f t="shared" si="2139"/>
        <v>#DIV/0!</v>
      </c>
      <c r="N920" s="236"/>
      <c r="O920" s="48"/>
      <c r="P920" s="42" t="e">
        <f t="shared" si="2140"/>
        <v>#DIV/0!</v>
      </c>
      <c r="Q920" s="236"/>
      <c r="R920" s="41"/>
      <c r="S920" s="42" t="e">
        <f t="shared" si="2141"/>
        <v>#DIV/0!</v>
      </c>
      <c r="T920" s="236"/>
      <c r="U920" s="41"/>
      <c r="V920" s="42" t="e">
        <f t="shared" si="2142"/>
        <v>#DIV/0!</v>
      </c>
      <c r="W920" s="236"/>
      <c r="X920" s="41"/>
      <c r="Y920" s="42" t="e">
        <f t="shared" si="2143"/>
        <v>#DIV/0!</v>
      </c>
      <c r="Z920" s="236"/>
      <c r="AA920" s="41"/>
      <c r="AB920" s="42" t="e">
        <f t="shared" si="2144"/>
        <v>#DIV/0!</v>
      </c>
      <c r="AC920" s="236"/>
      <c r="AD920" s="41"/>
      <c r="AE920" s="42" t="e">
        <f t="shared" si="2145"/>
        <v>#DIV/0!</v>
      </c>
      <c r="AF920" s="236"/>
      <c r="AG920" s="41"/>
      <c r="AH920" s="42" t="e">
        <f t="shared" si="2146"/>
        <v>#DIV/0!</v>
      </c>
      <c r="AI920" s="236"/>
      <c r="AJ920" s="41"/>
      <c r="AK920" s="42" t="e">
        <f t="shared" si="2147"/>
        <v>#DIV/0!</v>
      </c>
      <c r="AL920" s="236"/>
      <c r="AM920" s="41"/>
      <c r="AN920" s="42" t="e">
        <f t="shared" si="2148"/>
        <v>#DIV/0!</v>
      </c>
      <c r="AO920" s="236"/>
      <c r="AP920" s="41"/>
      <c r="AQ920" s="42" t="e">
        <f t="shared" si="2149"/>
        <v>#DIV/0!</v>
      </c>
      <c r="AR920" s="12"/>
      <c r="AS920" s="37"/>
      <c r="AT920" s="37"/>
    </row>
    <row r="921" spans="1:46" s="208" customFormat="1" ht="22.5" hidden="1" customHeight="1">
      <c r="A921" s="283" t="s">
        <v>294</v>
      </c>
      <c r="B921" s="278" t="s">
        <v>378</v>
      </c>
      <c r="C921" s="282" t="s">
        <v>107</v>
      </c>
      <c r="D921" s="217" t="s">
        <v>34</v>
      </c>
      <c r="E921" s="210">
        <f>E922+E923+E924+E926+E927</f>
        <v>6</v>
      </c>
      <c r="F921" s="206">
        <f>F922+F923+F924+F926+F927</f>
        <v>6</v>
      </c>
      <c r="G921" s="206">
        <f>(F921/E921)*100</f>
        <v>100</v>
      </c>
      <c r="H921" s="233">
        <f>H922+H923+H924+H926+H927</f>
        <v>0</v>
      </c>
      <c r="I921" s="206">
        <f>I922+I923+I924+I926+I927</f>
        <v>0</v>
      </c>
      <c r="J921" s="206" t="e">
        <f>(I921/H921)*100</f>
        <v>#DIV/0!</v>
      </c>
      <c r="K921" s="234">
        <f>K922+K923+K924+K926+K927</f>
        <v>0</v>
      </c>
      <c r="L921" s="206">
        <f>L922+L923+L924+L926+L927</f>
        <v>0</v>
      </c>
      <c r="M921" s="205" t="e">
        <f>(L921/K921)*100</f>
        <v>#DIV/0!</v>
      </c>
      <c r="N921" s="234">
        <f>N922+N923+N924+N926+N927</f>
        <v>0</v>
      </c>
      <c r="O921" s="206">
        <f>O922+O923+O924+O926+O927</f>
        <v>0</v>
      </c>
      <c r="P921" s="205" t="e">
        <f>(O921/N921)*100</f>
        <v>#DIV/0!</v>
      </c>
      <c r="Q921" s="234">
        <f>Q922+Q923+Q924+Q926+Q927</f>
        <v>0</v>
      </c>
      <c r="R921" s="205">
        <f>R922+R923+R924+R926+R927</f>
        <v>0</v>
      </c>
      <c r="S921" s="205" t="e">
        <f>(R921/Q921)*100</f>
        <v>#DIV/0!</v>
      </c>
      <c r="T921" s="234">
        <f>T922+T923+T924+T926+T927</f>
        <v>6</v>
      </c>
      <c r="U921" s="205">
        <f>U922+U923+U924+U926+U927</f>
        <v>6</v>
      </c>
      <c r="V921" s="205">
        <f>(U921/T921)*100</f>
        <v>100</v>
      </c>
      <c r="W921" s="234">
        <f>W922+W923+W924+W926+W927</f>
        <v>0</v>
      </c>
      <c r="X921" s="205">
        <f>X922+X923+X924+X926+X927</f>
        <v>0</v>
      </c>
      <c r="Y921" s="205" t="e">
        <f>(X921/W921)*100</f>
        <v>#DIV/0!</v>
      </c>
      <c r="Z921" s="234">
        <f>Z922+Z923+Z924+Z926+Z927</f>
        <v>0</v>
      </c>
      <c r="AA921" s="205">
        <f>AA922+AA923+AA924+AA926+AA927</f>
        <v>0</v>
      </c>
      <c r="AB921" s="205" t="e">
        <f>(AA921/Z921)*100</f>
        <v>#DIV/0!</v>
      </c>
      <c r="AC921" s="234">
        <f>AC922+AC923+AC924+AC926+AC927</f>
        <v>0</v>
      </c>
      <c r="AD921" s="205">
        <f>AD922+AD923+AD924+AD926+AD927</f>
        <v>0</v>
      </c>
      <c r="AE921" s="205" t="e">
        <f>(AD921/AC921)*100</f>
        <v>#DIV/0!</v>
      </c>
      <c r="AF921" s="234">
        <f>AF922+AF923+AF924+AF926+AF927</f>
        <v>0</v>
      </c>
      <c r="AG921" s="205">
        <f>AG922+AG923+AG924+AG926+AG927</f>
        <v>0</v>
      </c>
      <c r="AH921" s="205" t="e">
        <f>(AG921/AF921)*100</f>
        <v>#DIV/0!</v>
      </c>
      <c r="AI921" s="234">
        <f>AI922+AI923+AI924+AI926+AI927</f>
        <v>0</v>
      </c>
      <c r="AJ921" s="205">
        <f>AJ922+AJ923+AJ924+AJ926+AJ927</f>
        <v>0</v>
      </c>
      <c r="AK921" s="205" t="e">
        <f>(AJ921/AI921)*100</f>
        <v>#DIV/0!</v>
      </c>
      <c r="AL921" s="234">
        <f>AL922+AL923+AL924+AL926+AL927</f>
        <v>0</v>
      </c>
      <c r="AM921" s="205">
        <f>AM922+AM923+AM924+AM926+AM927</f>
        <v>0</v>
      </c>
      <c r="AN921" s="205" t="e">
        <f>(AM921/AL921)*100</f>
        <v>#DIV/0!</v>
      </c>
      <c r="AO921" s="234">
        <f>AO922+AO923+AO924+AO926+AO927</f>
        <v>0</v>
      </c>
      <c r="AP921" s="205">
        <f>AP922+AP923+AP924+AP926+AP927</f>
        <v>0</v>
      </c>
      <c r="AQ921" s="205" t="e">
        <f>(AP921/AO921)*100</f>
        <v>#DIV/0!</v>
      </c>
      <c r="AR921" s="216"/>
    </row>
    <row r="922" spans="1:46" customFormat="1" ht="30" hidden="1">
      <c r="A922" s="283"/>
      <c r="B922" s="279"/>
      <c r="C922" s="282"/>
      <c r="D922" s="115" t="s">
        <v>17</v>
      </c>
      <c r="E922" s="176">
        <f>H922+K922+N922+Q922+T922+W922+Z922+AC922+AF922+AI922+AL922+AO922</f>
        <v>0</v>
      </c>
      <c r="F922" s="47">
        <f>I922+L922+O922+R922+U922+X922+AA922+AD922+AG922+AJ922+AM922+AP922</f>
        <v>0</v>
      </c>
      <c r="G922" s="48" t="e">
        <f t="shared" ref="G922:G927" si="2151">(F922/E922)*100</f>
        <v>#DIV/0!</v>
      </c>
      <c r="H922" s="235"/>
      <c r="I922" s="47"/>
      <c r="J922" s="48" t="e">
        <f t="shared" ref="J922:J927" si="2152">(I922/H922)*100</f>
        <v>#DIV/0!</v>
      </c>
      <c r="K922" s="236"/>
      <c r="L922" s="47"/>
      <c r="M922" s="42" t="e">
        <f t="shared" ref="M922:M927" si="2153">(L922/K922)*100</f>
        <v>#DIV/0!</v>
      </c>
      <c r="N922" s="236"/>
      <c r="O922" s="48"/>
      <c r="P922" s="42" t="e">
        <f t="shared" ref="P922:P927" si="2154">(O922/N922)*100</f>
        <v>#DIV/0!</v>
      </c>
      <c r="Q922" s="236"/>
      <c r="R922" s="41"/>
      <c r="S922" s="42" t="e">
        <f t="shared" ref="S922:S927" si="2155">(R922/Q922)*100</f>
        <v>#DIV/0!</v>
      </c>
      <c r="T922" s="236"/>
      <c r="U922" s="41"/>
      <c r="V922" s="42" t="e">
        <f t="shared" ref="V922:V927" si="2156">(U922/T922)*100</f>
        <v>#DIV/0!</v>
      </c>
      <c r="W922" s="236"/>
      <c r="X922" s="41"/>
      <c r="Y922" s="42" t="e">
        <f t="shared" ref="Y922:Y927" si="2157">(X922/W922)*100</f>
        <v>#DIV/0!</v>
      </c>
      <c r="Z922" s="236"/>
      <c r="AA922" s="41"/>
      <c r="AB922" s="42" t="e">
        <f t="shared" ref="AB922:AB927" si="2158">(AA922/Z922)*100</f>
        <v>#DIV/0!</v>
      </c>
      <c r="AC922" s="236"/>
      <c r="AD922" s="41"/>
      <c r="AE922" s="42" t="e">
        <f t="shared" ref="AE922:AE927" si="2159">(AD922/AC922)*100</f>
        <v>#DIV/0!</v>
      </c>
      <c r="AF922" s="236"/>
      <c r="AG922" s="41"/>
      <c r="AH922" s="42" t="e">
        <f t="shared" ref="AH922:AH927" si="2160">(AG922/AF922)*100</f>
        <v>#DIV/0!</v>
      </c>
      <c r="AI922" s="236"/>
      <c r="AJ922" s="41"/>
      <c r="AK922" s="42" t="e">
        <f t="shared" ref="AK922:AK927" si="2161">(AJ922/AI922)*100</f>
        <v>#DIV/0!</v>
      </c>
      <c r="AL922" s="236"/>
      <c r="AM922" s="41"/>
      <c r="AN922" s="42" t="e">
        <f t="shared" ref="AN922:AN927" si="2162">(AM922/AL922)*100</f>
        <v>#DIV/0!</v>
      </c>
      <c r="AO922" s="236"/>
      <c r="AP922" s="41"/>
      <c r="AQ922" s="42" t="e">
        <f t="shared" ref="AQ922:AQ927" si="2163">(AP922/AO922)*100</f>
        <v>#DIV/0!</v>
      </c>
      <c r="AR922" s="12"/>
      <c r="AS922" s="37"/>
      <c r="AT922" s="37"/>
    </row>
    <row r="923" spans="1:46" customFormat="1" ht="45" hidden="1" customHeight="1">
      <c r="A923" s="283"/>
      <c r="B923" s="279"/>
      <c r="C923" s="282"/>
      <c r="D923" s="115" t="s">
        <v>18</v>
      </c>
      <c r="E923" s="176">
        <f t="shared" ref="E923:F927" si="2164">H923+K923+N923+Q923+T923+W923+Z923+AC923+AF923+AI923+AL923+AO923</f>
        <v>0</v>
      </c>
      <c r="F923" s="47">
        <f t="shared" si="2164"/>
        <v>0</v>
      </c>
      <c r="G923" s="48" t="e">
        <f t="shared" si="2151"/>
        <v>#DIV/0!</v>
      </c>
      <c r="H923" s="235"/>
      <c r="I923" s="47"/>
      <c r="J923" s="48" t="e">
        <f t="shared" si="2152"/>
        <v>#DIV/0!</v>
      </c>
      <c r="K923" s="236"/>
      <c r="L923" s="47"/>
      <c r="M923" s="42" t="e">
        <f t="shared" si="2153"/>
        <v>#DIV/0!</v>
      </c>
      <c r="N923" s="236"/>
      <c r="O923" s="48"/>
      <c r="P923" s="42" t="e">
        <f t="shared" si="2154"/>
        <v>#DIV/0!</v>
      </c>
      <c r="Q923" s="236"/>
      <c r="R923" s="41"/>
      <c r="S923" s="42" t="e">
        <f t="shared" si="2155"/>
        <v>#DIV/0!</v>
      </c>
      <c r="T923" s="236"/>
      <c r="U923" s="41"/>
      <c r="V923" s="42" t="e">
        <f t="shared" si="2156"/>
        <v>#DIV/0!</v>
      </c>
      <c r="W923" s="236"/>
      <c r="X923" s="41"/>
      <c r="Y923" s="42" t="e">
        <f t="shared" si="2157"/>
        <v>#DIV/0!</v>
      </c>
      <c r="Z923" s="236"/>
      <c r="AA923" s="41"/>
      <c r="AB923" s="42" t="e">
        <f t="shared" si="2158"/>
        <v>#DIV/0!</v>
      </c>
      <c r="AC923" s="236"/>
      <c r="AD923" s="41"/>
      <c r="AE923" s="42" t="e">
        <f t="shared" si="2159"/>
        <v>#DIV/0!</v>
      </c>
      <c r="AF923" s="236"/>
      <c r="AG923" s="41"/>
      <c r="AH923" s="42" t="e">
        <f t="shared" si="2160"/>
        <v>#DIV/0!</v>
      </c>
      <c r="AI923" s="236"/>
      <c r="AJ923" s="41"/>
      <c r="AK923" s="42" t="e">
        <f t="shared" si="2161"/>
        <v>#DIV/0!</v>
      </c>
      <c r="AL923" s="236"/>
      <c r="AM923" s="41"/>
      <c r="AN923" s="42" t="e">
        <f t="shared" si="2162"/>
        <v>#DIV/0!</v>
      </c>
      <c r="AO923" s="236"/>
      <c r="AP923" s="41"/>
      <c r="AQ923" s="42" t="e">
        <f t="shared" si="2163"/>
        <v>#DIV/0!</v>
      </c>
      <c r="AR923" s="12"/>
      <c r="AS923" s="37"/>
      <c r="AT923" s="37"/>
    </row>
    <row r="924" spans="1:46" customFormat="1" ht="24.75" hidden="1" customHeight="1">
      <c r="A924" s="283"/>
      <c r="B924" s="279"/>
      <c r="C924" s="282"/>
      <c r="D924" s="115" t="s">
        <v>26</v>
      </c>
      <c r="E924" s="176">
        <f t="shared" si="2164"/>
        <v>6</v>
      </c>
      <c r="F924" s="47">
        <f t="shared" si="2164"/>
        <v>6</v>
      </c>
      <c r="G924" s="48">
        <f t="shared" si="2151"/>
        <v>100</v>
      </c>
      <c r="H924" s="235"/>
      <c r="I924" s="47"/>
      <c r="J924" s="48" t="e">
        <f t="shared" si="2152"/>
        <v>#DIV/0!</v>
      </c>
      <c r="K924" s="236"/>
      <c r="L924" s="47"/>
      <c r="M924" s="42" t="e">
        <f t="shared" si="2153"/>
        <v>#DIV/0!</v>
      </c>
      <c r="N924" s="236"/>
      <c r="O924" s="48"/>
      <c r="P924" s="42" t="e">
        <f t="shared" si="2154"/>
        <v>#DIV/0!</v>
      </c>
      <c r="Q924" s="236">
        <v>0</v>
      </c>
      <c r="R924" s="41"/>
      <c r="S924" s="42" t="e">
        <f t="shared" si="2155"/>
        <v>#DIV/0!</v>
      </c>
      <c r="T924" s="236">
        <v>6</v>
      </c>
      <c r="U924" s="41">
        <v>6</v>
      </c>
      <c r="V924" s="42">
        <f t="shared" si="2156"/>
        <v>100</v>
      </c>
      <c r="W924" s="236"/>
      <c r="X924" s="41"/>
      <c r="Y924" s="42" t="e">
        <f t="shared" si="2157"/>
        <v>#DIV/0!</v>
      </c>
      <c r="Z924" s="236"/>
      <c r="AA924" s="41"/>
      <c r="AB924" s="42" t="e">
        <f t="shared" si="2158"/>
        <v>#DIV/0!</v>
      </c>
      <c r="AC924" s="236"/>
      <c r="AD924" s="41"/>
      <c r="AE924" s="42" t="e">
        <f t="shared" si="2159"/>
        <v>#DIV/0!</v>
      </c>
      <c r="AF924" s="236"/>
      <c r="AG924" s="41"/>
      <c r="AH924" s="42" t="e">
        <f t="shared" si="2160"/>
        <v>#DIV/0!</v>
      </c>
      <c r="AI924" s="236"/>
      <c r="AJ924" s="41"/>
      <c r="AK924" s="42" t="e">
        <f t="shared" si="2161"/>
        <v>#DIV/0!</v>
      </c>
      <c r="AL924" s="236"/>
      <c r="AM924" s="41"/>
      <c r="AN924" s="42" t="e">
        <f t="shared" si="2162"/>
        <v>#DIV/0!</v>
      </c>
      <c r="AO924" s="236"/>
      <c r="AP924" s="41"/>
      <c r="AQ924" s="42" t="e">
        <f t="shared" si="2163"/>
        <v>#DIV/0!</v>
      </c>
      <c r="AR924" s="12"/>
      <c r="AS924" s="37"/>
      <c r="AT924" s="37"/>
    </row>
    <row r="925" spans="1:46" customFormat="1" ht="79.5" hidden="1" customHeight="1">
      <c r="A925" s="283"/>
      <c r="B925" s="279"/>
      <c r="C925" s="282"/>
      <c r="D925" s="115" t="s">
        <v>154</v>
      </c>
      <c r="E925" s="176">
        <f t="shared" si="2164"/>
        <v>0</v>
      </c>
      <c r="F925" s="47">
        <f t="shared" si="2164"/>
        <v>0</v>
      </c>
      <c r="G925" s="48" t="e">
        <f t="shared" si="2151"/>
        <v>#DIV/0!</v>
      </c>
      <c r="H925" s="235"/>
      <c r="I925" s="47"/>
      <c r="J925" s="48" t="e">
        <f t="shared" si="2152"/>
        <v>#DIV/0!</v>
      </c>
      <c r="K925" s="236"/>
      <c r="L925" s="47"/>
      <c r="M925" s="42" t="e">
        <f t="shared" si="2153"/>
        <v>#DIV/0!</v>
      </c>
      <c r="N925" s="236"/>
      <c r="O925" s="48"/>
      <c r="P925" s="42" t="e">
        <f t="shared" si="2154"/>
        <v>#DIV/0!</v>
      </c>
      <c r="Q925" s="236"/>
      <c r="R925" s="41"/>
      <c r="S925" s="42" t="e">
        <f t="shared" si="2155"/>
        <v>#DIV/0!</v>
      </c>
      <c r="T925" s="236"/>
      <c r="U925" s="41"/>
      <c r="V925" s="42" t="e">
        <f t="shared" si="2156"/>
        <v>#DIV/0!</v>
      </c>
      <c r="W925" s="236"/>
      <c r="X925" s="41"/>
      <c r="Y925" s="42" t="e">
        <f t="shared" si="2157"/>
        <v>#DIV/0!</v>
      </c>
      <c r="Z925" s="236"/>
      <c r="AA925" s="41"/>
      <c r="AB925" s="42" t="e">
        <f t="shared" si="2158"/>
        <v>#DIV/0!</v>
      </c>
      <c r="AC925" s="236"/>
      <c r="AD925" s="41"/>
      <c r="AE925" s="42" t="e">
        <f t="shared" si="2159"/>
        <v>#DIV/0!</v>
      </c>
      <c r="AF925" s="236"/>
      <c r="AG925" s="41"/>
      <c r="AH925" s="42" t="e">
        <f t="shared" si="2160"/>
        <v>#DIV/0!</v>
      </c>
      <c r="AI925" s="236"/>
      <c r="AJ925" s="41"/>
      <c r="AK925" s="42" t="e">
        <f t="shared" si="2161"/>
        <v>#DIV/0!</v>
      </c>
      <c r="AL925" s="236"/>
      <c r="AM925" s="41"/>
      <c r="AN925" s="42" t="e">
        <f t="shared" si="2162"/>
        <v>#DIV/0!</v>
      </c>
      <c r="AO925" s="236"/>
      <c r="AP925" s="41"/>
      <c r="AQ925" s="42" t="e">
        <f t="shared" si="2163"/>
        <v>#DIV/0!</v>
      </c>
      <c r="AR925" s="12"/>
      <c r="AS925" s="37"/>
      <c r="AT925" s="37"/>
    </row>
    <row r="926" spans="1:46" customFormat="1" ht="30" hidden="1" customHeight="1">
      <c r="A926" s="283"/>
      <c r="B926" s="279"/>
      <c r="C926" s="282"/>
      <c r="D926" s="115" t="s">
        <v>37</v>
      </c>
      <c r="E926" s="176">
        <f t="shared" si="2164"/>
        <v>0</v>
      </c>
      <c r="F926" s="47">
        <f t="shared" si="2164"/>
        <v>0</v>
      </c>
      <c r="G926" s="48" t="e">
        <f t="shared" si="2151"/>
        <v>#DIV/0!</v>
      </c>
      <c r="H926" s="235"/>
      <c r="I926" s="47"/>
      <c r="J926" s="48" t="e">
        <f t="shared" si="2152"/>
        <v>#DIV/0!</v>
      </c>
      <c r="K926" s="236"/>
      <c r="L926" s="47"/>
      <c r="M926" s="42" t="e">
        <f t="shared" si="2153"/>
        <v>#DIV/0!</v>
      </c>
      <c r="N926" s="236"/>
      <c r="O926" s="48"/>
      <c r="P926" s="42" t="e">
        <f t="shared" si="2154"/>
        <v>#DIV/0!</v>
      </c>
      <c r="Q926" s="236"/>
      <c r="R926" s="41"/>
      <c r="S926" s="42" t="e">
        <f t="shared" si="2155"/>
        <v>#DIV/0!</v>
      </c>
      <c r="T926" s="236"/>
      <c r="U926" s="41"/>
      <c r="V926" s="42" t="e">
        <f t="shared" si="2156"/>
        <v>#DIV/0!</v>
      </c>
      <c r="W926" s="236"/>
      <c r="X926" s="41"/>
      <c r="Y926" s="42" t="e">
        <f t="shared" si="2157"/>
        <v>#DIV/0!</v>
      </c>
      <c r="Z926" s="236"/>
      <c r="AA926" s="41"/>
      <c r="AB926" s="42" t="e">
        <f t="shared" si="2158"/>
        <v>#DIV/0!</v>
      </c>
      <c r="AC926" s="236"/>
      <c r="AD926" s="41"/>
      <c r="AE926" s="42" t="e">
        <f t="shared" si="2159"/>
        <v>#DIV/0!</v>
      </c>
      <c r="AF926" s="236"/>
      <c r="AG926" s="41"/>
      <c r="AH926" s="42" t="e">
        <f t="shared" si="2160"/>
        <v>#DIV/0!</v>
      </c>
      <c r="AI926" s="236"/>
      <c r="AJ926" s="41"/>
      <c r="AK926" s="42" t="e">
        <f t="shared" si="2161"/>
        <v>#DIV/0!</v>
      </c>
      <c r="AL926" s="236"/>
      <c r="AM926" s="41"/>
      <c r="AN926" s="42" t="e">
        <f t="shared" si="2162"/>
        <v>#DIV/0!</v>
      </c>
      <c r="AO926" s="236"/>
      <c r="AP926" s="41"/>
      <c r="AQ926" s="42" t="e">
        <f t="shared" si="2163"/>
        <v>#DIV/0!</v>
      </c>
      <c r="AR926" s="12"/>
      <c r="AS926" s="37"/>
      <c r="AT926" s="37"/>
    </row>
    <row r="927" spans="1:46" customFormat="1" ht="45" hidden="1">
      <c r="A927" s="283"/>
      <c r="B927" s="280"/>
      <c r="C927" s="282"/>
      <c r="D927" s="115" t="s">
        <v>32</v>
      </c>
      <c r="E927" s="176">
        <f t="shared" si="2164"/>
        <v>0</v>
      </c>
      <c r="F927" s="47">
        <f t="shared" si="2164"/>
        <v>0</v>
      </c>
      <c r="G927" s="48" t="e">
        <f t="shared" si="2151"/>
        <v>#DIV/0!</v>
      </c>
      <c r="H927" s="235"/>
      <c r="I927" s="47"/>
      <c r="J927" s="48" t="e">
        <f t="shared" si="2152"/>
        <v>#DIV/0!</v>
      </c>
      <c r="K927" s="236"/>
      <c r="L927" s="47"/>
      <c r="M927" s="42" t="e">
        <f t="shared" si="2153"/>
        <v>#DIV/0!</v>
      </c>
      <c r="N927" s="236"/>
      <c r="O927" s="48"/>
      <c r="P927" s="42" t="e">
        <f t="shared" si="2154"/>
        <v>#DIV/0!</v>
      </c>
      <c r="Q927" s="236"/>
      <c r="R927" s="41"/>
      <c r="S927" s="42" t="e">
        <f t="shared" si="2155"/>
        <v>#DIV/0!</v>
      </c>
      <c r="T927" s="236"/>
      <c r="U927" s="41"/>
      <c r="V927" s="42" t="e">
        <f t="shared" si="2156"/>
        <v>#DIV/0!</v>
      </c>
      <c r="W927" s="236"/>
      <c r="X927" s="41"/>
      <c r="Y927" s="42" t="e">
        <f t="shared" si="2157"/>
        <v>#DIV/0!</v>
      </c>
      <c r="Z927" s="236"/>
      <c r="AA927" s="41"/>
      <c r="AB927" s="42" t="e">
        <f t="shared" si="2158"/>
        <v>#DIV/0!</v>
      </c>
      <c r="AC927" s="236"/>
      <c r="AD927" s="41"/>
      <c r="AE927" s="42" t="e">
        <f t="shared" si="2159"/>
        <v>#DIV/0!</v>
      </c>
      <c r="AF927" s="236"/>
      <c r="AG927" s="41"/>
      <c r="AH927" s="42" t="e">
        <f t="shared" si="2160"/>
        <v>#DIV/0!</v>
      </c>
      <c r="AI927" s="236"/>
      <c r="AJ927" s="41"/>
      <c r="AK927" s="42" t="e">
        <f t="shared" si="2161"/>
        <v>#DIV/0!</v>
      </c>
      <c r="AL927" s="236"/>
      <c r="AM927" s="41"/>
      <c r="AN927" s="42" t="e">
        <f t="shared" si="2162"/>
        <v>#DIV/0!</v>
      </c>
      <c r="AO927" s="236"/>
      <c r="AP927" s="41"/>
      <c r="AQ927" s="42" t="e">
        <f t="shared" si="2163"/>
        <v>#DIV/0!</v>
      </c>
      <c r="AR927" s="12"/>
      <c r="AS927" s="37"/>
      <c r="AT927" s="37"/>
    </row>
    <row r="928" spans="1:46" s="208" customFormat="1" ht="24.75" hidden="1" customHeight="1">
      <c r="A928" s="302" t="s">
        <v>295</v>
      </c>
      <c r="B928" s="278" t="s">
        <v>379</v>
      </c>
      <c r="C928" s="282" t="s">
        <v>107</v>
      </c>
      <c r="D928" s="217" t="s">
        <v>34</v>
      </c>
      <c r="E928" s="210">
        <f>E929+E930+E931+E933+E934</f>
        <v>4.9000000000000004</v>
      </c>
      <c r="F928" s="206">
        <f>F929+F930+F931+F933+F934</f>
        <v>0</v>
      </c>
      <c r="G928" s="206">
        <f>(F928/E928)*100</f>
        <v>0</v>
      </c>
      <c r="H928" s="233">
        <f>H929+H930+H931+H933+H934</f>
        <v>0</v>
      </c>
      <c r="I928" s="205">
        <f>I929+I930+I931+I933+I934</f>
        <v>0</v>
      </c>
      <c r="J928" s="205" t="e">
        <f>(I928/H928)*100</f>
        <v>#DIV/0!</v>
      </c>
      <c r="K928" s="234">
        <f>K929+K930+K931+K933+K934</f>
        <v>0</v>
      </c>
      <c r="L928" s="206">
        <f>L929+L930+L931+L933+L934</f>
        <v>0</v>
      </c>
      <c r="M928" s="205" t="e">
        <f>(L928/K928)*100</f>
        <v>#DIV/0!</v>
      </c>
      <c r="N928" s="234">
        <f>N929+N930+N931+N933+N934</f>
        <v>0</v>
      </c>
      <c r="O928" s="206">
        <f>O929+O930+O931+O933+O934</f>
        <v>0</v>
      </c>
      <c r="P928" s="205" t="e">
        <f>(O928/N928)*100</f>
        <v>#DIV/0!</v>
      </c>
      <c r="Q928" s="234">
        <f>Q929+Q930+Q931+Q933+Q934</f>
        <v>0</v>
      </c>
      <c r="R928" s="205">
        <f>R929+R930+R931+R933+R934</f>
        <v>0</v>
      </c>
      <c r="S928" s="205" t="e">
        <f>(R928/Q928)*100</f>
        <v>#DIV/0!</v>
      </c>
      <c r="T928" s="234">
        <f>T929+T930+T931+T933+T934</f>
        <v>0</v>
      </c>
      <c r="U928" s="205">
        <f>U929+U930+U931+U933+U934</f>
        <v>0</v>
      </c>
      <c r="V928" s="205" t="e">
        <f>(U928/T928)*100</f>
        <v>#DIV/0!</v>
      </c>
      <c r="W928" s="234">
        <f>W929+W930+W931+W933+W934</f>
        <v>0</v>
      </c>
      <c r="X928" s="205">
        <f>X929+X930+X931+X933+X934</f>
        <v>0</v>
      </c>
      <c r="Y928" s="205" t="e">
        <f>(X928/W928)*100</f>
        <v>#DIV/0!</v>
      </c>
      <c r="Z928" s="234">
        <f>Z929+Z930+Z931+Z933+Z934</f>
        <v>4.9000000000000004</v>
      </c>
      <c r="AA928" s="205">
        <f>AA929+AA930+AA931+AA933+AA934</f>
        <v>0</v>
      </c>
      <c r="AB928" s="205">
        <f>(AA928/Z928)*100</f>
        <v>0</v>
      </c>
      <c r="AC928" s="234">
        <f>AC929+AC930+AC931+AC933+AC934</f>
        <v>0</v>
      </c>
      <c r="AD928" s="205">
        <f>AD929+AD930+AD931+AD933+AD934</f>
        <v>0</v>
      </c>
      <c r="AE928" s="205" t="e">
        <f>(AD928/AC928)*100</f>
        <v>#DIV/0!</v>
      </c>
      <c r="AF928" s="234">
        <f>AF929+AF930+AF931+AF933+AF934</f>
        <v>0</v>
      </c>
      <c r="AG928" s="205">
        <f>AG929+AG930+AG931+AG933+AG934</f>
        <v>0</v>
      </c>
      <c r="AH928" s="205" t="e">
        <f>(AG928/AF928)*100</f>
        <v>#DIV/0!</v>
      </c>
      <c r="AI928" s="234">
        <f>AI929+AI930+AI931+AI933+AI934</f>
        <v>0</v>
      </c>
      <c r="AJ928" s="205">
        <f>AJ929+AJ930+AJ931+AJ933+AJ934</f>
        <v>0</v>
      </c>
      <c r="AK928" s="205" t="e">
        <f>(AJ928/AI928)*100</f>
        <v>#DIV/0!</v>
      </c>
      <c r="AL928" s="234">
        <f>AL929+AL930+AL931+AL933+AL934</f>
        <v>0</v>
      </c>
      <c r="AM928" s="205">
        <f>AM929+AM930+AM931+AM933+AM934</f>
        <v>0</v>
      </c>
      <c r="AN928" s="205" t="e">
        <f>(AM928/AL928)*100</f>
        <v>#DIV/0!</v>
      </c>
      <c r="AO928" s="234">
        <f>AO929+AO930+AO931+AO933+AO934</f>
        <v>0</v>
      </c>
      <c r="AP928" s="205">
        <f>AP929+AP930+AP931+AP933+AP934</f>
        <v>0</v>
      </c>
      <c r="AQ928" s="205" t="e">
        <f>(AP928/AO928)*100</f>
        <v>#DIV/0!</v>
      </c>
      <c r="AR928" s="216"/>
    </row>
    <row r="929" spans="1:46" customFormat="1" ht="30" hidden="1">
      <c r="A929" s="302"/>
      <c r="B929" s="279"/>
      <c r="C929" s="282"/>
      <c r="D929" s="115" t="s">
        <v>17</v>
      </c>
      <c r="E929" s="176">
        <f>H929+K929+N929+Q929+T929+W929+Z929+AC929+AF929+AI929+AL929+AO929</f>
        <v>0</v>
      </c>
      <c r="F929" s="47">
        <f>I929+L929+O929+R929+U929+X929+AA929+AD929+AG929+AJ929+AM929+AP929</f>
        <v>0</v>
      </c>
      <c r="G929" s="48" t="e">
        <f t="shared" ref="G929:G934" si="2165">(F929/E929)*100</f>
        <v>#DIV/0!</v>
      </c>
      <c r="H929" s="235"/>
      <c r="I929" s="41"/>
      <c r="J929" s="42" t="e">
        <f t="shared" ref="J929:J934" si="2166">(I929/H929)*100</f>
        <v>#DIV/0!</v>
      </c>
      <c r="K929" s="236"/>
      <c r="L929" s="47"/>
      <c r="M929" s="42" t="e">
        <f t="shared" ref="M929:M934" si="2167">(L929/K929)*100</f>
        <v>#DIV/0!</v>
      </c>
      <c r="N929" s="236"/>
      <c r="O929" s="48"/>
      <c r="P929" s="42" t="e">
        <f t="shared" ref="P929:P934" si="2168">(O929/N929)*100</f>
        <v>#DIV/0!</v>
      </c>
      <c r="Q929" s="236"/>
      <c r="R929" s="41"/>
      <c r="S929" s="42" t="e">
        <f t="shared" ref="S929:S934" si="2169">(R929/Q929)*100</f>
        <v>#DIV/0!</v>
      </c>
      <c r="T929" s="236"/>
      <c r="U929" s="41"/>
      <c r="V929" s="42" t="e">
        <f t="shared" ref="V929:V934" si="2170">(U929/T929)*100</f>
        <v>#DIV/0!</v>
      </c>
      <c r="W929" s="236"/>
      <c r="X929" s="41"/>
      <c r="Y929" s="42" t="e">
        <f t="shared" ref="Y929:Y934" si="2171">(X929/W929)*100</f>
        <v>#DIV/0!</v>
      </c>
      <c r="Z929" s="236"/>
      <c r="AA929" s="41"/>
      <c r="AB929" s="42" t="e">
        <f t="shared" ref="AB929:AB934" si="2172">(AA929/Z929)*100</f>
        <v>#DIV/0!</v>
      </c>
      <c r="AC929" s="236"/>
      <c r="AD929" s="41"/>
      <c r="AE929" s="42" t="e">
        <f t="shared" ref="AE929:AE934" si="2173">(AD929/AC929)*100</f>
        <v>#DIV/0!</v>
      </c>
      <c r="AF929" s="236"/>
      <c r="AG929" s="41"/>
      <c r="AH929" s="42" t="e">
        <f t="shared" ref="AH929:AH934" si="2174">(AG929/AF929)*100</f>
        <v>#DIV/0!</v>
      </c>
      <c r="AI929" s="236"/>
      <c r="AJ929" s="41"/>
      <c r="AK929" s="42" t="e">
        <f t="shared" ref="AK929:AK934" si="2175">(AJ929/AI929)*100</f>
        <v>#DIV/0!</v>
      </c>
      <c r="AL929" s="236"/>
      <c r="AM929" s="41"/>
      <c r="AN929" s="42" t="e">
        <f t="shared" ref="AN929:AN934" si="2176">(AM929/AL929)*100</f>
        <v>#DIV/0!</v>
      </c>
      <c r="AO929" s="236"/>
      <c r="AP929" s="41"/>
      <c r="AQ929" s="42" t="e">
        <f t="shared" ref="AQ929:AQ934" si="2177">(AP929/AO929)*100</f>
        <v>#DIV/0!</v>
      </c>
      <c r="AR929" s="12"/>
      <c r="AS929" s="37"/>
      <c r="AT929" s="37"/>
    </row>
    <row r="930" spans="1:46" customFormat="1" ht="45" hidden="1" customHeight="1">
      <c r="A930" s="302"/>
      <c r="B930" s="279"/>
      <c r="C930" s="282"/>
      <c r="D930" s="115" t="s">
        <v>18</v>
      </c>
      <c r="E930" s="176">
        <f t="shared" ref="E930:F934" si="2178">H930+K930+N930+Q930+T930+W930+Z930+AC930+AF930+AI930+AL930+AO930</f>
        <v>0</v>
      </c>
      <c r="F930" s="47">
        <f t="shared" si="2178"/>
        <v>0</v>
      </c>
      <c r="G930" s="48" t="e">
        <f t="shared" si="2165"/>
        <v>#DIV/0!</v>
      </c>
      <c r="H930" s="235"/>
      <c r="I930" s="41"/>
      <c r="J930" s="42" t="e">
        <f t="shared" si="2166"/>
        <v>#DIV/0!</v>
      </c>
      <c r="K930" s="236"/>
      <c r="L930" s="47"/>
      <c r="M930" s="42" t="e">
        <f t="shared" si="2167"/>
        <v>#DIV/0!</v>
      </c>
      <c r="N930" s="236"/>
      <c r="O930" s="48"/>
      <c r="P930" s="42" t="e">
        <f t="shared" si="2168"/>
        <v>#DIV/0!</v>
      </c>
      <c r="Q930" s="236"/>
      <c r="R930" s="41"/>
      <c r="S930" s="42" t="e">
        <f t="shared" si="2169"/>
        <v>#DIV/0!</v>
      </c>
      <c r="T930" s="236"/>
      <c r="U930" s="41"/>
      <c r="V930" s="42" t="e">
        <f t="shared" si="2170"/>
        <v>#DIV/0!</v>
      </c>
      <c r="W930" s="236"/>
      <c r="X930" s="41"/>
      <c r="Y930" s="42" t="e">
        <f t="shared" si="2171"/>
        <v>#DIV/0!</v>
      </c>
      <c r="Z930" s="236"/>
      <c r="AA930" s="41"/>
      <c r="AB930" s="42" t="e">
        <f t="shared" si="2172"/>
        <v>#DIV/0!</v>
      </c>
      <c r="AC930" s="236"/>
      <c r="AD930" s="41"/>
      <c r="AE930" s="42" t="e">
        <f t="shared" si="2173"/>
        <v>#DIV/0!</v>
      </c>
      <c r="AF930" s="236"/>
      <c r="AG930" s="41"/>
      <c r="AH930" s="42" t="e">
        <f t="shared" si="2174"/>
        <v>#DIV/0!</v>
      </c>
      <c r="AI930" s="236"/>
      <c r="AJ930" s="41"/>
      <c r="AK930" s="42" t="e">
        <f t="shared" si="2175"/>
        <v>#DIV/0!</v>
      </c>
      <c r="AL930" s="236"/>
      <c r="AM930" s="41"/>
      <c r="AN930" s="42" t="e">
        <f t="shared" si="2176"/>
        <v>#DIV/0!</v>
      </c>
      <c r="AO930" s="236"/>
      <c r="AP930" s="41"/>
      <c r="AQ930" s="42" t="e">
        <f t="shared" si="2177"/>
        <v>#DIV/0!</v>
      </c>
      <c r="AR930" s="12"/>
      <c r="AS930" s="37"/>
      <c r="AT930" s="37"/>
    </row>
    <row r="931" spans="1:46" customFormat="1" ht="24.75" hidden="1" customHeight="1">
      <c r="A931" s="302"/>
      <c r="B931" s="279"/>
      <c r="C931" s="282"/>
      <c r="D931" s="115" t="s">
        <v>26</v>
      </c>
      <c r="E931" s="176">
        <f t="shared" si="2178"/>
        <v>4.9000000000000004</v>
      </c>
      <c r="F931" s="47">
        <f t="shared" si="2178"/>
        <v>0</v>
      </c>
      <c r="G931" s="48">
        <f t="shared" si="2165"/>
        <v>0</v>
      </c>
      <c r="H931" s="235"/>
      <c r="I931" s="41"/>
      <c r="J931" s="42" t="e">
        <f t="shared" si="2166"/>
        <v>#DIV/0!</v>
      </c>
      <c r="K931" s="236"/>
      <c r="L931" s="47"/>
      <c r="M931" s="42" t="e">
        <f t="shared" si="2167"/>
        <v>#DIV/0!</v>
      </c>
      <c r="N931" s="236"/>
      <c r="O931" s="48"/>
      <c r="P931" s="42" t="e">
        <f t="shared" si="2168"/>
        <v>#DIV/0!</v>
      </c>
      <c r="Q931" s="236">
        <v>0</v>
      </c>
      <c r="R931" s="41"/>
      <c r="S931" s="42" t="e">
        <f t="shared" si="2169"/>
        <v>#DIV/0!</v>
      </c>
      <c r="T931" s="236">
        <v>0</v>
      </c>
      <c r="U931" s="41"/>
      <c r="V931" s="42" t="e">
        <f t="shared" si="2170"/>
        <v>#DIV/0!</v>
      </c>
      <c r="W931" s="236">
        <v>0</v>
      </c>
      <c r="X931" s="41"/>
      <c r="Y931" s="42" t="e">
        <f t="shared" si="2171"/>
        <v>#DIV/0!</v>
      </c>
      <c r="Z931" s="236">
        <v>4.9000000000000004</v>
      </c>
      <c r="AA931" s="41"/>
      <c r="AB931" s="42">
        <f t="shared" si="2172"/>
        <v>0</v>
      </c>
      <c r="AC931" s="236"/>
      <c r="AD931" s="41"/>
      <c r="AE931" s="42" t="e">
        <f t="shared" si="2173"/>
        <v>#DIV/0!</v>
      </c>
      <c r="AF931" s="236"/>
      <c r="AG931" s="41"/>
      <c r="AH931" s="42" t="e">
        <f t="shared" si="2174"/>
        <v>#DIV/0!</v>
      </c>
      <c r="AI931" s="236"/>
      <c r="AJ931" s="41"/>
      <c r="AK931" s="42" t="e">
        <f t="shared" si="2175"/>
        <v>#DIV/0!</v>
      </c>
      <c r="AL931" s="236"/>
      <c r="AM931" s="41"/>
      <c r="AN931" s="42" t="e">
        <f t="shared" si="2176"/>
        <v>#DIV/0!</v>
      </c>
      <c r="AO931" s="236"/>
      <c r="AP931" s="41"/>
      <c r="AQ931" s="42" t="e">
        <f t="shared" si="2177"/>
        <v>#DIV/0!</v>
      </c>
      <c r="AR931" s="12"/>
      <c r="AS931" s="37"/>
      <c r="AT931" s="37"/>
    </row>
    <row r="932" spans="1:46" customFormat="1" ht="82.5" hidden="1" customHeight="1">
      <c r="A932" s="302"/>
      <c r="B932" s="279"/>
      <c r="C932" s="282"/>
      <c r="D932" s="115" t="s">
        <v>154</v>
      </c>
      <c r="E932" s="176">
        <f t="shared" si="2178"/>
        <v>0</v>
      </c>
      <c r="F932" s="47">
        <f t="shared" si="2178"/>
        <v>0</v>
      </c>
      <c r="G932" s="48" t="e">
        <f t="shared" si="2165"/>
        <v>#DIV/0!</v>
      </c>
      <c r="H932" s="235"/>
      <c r="I932" s="41"/>
      <c r="J932" s="42" t="e">
        <f t="shared" si="2166"/>
        <v>#DIV/0!</v>
      </c>
      <c r="K932" s="236"/>
      <c r="L932" s="47"/>
      <c r="M932" s="42" t="e">
        <f t="shared" si="2167"/>
        <v>#DIV/0!</v>
      </c>
      <c r="N932" s="236"/>
      <c r="O932" s="48"/>
      <c r="P932" s="42" t="e">
        <f t="shared" si="2168"/>
        <v>#DIV/0!</v>
      </c>
      <c r="Q932" s="236"/>
      <c r="R932" s="41"/>
      <c r="S932" s="42" t="e">
        <f t="shared" si="2169"/>
        <v>#DIV/0!</v>
      </c>
      <c r="T932" s="236"/>
      <c r="U932" s="41"/>
      <c r="V932" s="42" t="e">
        <f t="shared" si="2170"/>
        <v>#DIV/0!</v>
      </c>
      <c r="W932" s="236"/>
      <c r="X932" s="41"/>
      <c r="Y932" s="42" t="e">
        <f t="shared" si="2171"/>
        <v>#DIV/0!</v>
      </c>
      <c r="Z932" s="236"/>
      <c r="AA932" s="41"/>
      <c r="AB932" s="42" t="e">
        <f t="shared" si="2172"/>
        <v>#DIV/0!</v>
      </c>
      <c r="AC932" s="236"/>
      <c r="AD932" s="41"/>
      <c r="AE932" s="42" t="e">
        <f t="shared" si="2173"/>
        <v>#DIV/0!</v>
      </c>
      <c r="AF932" s="236"/>
      <c r="AG932" s="41"/>
      <c r="AH932" s="42" t="e">
        <f t="shared" si="2174"/>
        <v>#DIV/0!</v>
      </c>
      <c r="AI932" s="236"/>
      <c r="AJ932" s="41"/>
      <c r="AK932" s="42" t="e">
        <f t="shared" si="2175"/>
        <v>#DIV/0!</v>
      </c>
      <c r="AL932" s="236"/>
      <c r="AM932" s="41"/>
      <c r="AN932" s="42" t="e">
        <f t="shared" si="2176"/>
        <v>#DIV/0!</v>
      </c>
      <c r="AO932" s="236"/>
      <c r="AP932" s="41"/>
      <c r="AQ932" s="42" t="e">
        <f t="shared" si="2177"/>
        <v>#DIV/0!</v>
      </c>
      <c r="AR932" s="12"/>
      <c r="AS932" s="37"/>
      <c r="AT932" s="37"/>
    </row>
    <row r="933" spans="1:46" customFormat="1" ht="30" hidden="1" customHeight="1">
      <c r="A933" s="302"/>
      <c r="B933" s="279"/>
      <c r="C933" s="282"/>
      <c r="D933" s="115" t="s">
        <v>37</v>
      </c>
      <c r="E933" s="176">
        <f t="shared" si="2178"/>
        <v>0</v>
      </c>
      <c r="F933" s="47">
        <f t="shared" si="2178"/>
        <v>0</v>
      </c>
      <c r="G933" s="48" t="e">
        <f t="shared" si="2165"/>
        <v>#DIV/0!</v>
      </c>
      <c r="H933" s="235"/>
      <c r="I933" s="41"/>
      <c r="J933" s="42" t="e">
        <f t="shared" si="2166"/>
        <v>#DIV/0!</v>
      </c>
      <c r="K933" s="236"/>
      <c r="L933" s="47"/>
      <c r="M933" s="42" t="e">
        <f t="shared" si="2167"/>
        <v>#DIV/0!</v>
      </c>
      <c r="N933" s="236"/>
      <c r="O933" s="48"/>
      <c r="P933" s="42" t="e">
        <f t="shared" si="2168"/>
        <v>#DIV/0!</v>
      </c>
      <c r="Q933" s="236"/>
      <c r="R933" s="41"/>
      <c r="S933" s="42" t="e">
        <f t="shared" si="2169"/>
        <v>#DIV/0!</v>
      </c>
      <c r="T933" s="236"/>
      <c r="U933" s="41"/>
      <c r="V933" s="42" t="e">
        <f t="shared" si="2170"/>
        <v>#DIV/0!</v>
      </c>
      <c r="W933" s="236"/>
      <c r="X933" s="41"/>
      <c r="Y933" s="42" t="e">
        <f t="shared" si="2171"/>
        <v>#DIV/0!</v>
      </c>
      <c r="Z933" s="236"/>
      <c r="AA933" s="41"/>
      <c r="AB933" s="42" t="e">
        <f t="shared" si="2172"/>
        <v>#DIV/0!</v>
      </c>
      <c r="AC933" s="236"/>
      <c r="AD933" s="41"/>
      <c r="AE933" s="42" t="e">
        <f t="shared" si="2173"/>
        <v>#DIV/0!</v>
      </c>
      <c r="AF933" s="236"/>
      <c r="AG933" s="41"/>
      <c r="AH933" s="42" t="e">
        <f t="shared" si="2174"/>
        <v>#DIV/0!</v>
      </c>
      <c r="AI933" s="236"/>
      <c r="AJ933" s="41"/>
      <c r="AK933" s="42" t="e">
        <f t="shared" si="2175"/>
        <v>#DIV/0!</v>
      </c>
      <c r="AL933" s="236"/>
      <c r="AM933" s="41"/>
      <c r="AN933" s="42" t="e">
        <f t="shared" si="2176"/>
        <v>#DIV/0!</v>
      </c>
      <c r="AO933" s="236"/>
      <c r="AP933" s="41"/>
      <c r="AQ933" s="42" t="e">
        <f t="shared" si="2177"/>
        <v>#DIV/0!</v>
      </c>
      <c r="AR933" s="12"/>
      <c r="AS933" s="37"/>
      <c r="AT933" s="37"/>
    </row>
    <row r="934" spans="1:46" customFormat="1" ht="45" hidden="1">
      <c r="A934" s="302"/>
      <c r="B934" s="280"/>
      <c r="C934" s="282"/>
      <c r="D934" s="115" t="s">
        <v>32</v>
      </c>
      <c r="E934" s="176">
        <f t="shared" si="2178"/>
        <v>0</v>
      </c>
      <c r="F934" s="47">
        <f t="shared" si="2178"/>
        <v>0</v>
      </c>
      <c r="G934" s="48" t="e">
        <f t="shared" si="2165"/>
        <v>#DIV/0!</v>
      </c>
      <c r="H934" s="235"/>
      <c r="I934" s="41"/>
      <c r="J934" s="42" t="e">
        <f t="shared" si="2166"/>
        <v>#DIV/0!</v>
      </c>
      <c r="K934" s="236"/>
      <c r="L934" s="47"/>
      <c r="M934" s="42" t="e">
        <f t="shared" si="2167"/>
        <v>#DIV/0!</v>
      </c>
      <c r="N934" s="236"/>
      <c r="O934" s="48"/>
      <c r="P934" s="42" t="e">
        <f t="shared" si="2168"/>
        <v>#DIV/0!</v>
      </c>
      <c r="Q934" s="236"/>
      <c r="R934" s="41"/>
      <c r="S934" s="42" t="e">
        <f t="shared" si="2169"/>
        <v>#DIV/0!</v>
      </c>
      <c r="T934" s="236"/>
      <c r="U934" s="41"/>
      <c r="V934" s="42" t="e">
        <f t="shared" si="2170"/>
        <v>#DIV/0!</v>
      </c>
      <c r="W934" s="236"/>
      <c r="X934" s="41"/>
      <c r="Y934" s="42" t="e">
        <f t="shared" si="2171"/>
        <v>#DIV/0!</v>
      </c>
      <c r="Z934" s="236"/>
      <c r="AA934" s="41"/>
      <c r="AB934" s="42" t="e">
        <f t="shared" si="2172"/>
        <v>#DIV/0!</v>
      </c>
      <c r="AC934" s="236"/>
      <c r="AD934" s="41"/>
      <c r="AE934" s="42" t="e">
        <f t="shared" si="2173"/>
        <v>#DIV/0!</v>
      </c>
      <c r="AF934" s="236"/>
      <c r="AG934" s="41"/>
      <c r="AH934" s="42" t="e">
        <f t="shared" si="2174"/>
        <v>#DIV/0!</v>
      </c>
      <c r="AI934" s="236"/>
      <c r="AJ934" s="41"/>
      <c r="AK934" s="42" t="e">
        <f t="shared" si="2175"/>
        <v>#DIV/0!</v>
      </c>
      <c r="AL934" s="236"/>
      <c r="AM934" s="41"/>
      <c r="AN934" s="42" t="e">
        <f t="shared" si="2176"/>
        <v>#DIV/0!</v>
      </c>
      <c r="AO934" s="236"/>
      <c r="AP934" s="41"/>
      <c r="AQ934" s="42" t="e">
        <f t="shared" si="2177"/>
        <v>#DIV/0!</v>
      </c>
      <c r="AR934" s="12"/>
      <c r="AS934" s="37"/>
      <c r="AT934" s="37"/>
    </row>
    <row r="935" spans="1:46" s="208" customFormat="1" ht="28.5" hidden="1" customHeight="1">
      <c r="A935" s="302" t="s">
        <v>230</v>
      </c>
      <c r="B935" s="278" t="s">
        <v>95</v>
      </c>
      <c r="C935" s="282" t="s">
        <v>107</v>
      </c>
      <c r="D935" s="217" t="s">
        <v>34</v>
      </c>
      <c r="E935" s="210">
        <f>E936+E937+E938+E940+E941</f>
        <v>183.32</v>
      </c>
      <c r="F935" s="206">
        <f>F936+F937+F938+F940+F941</f>
        <v>38.28</v>
      </c>
      <c r="G935" s="206">
        <f>(F935/E935)*100</f>
        <v>20.881518655902248</v>
      </c>
      <c r="H935" s="233">
        <f>H936+H937+H938+H940+H941</f>
        <v>0</v>
      </c>
      <c r="I935" s="205">
        <f>I936+I937+I938+I940+I941</f>
        <v>0</v>
      </c>
      <c r="J935" s="205" t="e">
        <f>(I935/H935)*100</f>
        <v>#DIV/0!</v>
      </c>
      <c r="K935" s="234">
        <f>K936+K937+K938+K940+K941</f>
        <v>0</v>
      </c>
      <c r="L935" s="206">
        <f>L936+L937+L938+L940+L941</f>
        <v>0</v>
      </c>
      <c r="M935" s="205" t="e">
        <f>(L935/K935)*100</f>
        <v>#DIV/0!</v>
      </c>
      <c r="N935" s="234">
        <f>N936+N937+N938+N940+N941</f>
        <v>0</v>
      </c>
      <c r="O935" s="206">
        <f>O936+O937+O938+O940+O941</f>
        <v>0</v>
      </c>
      <c r="P935" s="205" t="e">
        <f>(O935/N935)*100</f>
        <v>#DIV/0!</v>
      </c>
      <c r="Q935" s="234">
        <f>Q936+Q937+Q938+Q940+Q941</f>
        <v>15.7</v>
      </c>
      <c r="R935" s="205">
        <f>R936+R937+R938+R940+R941</f>
        <v>15.7</v>
      </c>
      <c r="S935" s="205">
        <f>(R935/Q935)*100</f>
        <v>100</v>
      </c>
      <c r="T935" s="234">
        <f>T936+T937+T938+T940+T941</f>
        <v>0</v>
      </c>
      <c r="U935" s="205">
        <f>U936+U937+U938+U940+U941</f>
        <v>0</v>
      </c>
      <c r="V935" s="205" t="e">
        <f>(U935/T935)*100</f>
        <v>#DIV/0!</v>
      </c>
      <c r="W935" s="234">
        <f>W936+W937+W938+W940+W941</f>
        <v>22.58</v>
      </c>
      <c r="X935" s="205">
        <f>X936+X937+X938+X940+X941</f>
        <v>22.58</v>
      </c>
      <c r="Y935" s="205">
        <f>(X935/W935)*100</f>
        <v>100</v>
      </c>
      <c r="Z935" s="234">
        <f>Z936+Z937+Z938+Z940+Z941</f>
        <v>0</v>
      </c>
      <c r="AA935" s="205">
        <f>AA936+AA937+AA938+AA940+AA941</f>
        <v>0</v>
      </c>
      <c r="AB935" s="205" t="e">
        <f>(AA935/Z935)*100</f>
        <v>#DIV/0!</v>
      </c>
      <c r="AC935" s="234">
        <f>AC936+AC937+AC938+AC940+AC941</f>
        <v>0</v>
      </c>
      <c r="AD935" s="205">
        <f>AD936+AD937+AD938+AD940+AD941</f>
        <v>0</v>
      </c>
      <c r="AE935" s="205" t="e">
        <f>(AD935/AC935)*100</f>
        <v>#DIV/0!</v>
      </c>
      <c r="AF935" s="234">
        <f>AF936+AF937+AF938+AF940+AF941</f>
        <v>145.04</v>
      </c>
      <c r="AG935" s="205">
        <f>AG936+AG937+AG938+AG940+AG941</f>
        <v>0</v>
      </c>
      <c r="AH935" s="205">
        <f>(AG935/AF935)*100</f>
        <v>0</v>
      </c>
      <c r="AI935" s="234">
        <f>AI936+AI937+AI938+AI940+AI941</f>
        <v>0</v>
      </c>
      <c r="AJ935" s="205">
        <f>AJ936+AJ937+AJ938+AJ940+AJ941</f>
        <v>0</v>
      </c>
      <c r="AK935" s="205" t="e">
        <f>(AJ935/AI935)*100</f>
        <v>#DIV/0!</v>
      </c>
      <c r="AL935" s="234">
        <f>AL936+AL937+AL938+AL940+AL941</f>
        <v>0</v>
      </c>
      <c r="AM935" s="205">
        <f>AM936+AM937+AM938+AM940+AM941</f>
        <v>0</v>
      </c>
      <c r="AN935" s="205" t="e">
        <f>(AM935/AL935)*100</f>
        <v>#DIV/0!</v>
      </c>
      <c r="AO935" s="234">
        <f>AO936+AO937+AO938+AO940+AO941</f>
        <v>0</v>
      </c>
      <c r="AP935" s="205">
        <f>AP936+AP937+AP938+AP940+AP941</f>
        <v>0</v>
      </c>
      <c r="AQ935" s="205" t="e">
        <f>(AP935/AO935)*100</f>
        <v>#DIV/0!</v>
      </c>
      <c r="AR935" s="216"/>
    </row>
    <row r="936" spans="1:46" customFormat="1" ht="30" hidden="1">
      <c r="A936" s="302"/>
      <c r="B936" s="279"/>
      <c r="C936" s="282"/>
      <c r="D936" s="115" t="s">
        <v>17</v>
      </c>
      <c r="E936" s="176">
        <f>H936+K936+N936+Q936+T936+W936+Z936+AC936+AF936+AI936+AL936+AO936</f>
        <v>0</v>
      </c>
      <c r="F936" s="47">
        <f>I936+L936+O936+R936+U936+X936+AA936+AD936+AG936+AJ936+AM936+AP936</f>
        <v>0</v>
      </c>
      <c r="G936" s="48" t="e">
        <f t="shared" ref="G936:G941" si="2179">(F936/E936)*100</f>
        <v>#DIV/0!</v>
      </c>
      <c r="H936" s="235"/>
      <c r="I936" s="41"/>
      <c r="J936" s="42" t="e">
        <f t="shared" ref="J936:J941" si="2180">(I936/H936)*100</f>
        <v>#DIV/0!</v>
      </c>
      <c r="K936" s="236"/>
      <c r="L936" s="47"/>
      <c r="M936" s="42" t="e">
        <f t="shared" ref="M936:M941" si="2181">(L936/K936)*100</f>
        <v>#DIV/0!</v>
      </c>
      <c r="N936" s="236"/>
      <c r="O936" s="48"/>
      <c r="P936" s="42" t="e">
        <f t="shared" ref="P936:P941" si="2182">(O936/N936)*100</f>
        <v>#DIV/0!</v>
      </c>
      <c r="Q936" s="236"/>
      <c r="R936" s="41"/>
      <c r="S936" s="42" t="e">
        <f t="shared" ref="S936:S941" si="2183">(R936/Q936)*100</f>
        <v>#DIV/0!</v>
      </c>
      <c r="T936" s="236"/>
      <c r="U936" s="41"/>
      <c r="V936" s="42" t="e">
        <f t="shared" ref="V936:V941" si="2184">(U936/T936)*100</f>
        <v>#DIV/0!</v>
      </c>
      <c r="W936" s="236"/>
      <c r="X936" s="41"/>
      <c r="Y936" s="42" t="e">
        <f t="shared" ref="Y936:Y941" si="2185">(X936/W936)*100</f>
        <v>#DIV/0!</v>
      </c>
      <c r="Z936" s="236"/>
      <c r="AA936" s="41"/>
      <c r="AB936" s="42" t="e">
        <f t="shared" ref="AB936:AB941" si="2186">(AA936/Z936)*100</f>
        <v>#DIV/0!</v>
      </c>
      <c r="AC936" s="236"/>
      <c r="AD936" s="41"/>
      <c r="AE936" s="42" t="e">
        <f t="shared" ref="AE936:AE941" si="2187">(AD936/AC936)*100</f>
        <v>#DIV/0!</v>
      </c>
      <c r="AF936" s="236"/>
      <c r="AG936" s="41"/>
      <c r="AH936" s="42" t="e">
        <f t="shared" ref="AH936:AH941" si="2188">(AG936/AF936)*100</f>
        <v>#DIV/0!</v>
      </c>
      <c r="AI936" s="236"/>
      <c r="AJ936" s="41"/>
      <c r="AK936" s="42" t="e">
        <f t="shared" ref="AK936:AK941" si="2189">(AJ936/AI936)*100</f>
        <v>#DIV/0!</v>
      </c>
      <c r="AL936" s="236"/>
      <c r="AM936" s="41"/>
      <c r="AN936" s="42" t="e">
        <f t="shared" ref="AN936:AN941" si="2190">(AM936/AL936)*100</f>
        <v>#DIV/0!</v>
      </c>
      <c r="AO936" s="236"/>
      <c r="AP936" s="41"/>
      <c r="AQ936" s="42" t="e">
        <f t="shared" ref="AQ936:AQ941" si="2191">(AP936/AO936)*100</f>
        <v>#DIV/0!</v>
      </c>
      <c r="AR936" s="12"/>
      <c r="AS936" s="37"/>
      <c r="AT936" s="37"/>
    </row>
    <row r="937" spans="1:46" customFormat="1" ht="47.25" hidden="1" customHeight="1">
      <c r="A937" s="302"/>
      <c r="B937" s="279"/>
      <c r="C937" s="282"/>
      <c r="D937" s="115" t="s">
        <v>18</v>
      </c>
      <c r="E937" s="176">
        <f t="shared" ref="E937:F941" si="2192">H937+K937+N937+Q937+T937+W937+Z937+AC937+AF937+AI937+AL937+AO937</f>
        <v>0</v>
      </c>
      <c r="F937" s="47">
        <f t="shared" si="2192"/>
        <v>0</v>
      </c>
      <c r="G937" s="48" t="e">
        <f t="shared" si="2179"/>
        <v>#DIV/0!</v>
      </c>
      <c r="H937" s="235"/>
      <c r="I937" s="41"/>
      <c r="J937" s="42" t="e">
        <f t="shared" si="2180"/>
        <v>#DIV/0!</v>
      </c>
      <c r="K937" s="236"/>
      <c r="L937" s="47"/>
      <c r="M937" s="42" t="e">
        <f t="shared" si="2181"/>
        <v>#DIV/0!</v>
      </c>
      <c r="N937" s="236"/>
      <c r="O937" s="48"/>
      <c r="P937" s="42" t="e">
        <f t="shared" si="2182"/>
        <v>#DIV/0!</v>
      </c>
      <c r="Q937" s="236"/>
      <c r="R937" s="41"/>
      <c r="S937" s="42" t="e">
        <f t="shared" si="2183"/>
        <v>#DIV/0!</v>
      </c>
      <c r="T937" s="236"/>
      <c r="U937" s="41"/>
      <c r="V937" s="42" t="e">
        <f t="shared" si="2184"/>
        <v>#DIV/0!</v>
      </c>
      <c r="W937" s="236"/>
      <c r="X937" s="41"/>
      <c r="Y937" s="42" t="e">
        <f t="shared" si="2185"/>
        <v>#DIV/0!</v>
      </c>
      <c r="Z937" s="236"/>
      <c r="AA937" s="41"/>
      <c r="AB937" s="42" t="e">
        <f t="shared" si="2186"/>
        <v>#DIV/0!</v>
      </c>
      <c r="AC937" s="236"/>
      <c r="AD937" s="41"/>
      <c r="AE937" s="42" t="e">
        <f t="shared" si="2187"/>
        <v>#DIV/0!</v>
      </c>
      <c r="AF937" s="236"/>
      <c r="AG937" s="41"/>
      <c r="AH937" s="42" t="e">
        <f t="shared" si="2188"/>
        <v>#DIV/0!</v>
      </c>
      <c r="AI937" s="236"/>
      <c r="AJ937" s="41"/>
      <c r="AK937" s="42" t="e">
        <f t="shared" si="2189"/>
        <v>#DIV/0!</v>
      </c>
      <c r="AL937" s="236"/>
      <c r="AM937" s="41"/>
      <c r="AN937" s="42" t="e">
        <f t="shared" si="2190"/>
        <v>#DIV/0!</v>
      </c>
      <c r="AO937" s="236"/>
      <c r="AP937" s="41"/>
      <c r="AQ937" s="42" t="e">
        <f t="shared" si="2191"/>
        <v>#DIV/0!</v>
      </c>
      <c r="AR937" s="12"/>
      <c r="AS937" s="37"/>
      <c r="AT937" s="37"/>
    </row>
    <row r="938" spans="1:46" customFormat="1" ht="30" hidden="1" customHeight="1">
      <c r="A938" s="302"/>
      <c r="B938" s="279"/>
      <c r="C938" s="282"/>
      <c r="D938" s="115" t="s">
        <v>26</v>
      </c>
      <c r="E938" s="176">
        <f t="shared" si="2192"/>
        <v>183.32</v>
      </c>
      <c r="F938" s="47">
        <f t="shared" si="2192"/>
        <v>38.28</v>
      </c>
      <c r="G938" s="48">
        <f t="shared" si="2179"/>
        <v>20.881518655902248</v>
      </c>
      <c r="H938" s="235"/>
      <c r="I938" s="41"/>
      <c r="J938" s="42" t="e">
        <f t="shared" si="2180"/>
        <v>#DIV/0!</v>
      </c>
      <c r="K938" s="236"/>
      <c r="L938" s="47"/>
      <c r="M938" s="42" t="e">
        <f t="shared" si="2181"/>
        <v>#DIV/0!</v>
      </c>
      <c r="N938" s="236"/>
      <c r="O938" s="48"/>
      <c r="P938" s="42" t="e">
        <f t="shared" si="2182"/>
        <v>#DIV/0!</v>
      </c>
      <c r="Q938" s="236">
        <v>15.7</v>
      </c>
      <c r="R938" s="41">
        <v>15.7</v>
      </c>
      <c r="S938" s="42">
        <f t="shared" si="2183"/>
        <v>100</v>
      </c>
      <c r="T938" s="236"/>
      <c r="U938" s="41"/>
      <c r="V938" s="42" t="e">
        <f t="shared" si="2184"/>
        <v>#DIV/0!</v>
      </c>
      <c r="W938" s="236">
        <v>22.58</v>
      </c>
      <c r="X938" s="41">
        <v>22.58</v>
      </c>
      <c r="Y938" s="42">
        <f t="shared" si="2185"/>
        <v>100</v>
      </c>
      <c r="Z938" s="236"/>
      <c r="AA938" s="41"/>
      <c r="AB938" s="42" t="e">
        <f t="shared" si="2186"/>
        <v>#DIV/0!</v>
      </c>
      <c r="AC938" s="236"/>
      <c r="AD938" s="41"/>
      <c r="AE938" s="42" t="e">
        <f t="shared" si="2187"/>
        <v>#DIV/0!</v>
      </c>
      <c r="AF938" s="235">
        <f>153-7.96</f>
        <v>145.04</v>
      </c>
      <c r="AG938" s="47"/>
      <c r="AH938" s="42">
        <f t="shared" si="2188"/>
        <v>0</v>
      </c>
      <c r="AI938" s="236"/>
      <c r="AJ938" s="41"/>
      <c r="AK938" s="42" t="e">
        <f t="shared" si="2189"/>
        <v>#DIV/0!</v>
      </c>
      <c r="AL938" s="236"/>
      <c r="AM938" s="41"/>
      <c r="AN938" s="42" t="e">
        <f t="shared" si="2190"/>
        <v>#DIV/0!</v>
      </c>
      <c r="AO938" s="236"/>
      <c r="AP938" s="41"/>
      <c r="AQ938" s="42" t="e">
        <f t="shared" si="2191"/>
        <v>#DIV/0!</v>
      </c>
      <c r="AR938" s="12"/>
      <c r="AS938" s="37"/>
      <c r="AT938" s="37"/>
    </row>
    <row r="939" spans="1:46" customFormat="1" ht="75" hidden="1" customHeight="1">
      <c r="A939" s="302"/>
      <c r="B939" s="279"/>
      <c r="C939" s="282"/>
      <c r="D939" s="115" t="s">
        <v>154</v>
      </c>
      <c r="E939" s="176">
        <f t="shared" si="2192"/>
        <v>0</v>
      </c>
      <c r="F939" s="47">
        <f t="shared" si="2192"/>
        <v>0</v>
      </c>
      <c r="G939" s="48" t="e">
        <f t="shared" si="2179"/>
        <v>#DIV/0!</v>
      </c>
      <c r="H939" s="235"/>
      <c r="I939" s="41"/>
      <c r="J939" s="42" t="e">
        <f t="shared" si="2180"/>
        <v>#DIV/0!</v>
      </c>
      <c r="K939" s="236"/>
      <c r="L939" s="47"/>
      <c r="M939" s="42" t="e">
        <f t="shared" si="2181"/>
        <v>#DIV/0!</v>
      </c>
      <c r="N939" s="236"/>
      <c r="O939" s="48"/>
      <c r="P939" s="42" t="e">
        <f t="shared" si="2182"/>
        <v>#DIV/0!</v>
      </c>
      <c r="Q939" s="236"/>
      <c r="R939" s="41"/>
      <c r="S939" s="42" t="e">
        <f t="shared" si="2183"/>
        <v>#DIV/0!</v>
      </c>
      <c r="T939" s="236"/>
      <c r="U939" s="41"/>
      <c r="V939" s="42" t="e">
        <f t="shared" si="2184"/>
        <v>#DIV/0!</v>
      </c>
      <c r="W939" s="236"/>
      <c r="X939" s="41"/>
      <c r="Y939" s="42" t="e">
        <f t="shared" si="2185"/>
        <v>#DIV/0!</v>
      </c>
      <c r="Z939" s="236"/>
      <c r="AA939" s="41"/>
      <c r="AB939" s="42" t="e">
        <f t="shared" si="2186"/>
        <v>#DIV/0!</v>
      </c>
      <c r="AC939" s="236"/>
      <c r="AD939" s="41"/>
      <c r="AE939" s="42" t="e">
        <f t="shared" si="2187"/>
        <v>#DIV/0!</v>
      </c>
      <c r="AF939" s="236"/>
      <c r="AG939" s="41"/>
      <c r="AH939" s="42" t="e">
        <f t="shared" si="2188"/>
        <v>#DIV/0!</v>
      </c>
      <c r="AI939" s="236"/>
      <c r="AJ939" s="41"/>
      <c r="AK939" s="42" t="e">
        <f t="shared" si="2189"/>
        <v>#DIV/0!</v>
      </c>
      <c r="AL939" s="236"/>
      <c r="AM939" s="41"/>
      <c r="AN939" s="42" t="e">
        <f t="shared" si="2190"/>
        <v>#DIV/0!</v>
      </c>
      <c r="AO939" s="236"/>
      <c r="AP939" s="41"/>
      <c r="AQ939" s="42" t="e">
        <f t="shared" si="2191"/>
        <v>#DIV/0!</v>
      </c>
      <c r="AR939" s="12"/>
      <c r="AS939" s="37"/>
      <c r="AT939" s="37"/>
    </row>
    <row r="940" spans="1:46" customFormat="1" ht="36" hidden="1" customHeight="1">
      <c r="A940" s="302"/>
      <c r="B940" s="279"/>
      <c r="C940" s="282"/>
      <c r="D940" s="115" t="s">
        <v>37</v>
      </c>
      <c r="E940" s="176">
        <f t="shared" si="2192"/>
        <v>0</v>
      </c>
      <c r="F940" s="47">
        <f t="shared" si="2192"/>
        <v>0</v>
      </c>
      <c r="G940" s="48" t="e">
        <f t="shared" si="2179"/>
        <v>#DIV/0!</v>
      </c>
      <c r="H940" s="235"/>
      <c r="I940" s="41"/>
      <c r="J940" s="42" t="e">
        <f t="shared" si="2180"/>
        <v>#DIV/0!</v>
      </c>
      <c r="K940" s="236"/>
      <c r="L940" s="47"/>
      <c r="M940" s="42" t="e">
        <f t="shared" si="2181"/>
        <v>#DIV/0!</v>
      </c>
      <c r="N940" s="236"/>
      <c r="O940" s="48"/>
      <c r="P940" s="42" t="e">
        <f t="shared" si="2182"/>
        <v>#DIV/0!</v>
      </c>
      <c r="Q940" s="236"/>
      <c r="R940" s="41"/>
      <c r="S940" s="42" t="e">
        <f t="shared" si="2183"/>
        <v>#DIV/0!</v>
      </c>
      <c r="T940" s="236"/>
      <c r="U940" s="41"/>
      <c r="V940" s="42" t="e">
        <f t="shared" si="2184"/>
        <v>#DIV/0!</v>
      </c>
      <c r="W940" s="236"/>
      <c r="X940" s="41"/>
      <c r="Y940" s="42" t="e">
        <f t="shared" si="2185"/>
        <v>#DIV/0!</v>
      </c>
      <c r="Z940" s="236"/>
      <c r="AA940" s="41"/>
      <c r="AB940" s="42" t="e">
        <f t="shared" si="2186"/>
        <v>#DIV/0!</v>
      </c>
      <c r="AC940" s="236"/>
      <c r="AD940" s="41"/>
      <c r="AE940" s="42" t="e">
        <f t="shared" si="2187"/>
        <v>#DIV/0!</v>
      </c>
      <c r="AF940" s="236"/>
      <c r="AG940" s="41"/>
      <c r="AH940" s="42" t="e">
        <f t="shared" si="2188"/>
        <v>#DIV/0!</v>
      </c>
      <c r="AI940" s="236"/>
      <c r="AJ940" s="41"/>
      <c r="AK940" s="42" t="e">
        <f t="shared" si="2189"/>
        <v>#DIV/0!</v>
      </c>
      <c r="AL940" s="236"/>
      <c r="AM940" s="41"/>
      <c r="AN940" s="42" t="e">
        <f t="shared" si="2190"/>
        <v>#DIV/0!</v>
      </c>
      <c r="AO940" s="236"/>
      <c r="AP940" s="41"/>
      <c r="AQ940" s="42" t="e">
        <f t="shared" si="2191"/>
        <v>#DIV/0!</v>
      </c>
      <c r="AR940" s="12"/>
      <c r="AS940" s="37"/>
      <c r="AT940" s="37"/>
    </row>
    <row r="941" spans="1:46" customFormat="1" ht="45" hidden="1">
      <c r="A941" s="302"/>
      <c r="B941" s="280"/>
      <c r="C941" s="282"/>
      <c r="D941" s="115" t="s">
        <v>32</v>
      </c>
      <c r="E941" s="176">
        <f t="shared" si="2192"/>
        <v>0</v>
      </c>
      <c r="F941" s="47">
        <f t="shared" si="2192"/>
        <v>0</v>
      </c>
      <c r="G941" s="48" t="e">
        <f t="shared" si="2179"/>
        <v>#DIV/0!</v>
      </c>
      <c r="H941" s="235"/>
      <c r="I941" s="41"/>
      <c r="J941" s="42" t="e">
        <f t="shared" si="2180"/>
        <v>#DIV/0!</v>
      </c>
      <c r="K941" s="236"/>
      <c r="L941" s="47"/>
      <c r="M941" s="42" t="e">
        <f t="shared" si="2181"/>
        <v>#DIV/0!</v>
      </c>
      <c r="N941" s="236"/>
      <c r="O941" s="48"/>
      <c r="P941" s="42" t="e">
        <f t="shared" si="2182"/>
        <v>#DIV/0!</v>
      </c>
      <c r="Q941" s="236"/>
      <c r="R941" s="41"/>
      <c r="S941" s="42" t="e">
        <f t="shared" si="2183"/>
        <v>#DIV/0!</v>
      </c>
      <c r="T941" s="236"/>
      <c r="U941" s="41"/>
      <c r="V941" s="42" t="e">
        <f t="shared" si="2184"/>
        <v>#DIV/0!</v>
      </c>
      <c r="W941" s="236"/>
      <c r="X941" s="41"/>
      <c r="Y941" s="42" t="e">
        <f t="shared" si="2185"/>
        <v>#DIV/0!</v>
      </c>
      <c r="Z941" s="236"/>
      <c r="AA941" s="41"/>
      <c r="AB941" s="42" t="e">
        <f t="shared" si="2186"/>
        <v>#DIV/0!</v>
      </c>
      <c r="AC941" s="236"/>
      <c r="AD941" s="41"/>
      <c r="AE941" s="42" t="e">
        <f t="shared" si="2187"/>
        <v>#DIV/0!</v>
      </c>
      <c r="AF941" s="236"/>
      <c r="AG941" s="41"/>
      <c r="AH941" s="42" t="e">
        <f t="shared" si="2188"/>
        <v>#DIV/0!</v>
      </c>
      <c r="AI941" s="236"/>
      <c r="AJ941" s="41"/>
      <c r="AK941" s="42" t="e">
        <f t="shared" si="2189"/>
        <v>#DIV/0!</v>
      </c>
      <c r="AL941" s="236"/>
      <c r="AM941" s="41"/>
      <c r="AN941" s="42" t="e">
        <f t="shared" si="2190"/>
        <v>#DIV/0!</v>
      </c>
      <c r="AO941" s="236"/>
      <c r="AP941" s="41"/>
      <c r="AQ941" s="42" t="e">
        <f t="shared" si="2191"/>
        <v>#DIV/0!</v>
      </c>
      <c r="AR941" s="12"/>
      <c r="AS941" s="37"/>
      <c r="AT941" s="37"/>
    </row>
    <row r="942" spans="1:46" s="208" customFormat="1" ht="27.75" hidden="1" customHeight="1">
      <c r="A942" s="283" t="s">
        <v>231</v>
      </c>
      <c r="B942" s="278" t="s">
        <v>96</v>
      </c>
      <c r="C942" s="282" t="s">
        <v>107</v>
      </c>
      <c r="D942" s="217" t="s">
        <v>34</v>
      </c>
      <c r="E942" s="210">
        <f>E943+E944+E945+E947+E948</f>
        <v>80</v>
      </c>
      <c r="F942" s="206">
        <f>F943+F944+F945+F947+F948</f>
        <v>50</v>
      </c>
      <c r="G942" s="206">
        <f>(F942/E942)*100</f>
        <v>62.5</v>
      </c>
      <c r="H942" s="234">
        <f>H943+H944+H945+H947+H948</f>
        <v>0</v>
      </c>
      <c r="I942" s="205">
        <f>I943+I944+I945+I947+I948</f>
        <v>0</v>
      </c>
      <c r="J942" s="205" t="e">
        <f>(I942/H942)*100</f>
        <v>#DIV/0!</v>
      </c>
      <c r="K942" s="234">
        <f>K943+K944+K945+K947+K948</f>
        <v>0</v>
      </c>
      <c r="L942" s="206">
        <f>L943+L944+L945+L947+L948</f>
        <v>0</v>
      </c>
      <c r="M942" s="205" t="e">
        <f>(L942/K942)*100</f>
        <v>#DIV/0!</v>
      </c>
      <c r="N942" s="234">
        <f>N943+N944+N945+N947+N948</f>
        <v>0</v>
      </c>
      <c r="O942" s="206">
        <f>O943+O944+O945+O947+O948</f>
        <v>0</v>
      </c>
      <c r="P942" s="205" t="e">
        <f>(O942/N942)*100</f>
        <v>#DIV/0!</v>
      </c>
      <c r="Q942" s="234">
        <f>Q943+Q944+Q945+Q947+Q948</f>
        <v>50</v>
      </c>
      <c r="R942" s="205">
        <f>R943+R944+R945+R947+R948</f>
        <v>50</v>
      </c>
      <c r="S942" s="205">
        <f>(R942/Q942)*100</f>
        <v>100</v>
      </c>
      <c r="T942" s="234">
        <f>T943+T944+T945+T947+T948</f>
        <v>0</v>
      </c>
      <c r="U942" s="205">
        <f>U943+U944+U945+U947+U948</f>
        <v>0</v>
      </c>
      <c r="V942" s="205" t="e">
        <f>(U942/T942)*100</f>
        <v>#DIV/0!</v>
      </c>
      <c r="W942" s="234">
        <f>W943+W944+W945+W947+W948</f>
        <v>30</v>
      </c>
      <c r="X942" s="205">
        <f>X943+X944+X945+X947+X948</f>
        <v>0</v>
      </c>
      <c r="Y942" s="205">
        <f>(X942/W942)*100</f>
        <v>0</v>
      </c>
      <c r="Z942" s="234">
        <f>Z943+Z944+Z945+Z947+Z948</f>
        <v>0</v>
      </c>
      <c r="AA942" s="205">
        <f>AA943+AA944+AA945+AA947+AA948</f>
        <v>0</v>
      </c>
      <c r="AB942" s="205" t="e">
        <f>(AA942/Z942)*100</f>
        <v>#DIV/0!</v>
      </c>
      <c r="AC942" s="234">
        <f>AC943+AC944+AC945+AC947+AC948</f>
        <v>0</v>
      </c>
      <c r="AD942" s="205">
        <f>AD943+AD944+AD945+AD947+AD948</f>
        <v>0</v>
      </c>
      <c r="AE942" s="205" t="e">
        <f>(AD942/AC942)*100</f>
        <v>#DIV/0!</v>
      </c>
      <c r="AF942" s="234">
        <f>AF943+AF944+AF945+AF947+AF948</f>
        <v>0</v>
      </c>
      <c r="AG942" s="205">
        <f>AG943+AG944+AG945+AG947+AG948</f>
        <v>0</v>
      </c>
      <c r="AH942" s="205" t="e">
        <f>(AG942/AF942)*100</f>
        <v>#DIV/0!</v>
      </c>
      <c r="AI942" s="234">
        <f>AI943+AI944+AI945+AI947+AI948</f>
        <v>0</v>
      </c>
      <c r="AJ942" s="205">
        <f>AJ943+AJ944+AJ945+AJ947+AJ948</f>
        <v>0</v>
      </c>
      <c r="AK942" s="205" t="e">
        <f>(AJ942/AI942)*100</f>
        <v>#DIV/0!</v>
      </c>
      <c r="AL942" s="234">
        <f>AL943+AL944+AL945+AL947+AL948</f>
        <v>0</v>
      </c>
      <c r="AM942" s="205">
        <f>AM943+AM944+AM945+AM947+AM948</f>
        <v>0</v>
      </c>
      <c r="AN942" s="205" t="e">
        <f>(AM942/AL942)*100</f>
        <v>#DIV/0!</v>
      </c>
      <c r="AO942" s="234">
        <f>AO943+AO944+AO945+AO947+AO948</f>
        <v>0</v>
      </c>
      <c r="AP942" s="205">
        <f>AP943+AP944+AP945+AP947+AP948</f>
        <v>0</v>
      </c>
      <c r="AQ942" s="205" t="e">
        <f>(AP942/AO942)*100</f>
        <v>#DIV/0!</v>
      </c>
      <c r="AR942" s="216"/>
    </row>
    <row r="943" spans="1:46" customFormat="1" ht="33.75" hidden="1" customHeight="1">
      <c r="A943" s="283"/>
      <c r="B943" s="279"/>
      <c r="C943" s="282"/>
      <c r="D943" s="115" t="s">
        <v>17</v>
      </c>
      <c r="E943" s="176">
        <f>H943+K943+N943+Q943+T943+W943+Z943+AC943+AF943+AI943+AL943+AO943</f>
        <v>0</v>
      </c>
      <c r="F943" s="47">
        <f>I943+L943+O943+R943+U943+X943+AA943+AD943+AG943+AJ943+AM943+AP943</f>
        <v>0</v>
      </c>
      <c r="G943" s="48" t="e">
        <f t="shared" ref="G943:G948" si="2193">(F943/E943)*100</f>
        <v>#DIV/0!</v>
      </c>
      <c r="H943" s="236"/>
      <c r="I943" s="41"/>
      <c r="J943" s="42" t="e">
        <f t="shared" ref="J943:J948" si="2194">(I943/H943)*100</f>
        <v>#DIV/0!</v>
      </c>
      <c r="K943" s="236"/>
      <c r="L943" s="47"/>
      <c r="M943" s="42" t="e">
        <f t="shared" ref="M943:M948" si="2195">(L943/K943)*100</f>
        <v>#DIV/0!</v>
      </c>
      <c r="N943" s="236"/>
      <c r="O943" s="48"/>
      <c r="P943" s="42" t="e">
        <f t="shared" ref="P943:P948" si="2196">(O943/N943)*100</f>
        <v>#DIV/0!</v>
      </c>
      <c r="Q943" s="236"/>
      <c r="R943" s="41"/>
      <c r="S943" s="42" t="e">
        <f t="shared" ref="S943:S948" si="2197">(R943/Q943)*100</f>
        <v>#DIV/0!</v>
      </c>
      <c r="T943" s="236"/>
      <c r="U943" s="41"/>
      <c r="V943" s="42" t="e">
        <f t="shared" ref="V943:V948" si="2198">(U943/T943)*100</f>
        <v>#DIV/0!</v>
      </c>
      <c r="W943" s="236"/>
      <c r="X943" s="41"/>
      <c r="Y943" s="42" t="e">
        <f t="shared" ref="Y943:Y948" si="2199">(X943/W943)*100</f>
        <v>#DIV/0!</v>
      </c>
      <c r="Z943" s="236"/>
      <c r="AA943" s="41"/>
      <c r="AB943" s="42" t="e">
        <f t="shared" ref="AB943:AB948" si="2200">(AA943/Z943)*100</f>
        <v>#DIV/0!</v>
      </c>
      <c r="AC943" s="236"/>
      <c r="AD943" s="41"/>
      <c r="AE943" s="42" t="e">
        <f t="shared" ref="AE943:AE948" si="2201">(AD943/AC943)*100</f>
        <v>#DIV/0!</v>
      </c>
      <c r="AF943" s="236"/>
      <c r="AG943" s="41"/>
      <c r="AH943" s="42" t="e">
        <f t="shared" ref="AH943:AH948" si="2202">(AG943/AF943)*100</f>
        <v>#DIV/0!</v>
      </c>
      <c r="AI943" s="236"/>
      <c r="AJ943" s="41"/>
      <c r="AK943" s="42" t="e">
        <f t="shared" ref="AK943:AK948" si="2203">(AJ943/AI943)*100</f>
        <v>#DIV/0!</v>
      </c>
      <c r="AL943" s="236"/>
      <c r="AM943" s="41"/>
      <c r="AN943" s="42" t="e">
        <f t="shared" ref="AN943:AN948" si="2204">(AM943/AL943)*100</f>
        <v>#DIV/0!</v>
      </c>
      <c r="AO943" s="236"/>
      <c r="AP943" s="41"/>
      <c r="AQ943" s="42" t="e">
        <f t="shared" ref="AQ943:AQ948" si="2205">(AP943/AO943)*100</f>
        <v>#DIV/0!</v>
      </c>
      <c r="AR943" s="12"/>
      <c r="AS943" s="37"/>
      <c r="AT943" s="37"/>
    </row>
    <row r="944" spans="1:46" customFormat="1" ht="47.25" hidden="1" customHeight="1">
      <c r="A944" s="283"/>
      <c r="B944" s="279"/>
      <c r="C944" s="282"/>
      <c r="D944" s="115" t="s">
        <v>18</v>
      </c>
      <c r="E944" s="176">
        <f t="shared" ref="E944:F948" si="2206">H944+K944+N944+Q944+T944+W944+Z944+AC944+AF944+AI944+AL944+AO944</f>
        <v>0</v>
      </c>
      <c r="F944" s="47">
        <f t="shared" si="2206"/>
        <v>0</v>
      </c>
      <c r="G944" s="48" t="e">
        <f t="shared" si="2193"/>
        <v>#DIV/0!</v>
      </c>
      <c r="H944" s="236"/>
      <c r="I944" s="41"/>
      <c r="J944" s="42" t="e">
        <f t="shared" si="2194"/>
        <v>#DIV/0!</v>
      </c>
      <c r="K944" s="236"/>
      <c r="L944" s="47"/>
      <c r="M944" s="42" t="e">
        <f t="shared" si="2195"/>
        <v>#DIV/0!</v>
      </c>
      <c r="N944" s="236"/>
      <c r="O944" s="48"/>
      <c r="P944" s="42" t="e">
        <f t="shared" si="2196"/>
        <v>#DIV/0!</v>
      </c>
      <c r="Q944" s="236"/>
      <c r="R944" s="41"/>
      <c r="S944" s="42" t="e">
        <f t="shared" si="2197"/>
        <v>#DIV/0!</v>
      </c>
      <c r="T944" s="236"/>
      <c r="U944" s="41"/>
      <c r="V944" s="42" t="e">
        <f t="shared" si="2198"/>
        <v>#DIV/0!</v>
      </c>
      <c r="W944" s="236"/>
      <c r="X944" s="41"/>
      <c r="Y944" s="42" t="e">
        <f t="shared" si="2199"/>
        <v>#DIV/0!</v>
      </c>
      <c r="Z944" s="236"/>
      <c r="AA944" s="41"/>
      <c r="AB944" s="42" t="e">
        <f t="shared" si="2200"/>
        <v>#DIV/0!</v>
      </c>
      <c r="AC944" s="236"/>
      <c r="AD944" s="41"/>
      <c r="AE944" s="42" t="e">
        <f t="shared" si="2201"/>
        <v>#DIV/0!</v>
      </c>
      <c r="AF944" s="236"/>
      <c r="AG944" s="41"/>
      <c r="AH944" s="42" t="e">
        <f t="shared" si="2202"/>
        <v>#DIV/0!</v>
      </c>
      <c r="AI944" s="236"/>
      <c r="AJ944" s="41"/>
      <c r="AK944" s="42" t="e">
        <f t="shared" si="2203"/>
        <v>#DIV/0!</v>
      </c>
      <c r="AL944" s="236"/>
      <c r="AM944" s="41"/>
      <c r="AN944" s="42" t="e">
        <f t="shared" si="2204"/>
        <v>#DIV/0!</v>
      </c>
      <c r="AO944" s="236"/>
      <c r="AP944" s="41"/>
      <c r="AQ944" s="42" t="e">
        <f t="shared" si="2205"/>
        <v>#DIV/0!</v>
      </c>
      <c r="AR944" s="12"/>
      <c r="AS944" s="37"/>
      <c r="AT944" s="37"/>
    </row>
    <row r="945" spans="1:46" customFormat="1" ht="35.25" hidden="1" customHeight="1">
      <c r="A945" s="283"/>
      <c r="B945" s="279"/>
      <c r="C945" s="282"/>
      <c r="D945" s="115" t="s">
        <v>26</v>
      </c>
      <c r="E945" s="176">
        <f>H945+K945+N945+Q945+T945+W945+Z945+AC945+AF945+AI945+AL945+AO945</f>
        <v>80</v>
      </c>
      <c r="F945" s="47">
        <f t="shared" si="2206"/>
        <v>50</v>
      </c>
      <c r="G945" s="48">
        <f t="shared" si="2193"/>
        <v>62.5</v>
      </c>
      <c r="H945" s="236"/>
      <c r="I945" s="41"/>
      <c r="J945" s="42" t="e">
        <f t="shared" si="2194"/>
        <v>#DIV/0!</v>
      </c>
      <c r="K945" s="236"/>
      <c r="L945" s="47"/>
      <c r="M945" s="42" t="e">
        <f t="shared" si="2195"/>
        <v>#DIV/0!</v>
      </c>
      <c r="N945" s="236"/>
      <c r="O945" s="48"/>
      <c r="P945" s="42" t="e">
        <f t="shared" si="2196"/>
        <v>#DIV/0!</v>
      </c>
      <c r="Q945" s="236">
        <v>50</v>
      </c>
      <c r="R945" s="41">
        <v>50</v>
      </c>
      <c r="S945" s="42">
        <f t="shared" si="2197"/>
        <v>100</v>
      </c>
      <c r="T945" s="236"/>
      <c r="U945" s="41"/>
      <c r="V945" s="42" t="e">
        <f t="shared" si="2198"/>
        <v>#DIV/0!</v>
      </c>
      <c r="W945" s="236">
        <v>30</v>
      </c>
      <c r="X945" s="41"/>
      <c r="Y945" s="42">
        <f t="shared" si="2199"/>
        <v>0</v>
      </c>
      <c r="Z945" s="236"/>
      <c r="AA945" s="41"/>
      <c r="AB945" s="42" t="e">
        <f t="shared" si="2200"/>
        <v>#DIV/0!</v>
      </c>
      <c r="AC945" s="236"/>
      <c r="AD945" s="41"/>
      <c r="AE945" s="42" t="e">
        <f t="shared" si="2201"/>
        <v>#DIV/0!</v>
      </c>
      <c r="AF945" s="236"/>
      <c r="AG945" s="41"/>
      <c r="AH945" s="42" t="e">
        <f t="shared" si="2202"/>
        <v>#DIV/0!</v>
      </c>
      <c r="AI945" s="236"/>
      <c r="AJ945" s="41"/>
      <c r="AK945" s="42" t="e">
        <f t="shared" si="2203"/>
        <v>#DIV/0!</v>
      </c>
      <c r="AL945" s="236"/>
      <c r="AM945" s="41"/>
      <c r="AN945" s="42" t="e">
        <f t="shared" si="2204"/>
        <v>#DIV/0!</v>
      </c>
      <c r="AO945" s="236"/>
      <c r="AP945" s="41"/>
      <c r="AQ945" s="42" t="e">
        <f t="shared" si="2205"/>
        <v>#DIV/0!</v>
      </c>
      <c r="AR945" s="12"/>
      <c r="AS945" s="37"/>
      <c r="AT945" s="37"/>
    </row>
    <row r="946" spans="1:46" customFormat="1" ht="75" hidden="1" customHeight="1">
      <c r="A946" s="283"/>
      <c r="B946" s="279"/>
      <c r="C946" s="282"/>
      <c r="D946" s="115" t="s">
        <v>154</v>
      </c>
      <c r="E946" s="176">
        <f t="shared" si="2206"/>
        <v>0</v>
      </c>
      <c r="F946" s="47">
        <f t="shared" si="2206"/>
        <v>0</v>
      </c>
      <c r="G946" s="48" t="e">
        <f t="shared" si="2193"/>
        <v>#DIV/0!</v>
      </c>
      <c r="H946" s="236"/>
      <c r="I946" s="41"/>
      <c r="J946" s="42" t="e">
        <f t="shared" si="2194"/>
        <v>#DIV/0!</v>
      </c>
      <c r="K946" s="236"/>
      <c r="L946" s="47"/>
      <c r="M946" s="42" t="e">
        <f t="shared" si="2195"/>
        <v>#DIV/0!</v>
      </c>
      <c r="N946" s="236"/>
      <c r="O946" s="48"/>
      <c r="P946" s="42" t="e">
        <f t="shared" si="2196"/>
        <v>#DIV/0!</v>
      </c>
      <c r="Q946" s="236"/>
      <c r="R946" s="41"/>
      <c r="S946" s="42" t="e">
        <f t="shared" si="2197"/>
        <v>#DIV/0!</v>
      </c>
      <c r="T946" s="236"/>
      <c r="U946" s="41"/>
      <c r="V946" s="42" t="e">
        <f t="shared" si="2198"/>
        <v>#DIV/0!</v>
      </c>
      <c r="W946" s="236"/>
      <c r="X946" s="41"/>
      <c r="Y946" s="42" t="e">
        <f t="shared" si="2199"/>
        <v>#DIV/0!</v>
      </c>
      <c r="Z946" s="236"/>
      <c r="AA946" s="41"/>
      <c r="AB946" s="42" t="e">
        <f t="shared" si="2200"/>
        <v>#DIV/0!</v>
      </c>
      <c r="AC946" s="236"/>
      <c r="AD946" s="41"/>
      <c r="AE946" s="42" t="e">
        <f t="shared" si="2201"/>
        <v>#DIV/0!</v>
      </c>
      <c r="AF946" s="236"/>
      <c r="AG946" s="41"/>
      <c r="AH946" s="42" t="e">
        <f t="shared" si="2202"/>
        <v>#DIV/0!</v>
      </c>
      <c r="AI946" s="236"/>
      <c r="AJ946" s="41"/>
      <c r="AK946" s="42" t="e">
        <f t="shared" si="2203"/>
        <v>#DIV/0!</v>
      </c>
      <c r="AL946" s="236"/>
      <c r="AM946" s="41"/>
      <c r="AN946" s="42" t="e">
        <f t="shared" si="2204"/>
        <v>#DIV/0!</v>
      </c>
      <c r="AO946" s="236"/>
      <c r="AP946" s="41"/>
      <c r="AQ946" s="42" t="e">
        <f t="shared" si="2205"/>
        <v>#DIV/0!</v>
      </c>
      <c r="AR946" s="12"/>
      <c r="AS946" s="37"/>
      <c r="AT946" s="37"/>
    </row>
    <row r="947" spans="1:46" customFormat="1" ht="31.5" hidden="1" customHeight="1">
      <c r="A947" s="283"/>
      <c r="B947" s="279"/>
      <c r="C947" s="282"/>
      <c r="D947" s="115" t="s">
        <v>37</v>
      </c>
      <c r="E947" s="176">
        <f t="shared" si="2206"/>
        <v>0</v>
      </c>
      <c r="F947" s="47">
        <f t="shared" si="2206"/>
        <v>0</v>
      </c>
      <c r="G947" s="48" t="e">
        <f t="shared" si="2193"/>
        <v>#DIV/0!</v>
      </c>
      <c r="H947" s="236"/>
      <c r="I947" s="41"/>
      <c r="J947" s="42" t="e">
        <f t="shared" si="2194"/>
        <v>#DIV/0!</v>
      </c>
      <c r="K947" s="236"/>
      <c r="L947" s="47"/>
      <c r="M947" s="42" t="e">
        <f t="shared" si="2195"/>
        <v>#DIV/0!</v>
      </c>
      <c r="N947" s="236"/>
      <c r="O947" s="48"/>
      <c r="P947" s="42" t="e">
        <f t="shared" si="2196"/>
        <v>#DIV/0!</v>
      </c>
      <c r="Q947" s="236"/>
      <c r="R947" s="41"/>
      <c r="S947" s="42" t="e">
        <f t="shared" si="2197"/>
        <v>#DIV/0!</v>
      </c>
      <c r="T947" s="236"/>
      <c r="U947" s="41"/>
      <c r="V947" s="42" t="e">
        <f t="shared" si="2198"/>
        <v>#DIV/0!</v>
      </c>
      <c r="W947" s="236"/>
      <c r="X947" s="41"/>
      <c r="Y947" s="42" t="e">
        <f t="shared" si="2199"/>
        <v>#DIV/0!</v>
      </c>
      <c r="Z947" s="236"/>
      <c r="AA947" s="41"/>
      <c r="AB947" s="42" t="e">
        <f t="shared" si="2200"/>
        <v>#DIV/0!</v>
      </c>
      <c r="AC947" s="236"/>
      <c r="AD947" s="41"/>
      <c r="AE947" s="42" t="e">
        <f t="shared" si="2201"/>
        <v>#DIV/0!</v>
      </c>
      <c r="AF947" s="236"/>
      <c r="AG947" s="41"/>
      <c r="AH947" s="42" t="e">
        <f t="shared" si="2202"/>
        <v>#DIV/0!</v>
      </c>
      <c r="AI947" s="236"/>
      <c r="AJ947" s="41"/>
      <c r="AK947" s="42" t="e">
        <f t="shared" si="2203"/>
        <v>#DIV/0!</v>
      </c>
      <c r="AL947" s="236"/>
      <c r="AM947" s="41"/>
      <c r="AN947" s="42" t="e">
        <f t="shared" si="2204"/>
        <v>#DIV/0!</v>
      </c>
      <c r="AO947" s="236"/>
      <c r="AP947" s="41"/>
      <c r="AQ947" s="42" t="e">
        <f t="shared" si="2205"/>
        <v>#DIV/0!</v>
      </c>
      <c r="AR947" s="12"/>
      <c r="AS947" s="37"/>
      <c r="AT947" s="37"/>
    </row>
    <row r="948" spans="1:46" customFormat="1" ht="45" hidden="1">
      <c r="A948" s="283"/>
      <c r="B948" s="280"/>
      <c r="C948" s="282"/>
      <c r="D948" s="115" t="s">
        <v>32</v>
      </c>
      <c r="E948" s="176">
        <f t="shared" si="2206"/>
        <v>0</v>
      </c>
      <c r="F948" s="47">
        <f t="shared" si="2206"/>
        <v>0</v>
      </c>
      <c r="G948" s="48" t="e">
        <f t="shared" si="2193"/>
        <v>#DIV/0!</v>
      </c>
      <c r="H948" s="236"/>
      <c r="I948" s="41"/>
      <c r="J948" s="42" t="e">
        <f t="shared" si="2194"/>
        <v>#DIV/0!</v>
      </c>
      <c r="K948" s="236"/>
      <c r="L948" s="47"/>
      <c r="M948" s="42" t="e">
        <f t="shared" si="2195"/>
        <v>#DIV/0!</v>
      </c>
      <c r="N948" s="236"/>
      <c r="O948" s="48"/>
      <c r="P948" s="42" t="e">
        <f t="shared" si="2196"/>
        <v>#DIV/0!</v>
      </c>
      <c r="Q948" s="236"/>
      <c r="R948" s="41"/>
      <c r="S948" s="42" t="e">
        <f t="shared" si="2197"/>
        <v>#DIV/0!</v>
      </c>
      <c r="T948" s="236"/>
      <c r="U948" s="41"/>
      <c r="V948" s="42" t="e">
        <f t="shared" si="2198"/>
        <v>#DIV/0!</v>
      </c>
      <c r="W948" s="236"/>
      <c r="X948" s="41"/>
      <c r="Y948" s="42" t="e">
        <f t="shared" si="2199"/>
        <v>#DIV/0!</v>
      </c>
      <c r="Z948" s="236"/>
      <c r="AA948" s="41"/>
      <c r="AB948" s="42" t="e">
        <f t="shared" si="2200"/>
        <v>#DIV/0!</v>
      </c>
      <c r="AC948" s="236"/>
      <c r="AD948" s="41"/>
      <c r="AE948" s="42" t="e">
        <f t="shared" si="2201"/>
        <v>#DIV/0!</v>
      </c>
      <c r="AF948" s="236"/>
      <c r="AG948" s="41"/>
      <c r="AH948" s="42" t="e">
        <f t="shared" si="2202"/>
        <v>#DIV/0!</v>
      </c>
      <c r="AI948" s="236"/>
      <c r="AJ948" s="41"/>
      <c r="AK948" s="42" t="e">
        <f t="shared" si="2203"/>
        <v>#DIV/0!</v>
      </c>
      <c r="AL948" s="236"/>
      <c r="AM948" s="41"/>
      <c r="AN948" s="42" t="e">
        <f t="shared" si="2204"/>
        <v>#DIV/0!</v>
      </c>
      <c r="AO948" s="236"/>
      <c r="AP948" s="41"/>
      <c r="AQ948" s="42" t="e">
        <f t="shared" si="2205"/>
        <v>#DIV/0!</v>
      </c>
      <c r="AR948" s="12"/>
      <c r="AS948" s="37"/>
      <c r="AT948" s="37"/>
    </row>
    <row r="949" spans="1:46" s="214" customFormat="1" ht="27.75" hidden="1" customHeight="1">
      <c r="A949" s="283" t="s">
        <v>236</v>
      </c>
      <c r="B949" s="278" t="s">
        <v>434</v>
      </c>
      <c r="C949" s="282" t="s">
        <v>107</v>
      </c>
      <c r="D949" s="217" t="s">
        <v>34</v>
      </c>
      <c r="E949" s="210">
        <f>E950+E951+E952+E954+E955</f>
        <v>100</v>
      </c>
      <c r="F949" s="206">
        <f>F950+F951+F952+F954+F955</f>
        <v>100</v>
      </c>
      <c r="G949" s="206">
        <f>(F949/E949)*100</f>
        <v>100</v>
      </c>
      <c r="H949" s="233">
        <f>H950+H951+H952+H954+H955</f>
        <v>0</v>
      </c>
      <c r="I949" s="206">
        <f>I950+I951+I952+I954+I955</f>
        <v>0</v>
      </c>
      <c r="J949" s="206" t="e">
        <f>(I949/H949)*100</f>
        <v>#DIV/0!</v>
      </c>
      <c r="K949" s="233">
        <f>K950+K951+K952+K954+K955</f>
        <v>0</v>
      </c>
      <c r="L949" s="206">
        <f>L950+L951+L952+L954+L955</f>
        <v>0</v>
      </c>
      <c r="M949" s="206" t="e">
        <f>(L949/K949)*100</f>
        <v>#DIV/0!</v>
      </c>
      <c r="N949" s="233">
        <f>N950+N951+N952+N954+N955</f>
        <v>0</v>
      </c>
      <c r="O949" s="206">
        <f>O950+O951+O952+O954+O955</f>
        <v>0</v>
      </c>
      <c r="P949" s="206" t="e">
        <f>(O949/N949)*100</f>
        <v>#DIV/0!</v>
      </c>
      <c r="Q949" s="233">
        <f>Q950+Q951+Q952+Q954+Q955</f>
        <v>0</v>
      </c>
      <c r="R949" s="206">
        <f>R950+R951+R952+R954+R955</f>
        <v>0</v>
      </c>
      <c r="S949" s="206" t="e">
        <f>(R949/Q949)*100</f>
        <v>#DIV/0!</v>
      </c>
      <c r="T949" s="233">
        <f>T950+T951+T952+T954+T955</f>
        <v>0</v>
      </c>
      <c r="U949" s="206">
        <f>U950+U951+U952+U954+U955</f>
        <v>0</v>
      </c>
      <c r="V949" s="206" t="e">
        <f>(U949/T949)*100</f>
        <v>#DIV/0!</v>
      </c>
      <c r="W949" s="233">
        <f>W950+W951+W952+W954+W955</f>
        <v>100</v>
      </c>
      <c r="X949" s="206">
        <f>X950+X951+X952+X954+X955</f>
        <v>100</v>
      </c>
      <c r="Y949" s="206">
        <f>(X949/W949)*100</f>
        <v>100</v>
      </c>
      <c r="Z949" s="233">
        <f>Z950+Z951+Z952+Z954+Z955</f>
        <v>0</v>
      </c>
      <c r="AA949" s="206">
        <f>AA950+AA951+AA952+AA954+AA955</f>
        <v>0</v>
      </c>
      <c r="AB949" s="206" t="e">
        <f>(AA949/Z949)*100</f>
        <v>#DIV/0!</v>
      </c>
      <c r="AC949" s="233">
        <f>AC950+AC951+AC952+AC954+AC955</f>
        <v>0</v>
      </c>
      <c r="AD949" s="206">
        <f>AD950+AD951+AD952+AD954+AD955</f>
        <v>0</v>
      </c>
      <c r="AE949" s="206" t="e">
        <f>(AD949/AC949)*100</f>
        <v>#DIV/0!</v>
      </c>
      <c r="AF949" s="233">
        <f>AF950+AF951+AF952+AF954+AF955</f>
        <v>0</v>
      </c>
      <c r="AG949" s="206">
        <f>AG950+AG951+AG952+AG954+AG955</f>
        <v>0</v>
      </c>
      <c r="AH949" s="206" t="e">
        <f>(AG949/AF949)*100</f>
        <v>#DIV/0!</v>
      </c>
      <c r="AI949" s="233">
        <f>AI950+AI951+AI952+AI954+AI955</f>
        <v>0</v>
      </c>
      <c r="AJ949" s="206">
        <f>AJ950+AJ951+AJ952+AJ954+AJ955</f>
        <v>0</v>
      </c>
      <c r="AK949" s="206" t="e">
        <f>(AJ949/AI949)*100</f>
        <v>#DIV/0!</v>
      </c>
      <c r="AL949" s="233">
        <f>AL950+AL951+AL952+AL954+AL955</f>
        <v>0</v>
      </c>
      <c r="AM949" s="206">
        <f>AM950+AM951+AM952+AM954+AM955</f>
        <v>0</v>
      </c>
      <c r="AN949" s="206" t="e">
        <f>(AM949/AL949)*100</f>
        <v>#DIV/0!</v>
      </c>
      <c r="AO949" s="233">
        <f>AO950+AO951+AO952+AO954+AO955</f>
        <v>0</v>
      </c>
      <c r="AP949" s="206">
        <f>AP950+AP951+AP952+AP954+AP955</f>
        <v>0</v>
      </c>
      <c r="AQ949" s="206" t="e">
        <f>(AP949/AO949)*100</f>
        <v>#DIV/0!</v>
      </c>
      <c r="AR949" s="218"/>
    </row>
    <row r="950" spans="1:46" s="91" customFormat="1" ht="33.75" hidden="1" customHeight="1">
      <c r="A950" s="283"/>
      <c r="B950" s="279"/>
      <c r="C950" s="282"/>
      <c r="D950" s="115" t="s">
        <v>17</v>
      </c>
      <c r="E950" s="176">
        <f>H950+K950+N950+Q950+T950+W950+Z950+AC950+AF950+AI950+AL950+AO950</f>
        <v>0</v>
      </c>
      <c r="F950" s="47">
        <f>I950+L950+O950+R950+U950+X950+AA950+AD950+AG950+AJ950+AM950+AP950</f>
        <v>0</v>
      </c>
      <c r="G950" s="48" t="e">
        <f t="shared" ref="G950:G955" si="2207">(F950/E950)*100</f>
        <v>#DIV/0!</v>
      </c>
      <c r="H950" s="235"/>
      <c r="I950" s="47"/>
      <c r="J950" s="48" t="e">
        <f t="shared" ref="J950:J955" si="2208">(I950/H950)*100</f>
        <v>#DIV/0!</v>
      </c>
      <c r="K950" s="235"/>
      <c r="L950" s="47"/>
      <c r="M950" s="48" t="e">
        <f t="shared" ref="M950:M955" si="2209">(L950/K950)*100</f>
        <v>#DIV/0!</v>
      </c>
      <c r="N950" s="235"/>
      <c r="O950" s="48"/>
      <c r="P950" s="48" t="e">
        <f t="shared" ref="P950:P955" si="2210">(O950/N950)*100</f>
        <v>#DIV/0!</v>
      </c>
      <c r="Q950" s="235"/>
      <c r="R950" s="47"/>
      <c r="S950" s="48" t="e">
        <f t="shared" ref="S950:S955" si="2211">(R950/Q950)*100</f>
        <v>#DIV/0!</v>
      </c>
      <c r="T950" s="235"/>
      <c r="U950" s="47"/>
      <c r="V950" s="48" t="e">
        <f t="shared" ref="V950:V955" si="2212">(U950/T950)*100</f>
        <v>#DIV/0!</v>
      </c>
      <c r="W950" s="235"/>
      <c r="X950" s="47"/>
      <c r="Y950" s="48" t="e">
        <f t="shared" ref="Y950:Y955" si="2213">(X950/W950)*100</f>
        <v>#DIV/0!</v>
      </c>
      <c r="Z950" s="235"/>
      <c r="AA950" s="47"/>
      <c r="AB950" s="48" t="e">
        <f t="shared" ref="AB950:AB955" si="2214">(AA950/Z950)*100</f>
        <v>#DIV/0!</v>
      </c>
      <c r="AC950" s="235"/>
      <c r="AD950" s="47"/>
      <c r="AE950" s="48" t="e">
        <f t="shared" ref="AE950:AE955" si="2215">(AD950/AC950)*100</f>
        <v>#DIV/0!</v>
      </c>
      <c r="AF950" s="235"/>
      <c r="AG950" s="47"/>
      <c r="AH950" s="48" t="e">
        <f t="shared" ref="AH950:AH955" si="2216">(AG950/AF950)*100</f>
        <v>#DIV/0!</v>
      </c>
      <c r="AI950" s="235"/>
      <c r="AJ950" s="47"/>
      <c r="AK950" s="48" t="e">
        <f t="shared" ref="AK950:AK955" si="2217">(AJ950/AI950)*100</f>
        <v>#DIV/0!</v>
      </c>
      <c r="AL950" s="235"/>
      <c r="AM950" s="47"/>
      <c r="AN950" s="48" t="e">
        <f t="shared" ref="AN950:AN955" si="2218">(AM950/AL950)*100</f>
        <v>#DIV/0!</v>
      </c>
      <c r="AO950" s="235"/>
      <c r="AP950" s="47"/>
      <c r="AQ950" s="48" t="e">
        <f t="shared" ref="AQ950:AQ955" si="2219">(AP950/AO950)*100</f>
        <v>#DIV/0!</v>
      </c>
      <c r="AR950" s="92"/>
      <c r="AS950" s="90"/>
      <c r="AT950" s="90"/>
    </row>
    <row r="951" spans="1:46" s="91" customFormat="1" ht="47.25" hidden="1" customHeight="1">
      <c r="A951" s="283"/>
      <c r="B951" s="279"/>
      <c r="C951" s="282"/>
      <c r="D951" s="115" t="s">
        <v>18</v>
      </c>
      <c r="E951" s="176">
        <f t="shared" ref="E951:F955" si="2220">H951+K951+N951+Q951+T951+W951+Z951+AC951+AF951+AI951+AL951+AO951</f>
        <v>0</v>
      </c>
      <c r="F951" s="47">
        <f t="shared" si="2220"/>
        <v>0</v>
      </c>
      <c r="G951" s="48" t="e">
        <f t="shared" si="2207"/>
        <v>#DIV/0!</v>
      </c>
      <c r="H951" s="235"/>
      <c r="I951" s="47"/>
      <c r="J951" s="48" t="e">
        <f t="shared" si="2208"/>
        <v>#DIV/0!</v>
      </c>
      <c r="K951" s="235"/>
      <c r="L951" s="47"/>
      <c r="M951" s="48" t="e">
        <f t="shared" si="2209"/>
        <v>#DIV/0!</v>
      </c>
      <c r="N951" s="235"/>
      <c r="O951" s="48"/>
      <c r="P951" s="48" t="e">
        <f t="shared" si="2210"/>
        <v>#DIV/0!</v>
      </c>
      <c r="Q951" s="235"/>
      <c r="R951" s="47"/>
      <c r="S951" s="48" t="e">
        <f t="shared" si="2211"/>
        <v>#DIV/0!</v>
      </c>
      <c r="T951" s="235"/>
      <c r="U951" s="47"/>
      <c r="V951" s="48" t="e">
        <f t="shared" si="2212"/>
        <v>#DIV/0!</v>
      </c>
      <c r="W951" s="235"/>
      <c r="X951" s="47"/>
      <c r="Y951" s="48" t="e">
        <f t="shared" si="2213"/>
        <v>#DIV/0!</v>
      </c>
      <c r="Z951" s="235"/>
      <c r="AA951" s="47"/>
      <c r="AB951" s="48" t="e">
        <f t="shared" si="2214"/>
        <v>#DIV/0!</v>
      </c>
      <c r="AC951" s="235"/>
      <c r="AD951" s="47"/>
      <c r="AE951" s="48" t="e">
        <f t="shared" si="2215"/>
        <v>#DIV/0!</v>
      </c>
      <c r="AF951" s="235"/>
      <c r="AG951" s="47"/>
      <c r="AH951" s="48" t="e">
        <f t="shared" si="2216"/>
        <v>#DIV/0!</v>
      </c>
      <c r="AI951" s="235"/>
      <c r="AJ951" s="47"/>
      <c r="AK951" s="48" t="e">
        <f t="shared" si="2217"/>
        <v>#DIV/0!</v>
      </c>
      <c r="AL951" s="235"/>
      <c r="AM951" s="47"/>
      <c r="AN951" s="48" t="e">
        <f t="shared" si="2218"/>
        <v>#DIV/0!</v>
      </c>
      <c r="AO951" s="235"/>
      <c r="AP951" s="47"/>
      <c r="AQ951" s="48" t="e">
        <f t="shared" si="2219"/>
        <v>#DIV/0!</v>
      </c>
      <c r="AR951" s="92"/>
      <c r="AS951" s="90"/>
      <c r="AT951" s="90"/>
    </row>
    <row r="952" spans="1:46" s="91" customFormat="1" ht="35.25" hidden="1" customHeight="1">
      <c r="A952" s="283"/>
      <c r="B952" s="279"/>
      <c r="C952" s="282"/>
      <c r="D952" s="115" t="s">
        <v>26</v>
      </c>
      <c r="E952" s="176">
        <f>H952+K952+N952+Q952+T952+W952+Z952+AC952+AF952+AI952+AL952+AO952</f>
        <v>100</v>
      </c>
      <c r="F952" s="47">
        <f t="shared" si="2220"/>
        <v>100</v>
      </c>
      <c r="G952" s="48">
        <f t="shared" si="2207"/>
        <v>100</v>
      </c>
      <c r="H952" s="235"/>
      <c r="I952" s="47"/>
      <c r="J952" s="48" t="e">
        <f t="shared" si="2208"/>
        <v>#DIV/0!</v>
      </c>
      <c r="K952" s="235"/>
      <c r="L952" s="47"/>
      <c r="M952" s="48" t="e">
        <f t="shared" si="2209"/>
        <v>#DIV/0!</v>
      </c>
      <c r="N952" s="235"/>
      <c r="O952" s="48"/>
      <c r="P952" s="48" t="e">
        <f t="shared" si="2210"/>
        <v>#DIV/0!</v>
      </c>
      <c r="Q952" s="235"/>
      <c r="R952" s="47"/>
      <c r="S952" s="48" t="e">
        <f t="shared" si="2211"/>
        <v>#DIV/0!</v>
      </c>
      <c r="T952" s="235"/>
      <c r="U952" s="47"/>
      <c r="V952" s="48" t="e">
        <f t="shared" si="2212"/>
        <v>#DIV/0!</v>
      </c>
      <c r="W952" s="235">
        <v>100</v>
      </c>
      <c r="X952" s="47">
        <v>100</v>
      </c>
      <c r="Y952" s="48">
        <f t="shared" si="2213"/>
        <v>100</v>
      </c>
      <c r="Z952" s="235"/>
      <c r="AA952" s="47"/>
      <c r="AB952" s="48" t="e">
        <f t="shared" si="2214"/>
        <v>#DIV/0!</v>
      </c>
      <c r="AC952" s="235"/>
      <c r="AD952" s="47"/>
      <c r="AE952" s="48" t="e">
        <f t="shared" si="2215"/>
        <v>#DIV/0!</v>
      </c>
      <c r="AF952" s="235"/>
      <c r="AG952" s="47"/>
      <c r="AH952" s="48" t="e">
        <f t="shared" si="2216"/>
        <v>#DIV/0!</v>
      </c>
      <c r="AI952" s="235"/>
      <c r="AJ952" s="47"/>
      <c r="AK952" s="48" t="e">
        <f t="shared" si="2217"/>
        <v>#DIV/0!</v>
      </c>
      <c r="AL952" s="235"/>
      <c r="AM952" s="47"/>
      <c r="AN952" s="48" t="e">
        <f t="shared" si="2218"/>
        <v>#DIV/0!</v>
      </c>
      <c r="AO952" s="235"/>
      <c r="AP952" s="47"/>
      <c r="AQ952" s="48" t="e">
        <f t="shared" si="2219"/>
        <v>#DIV/0!</v>
      </c>
      <c r="AR952" s="92"/>
      <c r="AS952" s="90"/>
      <c r="AT952" s="90"/>
    </row>
    <row r="953" spans="1:46" s="91" customFormat="1" ht="75" hidden="1" customHeight="1">
      <c r="A953" s="283"/>
      <c r="B953" s="279"/>
      <c r="C953" s="282"/>
      <c r="D953" s="115" t="s">
        <v>154</v>
      </c>
      <c r="E953" s="176">
        <f t="shared" ref="E953:E955" si="2221">H953+K953+N953+Q953+T953+W953+Z953+AC953+AF953+AI953+AL953+AO953</f>
        <v>0</v>
      </c>
      <c r="F953" s="47">
        <f t="shared" si="2220"/>
        <v>0</v>
      </c>
      <c r="G953" s="48" t="e">
        <f t="shared" si="2207"/>
        <v>#DIV/0!</v>
      </c>
      <c r="H953" s="235"/>
      <c r="I953" s="47"/>
      <c r="J953" s="48" t="e">
        <f t="shared" si="2208"/>
        <v>#DIV/0!</v>
      </c>
      <c r="K953" s="235"/>
      <c r="L953" s="47"/>
      <c r="M953" s="48" t="e">
        <f t="shared" si="2209"/>
        <v>#DIV/0!</v>
      </c>
      <c r="N953" s="235"/>
      <c r="O953" s="48"/>
      <c r="P953" s="48" t="e">
        <f t="shared" si="2210"/>
        <v>#DIV/0!</v>
      </c>
      <c r="Q953" s="235"/>
      <c r="R953" s="47"/>
      <c r="S953" s="48" t="e">
        <f t="shared" si="2211"/>
        <v>#DIV/0!</v>
      </c>
      <c r="T953" s="235"/>
      <c r="U953" s="47"/>
      <c r="V953" s="48" t="e">
        <f t="shared" si="2212"/>
        <v>#DIV/0!</v>
      </c>
      <c r="W953" s="235"/>
      <c r="X953" s="47"/>
      <c r="Y953" s="48" t="e">
        <f t="shared" si="2213"/>
        <v>#DIV/0!</v>
      </c>
      <c r="Z953" s="235"/>
      <c r="AA953" s="47"/>
      <c r="AB953" s="48" t="e">
        <f t="shared" si="2214"/>
        <v>#DIV/0!</v>
      </c>
      <c r="AC953" s="235"/>
      <c r="AD953" s="47"/>
      <c r="AE953" s="48" t="e">
        <f t="shared" si="2215"/>
        <v>#DIV/0!</v>
      </c>
      <c r="AF953" s="235"/>
      <c r="AG953" s="47"/>
      <c r="AH953" s="48" t="e">
        <f t="shared" si="2216"/>
        <v>#DIV/0!</v>
      </c>
      <c r="AI953" s="235"/>
      <c r="AJ953" s="47"/>
      <c r="AK953" s="48" t="e">
        <f t="shared" si="2217"/>
        <v>#DIV/0!</v>
      </c>
      <c r="AL953" s="235"/>
      <c r="AM953" s="47"/>
      <c r="AN953" s="48" t="e">
        <f t="shared" si="2218"/>
        <v>#DIV/0!</v>
      </c>
      <c r="AO953" s="235"/>
      <c r="AP953" s="47"/>
      <c r="AQ953" s="48" t="e">
        <f t="shared" si="2219"/>
        <v>#DIV/0!</v>
      </c>
      <c r="AR953" s="92"/>
      <c r="AS953" s="90"/>
      <c r="AT953" s="90"/>
    </row>
    <row r="954" spans="1:46" s="91" customFormat="1" ht="31.5" hidden="1" customHeight="1">
      <c r="A954" s="283"/>
      <c r="B954" s="279"/>
      <c r="C954" s="282"/>
      <c r="D954" s="115" t="s">
        <v>37</v>
      </c>
      <c r="E954" s="176">
        <f t="shared" si="2221"/>
        <v>0</v>
      </c>
      <c r="F954" s="47">
        <f t="shared" si="2220"/>
        <v>0</v>
      </c>
      <c r="G954" s="48" t="e">
        <f t="shared" si="2207"/>
        <v>#DIV/0!</v>
      </c>
      <c r="H954" s="235"/>
      <c r="I954" s="47"/>
      <c r="J954" s="48" t="e">
        <f t="shared" si="2208"/>
        <v>#DIV/0!</v>
      </c>
      <c r="K954" s="235"/>
      <c r="L954" s="47"/>
      <c r="M954" s="48" t="e">
        <f t="shared" si="2209"/>
        <v>#DIV/0!</v>
      </c>
      <c r="N954" s="235"/>
      <c r="O954" s="48"/>
      <c r="P954" s="48" t="e">
        <f t="shared" si="2210"/>
        <v>#DIV/0!</v>
      </c>
      <c r="Q954" s="235"/>
      <c r="R954" s="47"/>
      <c r="S954" s="48" t="e">
        <f t="shared" si="2211"/>
        <v>#DIV/0!</v>
      </c>
      <c r="T954" s="235"/>
      <c r="U954" s="47"/>
      <c r="V954" s="48" t="e">
        <f t="shared" si="2212"/>
        <v>#DIV/0!</v>
      </c>
      <c r="W954" s="235"/>
      <c r="X954" s="47"/>
      <c r="Y954" s="48" t="e">
        <f t="shared" si="2213"/>
        <v>#DIV/0!</v>
      </c>
      <c r="Z954" s="235"/>
      <c r="AA954" s="47"/>
      <c r="AB954" s="48" t="e">
        <f t="shared" si="2214"/>
        <v>#DIV/0!</v>
      </c>
      <c r="AC954" s="235"/>
      <c r="AD954" s="47"/>
      <c r="AE954" s="48" t="e">
        <f t="shared" si="2215"/>
        <v>#DIV/0!</v>
      </c>
      <c r="AF954" s="235"/>
      <c r="AG954" s="47"/>
      <c r="AH954" s="48" t="e">
        <f t="shared" si="2216"/>
        <v>#DIV/0!</v>
      </c>
      <c r="AI954" s="235"/>
      <c r="AJ954" s="47"/>
      <c r="AK954" s="48" t="e">
        <f t="shared" si="2217"/>
        <v>#DIV/0!</v>
      </c>
      <c r="AL954" s="235"/>
      <c r="AM954" s="47"/>
      <c r="AN954" s="48" t="e">
        <f t="shared" si="2218"/>
        <v>#DIV/0!</v>
      </c>
      <c r="AO954" s="235"/>
      <c r="AP954" s="47"/>
      <c r="AQ954" s="48" t="e">
        <f t="shared" si="2219"/>
        <v>#DIV/0!</v>
      </c>
      <c r="AR954" s="92"/>
      <c r="AS954" s="90"/>
      <c r="AT954" s="90"/>
    </row>
    <row r="955" spans="1:46" s="91" customFormat="1" ht="45" hidden="1">
      <c r="A955" s="283"/>
      <c r="B955" s="280"/>
      <c r="C955" s="282"/>
      <c r="D955" s="115" t="s">
        <v>32</v>
      </c>
      <c r="E955" s="176">
        <f t="shared" si="2221"/>
        <v>0</v>
      </c>
      <c r="F955" s="47">
        <f t="shared" si="2220"/>
        <v>0</v>
      </c>
      <c r="G955" s="48" t="e">
        <f t="shared" si="2207"/>
        <v>#DIV/0!</v>
      </c>
      <c r="H955" s="235"/>
      <c r="I955" s="47"/>
      <c r="J955" s="48" t="e">
        <f t="shared" si="2208"/>
        <v>#DIV/0!</v>
      </c>
      <c r="K955" s="235"/>
      <c r="L955" s="47"/>
      <c r="M955" s="48" t="e">
        <f t="shared" si="2209"/>
        <v>#DIV/0!</v>
      </c>
      <c r="N955" s="235"/>
      <c r="O955" s="48"/>
      <c r="P955" s="48" t="e">
        <f t="shared" si="2210"/>
        <v>#DIV/0!</v>
      </c>
      <c r="Q955" s="235"/>
      <c r="R955" s="47"/>
      <c r="S955" s="48" t="e">
        <f t="shared" si="2211"/>
        <v>#DIV/0!</v>
      </c>
      <c r="T955" s="235"/>
      <c r="U955" s="47"/>
      <c r="V955" s="48" t="e">
        <f t="shared" si="2212"/>
        <v>#DIV/0!</v>
      </c>
      <c r="W955" s="235"/>
      <c r="X955" s="47"/>
      <c r="Y955" s="48" t="e">
        <f t="shared" si="2213"/>
        <v>#DIV/0!</v>
      </c>
      <c r="Z955" s="235"/>
      <c r="AA955" s="47"/>
      <c r="AB955" s="48" t="e">
        <f t="shared" si="2214"/>
        <v>#DIV/0!</v>
      </c>
      <c r="AC955" s="235"/>
      <c r="AD955" s="47"/>
      <c r="AE955" s="48" t="e">
        <f t="shared" si="2215"/>
        <v>#DIV/0!</v>
      </c>
      <c r="AF955" s="235"/>
      <c r="AG955" s="47"/>
      <c r="AH955" s="48" t="e">
        <f t="shared" si="2216"/>
        <v>#DIV/0!</v>
      </c>
      <c r="AI955" s="235"/>
      <c r="AJ955" s="47"/>
      <c r="AK955" s="48" t="e">
        <f t="shared" si="2217"/>
        <v>#DIV/0!</v>
      </c>
      <c r="AL955" s="235"/>
      <c r="AM955" s="47"/>
      <c r="AN955" s="48" t="e">
        <f t="shared" si="2218"/>
        <v>#DIV/0!</v>
      </c>
      <c r="AO955" s="235"/>
      <c r="AP955" s="47"/>
      <c r="AQ955" s="48" t="e">
        <f t="shared" si="2219"/>
        <v>#DIV/0!</v>
      </c>
      <c r="AR955" s="92"/>
      <c r="AS955" s="90"/>
      <c r="AT955" s="90"/>
    </row>
    <row r="956" spans="1:46" s="208" customFormat="1" ht="21" hidden="1" customHeight="1">
      <c r="A956" s="335" t="s">
        <v>243</v>
      </c>
      <c r="B956" s="375"/>
      <c r="C956" s="376"/>
      <c r="D956" s="225" t="s">
        <v>34</v>
      </c>
      <c r="E956" s="204">
        <f>E957+E958+E959+E961+E962</f>
        <v>23962.603999999999</v>
      </c>
      <c r="F956" s="205">
        <f>F957+F958+F959+F961+F962</f>
        <v>6038.7300000000005</v>
      </c>
      <c r="G956" s="205">
        <f>(F956/E956)*100</f>
        <v>25.20064180003142</v>
      </c>
      <c r="H956" s="234">
        <f>H957+H958+H959+H961+H962</f>
        <v>0</v>
      </c>
      <c r="I956" s="205">
        <f>I957+I958+I959+I961+I962</f>
        <v>0</v>
      </c>
      <c r="J956" s="205" t="e">
        <f>(I956/H956)*100</f>
        <v>#DIV/0!</v>
      </c>
      <c r="K956" s="234">
        <f>K957+K958+K959+K961+K962</f>
        <v>0</v>
      </c>
      <c r="L956" s="206">
        <f>L957+L958+L959+L961+L962</f>
        <v>0</v>
      </c>
      <c r="M956" s="205" t="e">
        <f>(L956/K956)*100</f>
        <v>#DIV/0!</v>
      </c>
      <c r="N956" s="234">
        <f>N957+N958+N959+N961+N962</f>
        <v>120</v>
      </c>
      <c r="O956" s="206">
        <f>O957+O958+O959+O961+O962</f>
        <v>120</v>
      </c>
      <c r="P956" s="205">
        <f>(O956/N956)*100</f>
        <v>100</v>
      </c>
      <c r="Q956" s="234">
        <f>Q957+Q958+Q959+Q961+Q962</f>
        <v>365.7</v>
      </c>
      <c r="R956" s="205">
        <f>R957+R958+R959+R961+R962</f>
        <v>365.7</v>
      </c>
      <c r="S956" s="205">
        <f>(R956/Q956)*100</f>
        <v>100</v>
      </c>
      <c r="T956" s="234">
        <f>T957+T958+T959+T961+T962</f>
        <v>1242.6100000000001</v>
      </c>
      <c r="U956" s="205">
        <f>U957+U958+U959+U961+U962</f>
        <v>1242.6100000000001</v>
      </c>
      <c r="V956" s="205">
        <f>(U956/T956)*100</f>
        <v>100</v>
      </c>
      <c r="W956" s="234">
        <f>W957+W958+W959+W961+W962</f>
        <v>5156.42</v>
      </c>
      <c r="X956" s="205">
        <f>X957+X958+X959+X961+X962</f>
        <v>4310.42</v>
      </c>
      <c r="Y956" s="205">
        <f>(X956/W956)*100</f>
        <v>83.593268197703054</v>
      </c>
      <c r="Z956" s="234">
        <f>Z957+Z958+Z959+Z961+Z962</f>
        <v>10999.67</v>
      </c>
      <c r="AA956" s="205">
        <f>AA957+AA958+AA959+AA961+AA962</f>
        <v>0</v>
      </c>
      <c r="AB956" s="205">
        <f>(AA956/Z956)*100</f>
        <v>0</v>
      </c>
      <c r="AC956" s="234">
        <f>AC957+AC958+AC959+AC961+AC962</f>
        <v>3015.614</v>
      </c>
      <c r="AD956" s="205">
        <f>AD957+AD958+AD959+AD961+AD962</f>
        <v>0</v>
      </c>
      <c r="AE956" s="205">
        <f>(AD956/AC956)*100</f>
        <v>0</v>
      </c>
      <c r="AF956" s="234">
        <f>AF957+AF958+AF959+AF961+AF962</f>
        <v>145.04</v>
      </c>
      <c r="AG956" s="205">
        <f>AG957+AG958+AG959+AG961+AG962</f>
        <v>0</v>
      </c>
      <c r="AH956" s="205">
        <f>(AG956/AF956)*100</f>
        <v>0</v>
      </c>
      <c r="AI956" s="234">
        <f>AI957+AI958+AI959+AI961+AI962</f>
        <v>0</v>
      </c>
      <c r="AJ956" s="205">
        <f>AJ957+AJ958+AJ959+AJ961+AJ962</f>
        <v>0</v>
      </c>
      <c r="AK956" s="205" t="e">
        <f>(AJ956/AI956)*100</f>
        <v>#DIV/0!</v>
      </c>
      <c r="AL956" s="234">
        <f>AL957+AL958+AL959+AL961+AL962</f>
        <v>0</v>
      </c>
      <c r="AM956" s="205">
        <f>AM957+AM958+AM959+AM961+AM962</f>
        <v>0</v>
      </c>
      <c r="AN956" s="205" t="e">
        <f>(AM956/AL956)*100</f>
        <v>#DIV/0!</v>
      </c>
      <c r="AO956" s="234">
        <f>AO957+AO958+AO959+AO961+AO962</f>
        <v>2917.55</v>
      </c>
      <c r="AP956" s="205">
        <f>AP957+AP958+AP959+AP961+AP962</f>
        <v>0</v>
      </c>
      <c r="AQ956" s="205">
        <f>(AP956/AO956)*100</f>
        <v>0</v>
      </c>
      <c r="AR956" s="216"/>
    </row>
    <row r="957" spans="1:46" customFormat="1" ht="30" hidden="1">
      <c r="A957" s="377"/>
      <c r="B957" s="378"/>
      <c r="C957" s="379"/>
      <c r="D957" s="39" t="s">
        <v>17</v>
      </c>
      <c r="E957" s="174">
        <f>H957+K957+N957+Q957+T957+W957+Z957+AC957+AF957+AI957+AL957+AO957</f>
        <v>0</v>
      </c>
      <c r="F957" s="44">
        <f>I957+L957+O957+R957+U957+X957+AA957+AD957+AG957+AJ957+AM957+AP957</f>
        <v>0</v>
      </c>
      <c r="G957" s="45" t="e">
        <f t="shared" ref="G957:G969" si="2222">(F957/E957)*100</f>
        <v>#DIV/0!</v>
      </c>
      <c r="H957" s="234">
        <f t="shared" ref="H957:I962" si="2223">H796</f>
        <v>0</v>
      </c>
      <c r="I957" s="45">
        <f t="shared" si="2223"/>
        <v>0</v>
      </c>
      <c r="J957" s="45" t="e">
        <f t="shared" ref="J957:J962" si="2224">(I957/H957)*100</f>
        <v>#DIV/0!</v>
      </c>
      <c r="K957" s="234">
        <f t="shared" ref="K957:L962" si="2225">K796</f>
        <v>0</v>
      </c>
      <c r="L957" s="43">
        <f t="shared" si="2225"/>
        <v>0</v>
      </c>
      <c r="M957" s="45" t="e">
        <f t="shared" ref="M957:M962" si="2226">(L957/K957)*100</f>
        <v>#DIV/0!</v>
      </c>
      <c r="N957" s="234">
        <f t="shared" ref="N957:O962" si="2227">N796</f>
        <v>0</v>
      </c>
      <c r="O957" s="43">
        <f t="shared" si="2227"/>
        <v>0</v>
      </c>
      <c r="P957" s="45" t="e">
        <f t="shared" ref="P957:P962" si="2228">(O957/N957)*100</f>
        <v>#DIV/0!</v>
      </c>
      <c r="Q957" s="234">
        <f t="shared" ref="Q957:R962" si="2229">Q796</f>
        <v>0</v>
      </c>
      <c r="R957" s="45">
        <f t="shared" si="2229"/>
        <v>0</v>
      </c>
      <c r="S957" s="45" t="e">
        <f t="shared" ref="S957:S962" si="2230">(R957/Q957)*100</f>
        <v>#DIV/0!</v>
      </c>
      <c r="T957" s="234">
        <f t="shared" ref="T957:U962" si="2231">T796</f>
        <v>0</v>
      </c>
      <c r="U957" s="45">
        <f t="shared" si="2231"/>
        <v>0</v>
      </c>
      <c r="V957" s="45" t="e">
        <f t="shared" ref="V957:V962" si="2232">(U957/T957)*100</f>
        <v>#DIV/0!</v>
      </c>
      <c r="W957" s="234">
        <f t="shared" ref="W957:X962" si="2233">W796</f>
        <v>0</v>
      </c>
      <c r="X957" s="45">
        <f t="shared" si="2233"/>
        <v>0</v>
      </c>
      <c r="Y957" s="45" t="e">
        <f t="shared" ref="Y957:Y962" si="2234">(X957/W957)*100</f>
        <v>#DIV/0!</v>
      </c>
      <c r="Z957" s="234">
        <f t="shared" ref="Z957:AA962" si="2235">Z796</f>
        <v>0</v>
      </c>
      <c r="AA957" s="45">
        <f t="shared" si="2235"/>
        <v>0</v>
      </c>
      <c r="AB957" s="45" t="e">
        <f t="shared" ref="AB957:AB962" si="2236">(AA957/Z957)*100</f>
        <v>#DIV/0!</v>
      </c>
      <c r="AC957" s="234">
        <f t="shared" ref="AC957:AD962" si="2237">AC796</f>
        <v>0</v>
      </c>
      <c r="AD957" s="45">
        <f t="shared" si="2237"/>
        <v>0</v>
      </c>
      <c r="AE957" s="45" t="e">
        <f t="shared" ref="AE957:AE962" si="2238">(AD957/AC957)*100</f>
        <v>#DIV/0!</v>
      </c>
      <c r="AF957" s="234">
        <f t="shared" ref="AF957:AG962" si="2239">AF796</f>
        <v>0</v>
      </c>
      <c r="AG957" s="45">
        <f t="shared" si="2239"/>
        <v>0</v>
      </c>
      <c r="AH957" s="45" t="e">
        <f t="shared" ref="AH957:AH962" si="2240">(AG957/AF957)*100</f>
        <v>#DIV/0!</v>
      </c>
      <c r="AI957" s="234">
        <f t="shared" ref="AI957:AJ962" si="2241">AI796</f>
        <v>0</v>
      </c>
      <c r="AJ957" s="45">
        <f t="shared" si="2241"/>
        <v>0</v>
      </c>
      <c r="AK957" s="45" t="e">
        <f t="shared" ref="AK957:AK962" si="2242">(AJ957/AI957)*100</f>
        <v>#DIV/0!</v>
      </c>
      <c r="AL957" s="234">
        <f t="shared" ref="AL957:AM962" si="2243">AL796</f>
        <v>0</v>
      </c>
      <c r="AM957" s="45">
        <f t="shared" si="2243"/>
        <v>0</v>
      </c>
      <c r="AN957" s="45" t="e">
        <f t="shared" ref="AN957:AN962" si="2244">(AM957/AL957)*100</f>
        <v>#DIV/0!</v>
      </c>
      <c r="AO957" s="234">
        <f t="shared" ref="AO957:AP962" si="2245">AO796</f>
        <v>0</v>
      </c>
      <c r="AP957" s="45">
        <f t="shared" si="2245"/>
        <v>0</v>
      </c>
      <c r="AQ957" s="45" t="e">
        <f t="shared" ref="AQ957:AQ962" si="2246">(AP957/AO957)*100</f>
        <v>#DIV/0!</v>
      </c>
      <c r="AR957" s="12"/>
      <c r="AS957" s="37"/>
      <c r="AT957" s="37"/>
    </row>
    <row r="958" spans="1:46" customFormat="1" ht="45" hidden="1" customHeight="1">
      <c r="A958" s="377"/>
      <c r="B958" s="378"/>
      <c r="C958" s="379"/>
      <c r="D958" s="39" t="s">
        <v>18</v>
      </c>
      <c r="E958" s="257">
        <f>H958+K958+N958+Q958+T958+W958+Z958+AC958+AF958+AI958+AL958+AO958</f>
        <v>11886.4</v>
      </c>
      <c r="F958" s="44">
        <f t="shared" ref="F958:F962" si="2247">I958+L958+O958+R958+U958+X958+AA958+AD958+AG958+AJ958+AM958+AP958</f>
        <v>3952.68</v>
      </c>
      <c r="G958" s="45">
        <f t="shared" si="2222"/>
        <v>33.25380266523085</v>
      </c>
      <c r="H958" s="234">
        <f t="shared" si="2223"/>
        <v>0</v>
      </c>
      <c r="I958" s="45">
        <f t="shared" si="2223"/>
        <v>0</v>
      </c>
      <c r="J958" s="45" t="e">
        <f t="shared" si="2224"/>
        <v>#DIV/0!</v>
      </c>
      <c r="K958" s="234">
        <f t="shared" si="2225"/>
        <v>0</v>
      </c>
      <c r="L958" s="43">
        <f t="shared" si="2225"/>
        <v>0</v>
      </c>
      <c r="M958" s="45" t="e">
        <f t="shared" si="2226"/>
        <v>#DIV/0!</v>
      </c>
      <c r="N958" s="234">
        <f t="shared" si="2227"/>
        <v>0</v>
      </c>
      <c r="O958" s="43">
        <f t="shared" si="2227"/>
        <v>0</v>
      </c>
      <c r="P958" s="45" t="e">
        <f t="shared" si="2228"/>
        <v>#DIV/0!</v>
      </c>
      <c r="Q958" s="234">
        <f t="shared" si="2229"/>
        <v>0</v>
      </c>
      <c r="R958" s="45">
        <f t="shared" si="2229"/>
        <v>0</v>
      </c>
      <c r="S958" s="45" t="e">
        <f t="shared" si="2230"/>
        <v>#DIV/0!</v>
      </c>
      <c r="T958" s="234">
        <f t="shared" si="2231"/>
        <v>824.04</v>
      </c>
      <c r="U958" s="45">
        <f t="shared" si="2231"/>
        <v>824.04</v>
      </c>
      <c r="V958" s="45">
        <f t="shared" si="2232"/>
        <v>100</v>
      </c>
      <c r="W958" s="234">
        <f t="shared" si="2233"/>
        <v>3128.64</v>
      </c>
      <c r="X958" s="45">
        <f t="shared" si="2233"/>
        <v>3128.64</v>
      </c>
      <c r="Y958" s="45">
        <f t="shared" si="2234"/>
        <v>100</v>
      </c>
      <c r="Z958" s="234">
        <f t="shared" si="2235"/>
        <v>6787.06</v>
      </c>
      <c r="AA958" s="45">
        <f t="shared" si="2235"/>
        <v>0</v>
      </c>
      <c r="AB958" s="45">
        <f t="shared" si="2236"/>
        <v>0</v>
      </c>
      <c r="AC958" s="234">
        <f t="shared" si="2237"/>
        <v>48</v>
      </c>
      <c r="AD958" s="45">
        <f t="shared" si="2237"/>
        <v>0</v>
      </c>
      <c r="AE958" s="45">
        <f t="shared" si="2238"/>
        <v>0</v>
      </c>
      <c r="AF958" s="234">
        <f t="shared" si="2239"/>
        <v>0</v>
      </c>
      <c r="AG958" s="45">
        <f t="shared" si="2239"/>
        <v>0</v>
      </c>
      <c r="AH958" s="45" t="e">
        <f t="shared" si="2240"/>
        <v>#DIV/0!</v>
      </c>
      <c r="AI958" s="234">
        <f t="shared" si="2241"/>
        <v>0</v>
      </c>
      <c r="AJ958" s="45">
        <f t="shared" si="2241"/>
        <v>0</v>
      </c>
      <c r="AK958" s="45" t="e">
        <f t="shared" si="2242"/>
        <v>#DIV/0!</v>
      </c>
      <c r="AL958" s="234">
        <f t="shared" si="2243"/>
        <v>0</v>
      </c>
      <c r="AM958" s="45">
        <f t="shared" si="2243"/>
        <v>0</v>
      </c>
      <c r="AN958" s="45" t="e">
        <f t="shared" si="2244"/>
        <v>#DIV/0!</v>
      </c>
      <c r="AO958" s="234">
        <f t="shared" si="2245"/>
        <v>1098.6600000000001</v>
      </c>
      <c r="AP958" s="45">
        <f t="shared" si="2245"/>
        <v>0</v>
      </c>
      <c r="AQ958" s="45">
        <f t="shared" si="2246"/>
        <v>0</v>
      </c>
      <c r="AR958" s="12"/>
      <c r="AS958" s="37"/>
      <c r="AT958" s="37"/>
    </row>
    <row r="959" spans="1:46" customFormat="1" ht="30" hidden="1" customHeight="1">
      <c r="A959" s="377"/>
      <c r="B959" s="378"/>
      <c r="C959" s="379"/>
      <c r="D959" s="39" t="s">
        <v>26</v>
      </c>
      <c r="E959" s="257">
        <f t="shared" ref="E959:E961" si="2248">H959+K959+N959+Q959+T959+W959+Z959+AC959+AF959+AI959+AL959+AO959</f>
        <v>11116.2</v>
      </c>
      <c r="F959" s="43">
        <f t="shared" si="2247"/>
        <v>1952.0300000000002</v>
      </c>
      <c r="G959" s="45">
        <f t="shared" si="2222"/>
        <v>17.560227415843542</v>
      </c>
      <c r="H959" s="234">
        <f t="shared" si="2223"/>
        <v>0</v>
      </c>
      <c r="I959" s="45">
        <f t="shared" si="2223"/>
        <v>0</v>
      </c>
      <c r="J959" s="45" t="e">
        <f t="shared" si="2224"/>
        <v>#DIV/0!</v>
      </c>
      <c r="K959" s="234">
        <f t="shared" si="2225"/>
        <v>0</v>
      </c>
      <c r="L959" s="43">
        <f t="shared" si="2225"/>
        <v>0</v>
      </c>
      <c r="M959" s="45" t="e">
        <f t="shared" si="2226"/>
        <v>#DIV/0!</v>
      </c>
      <c r="N959" s="234">
        <f t="shared" si="2227"/>
        <v>120</v>
      </c>
      <c r="O959" s="43">
        <f t="shared" si="2227"/>
        <v>120</v>
      </c>
      <c r="P959" s="45">
        <f t="shared" si="2228"/>
        <v>100</v>
      </c>
      <c r="Q959" s="234">
        <f t="shared" si="2229"/>
        <v>365.7</v>
      </c>
      <c r="R959" s="45">
        <f t="shared" si="2229"/>
        <v>365.7</v>
      </c>
      <c r="S959" s="45">
        <f t="shared" si="2230"/>
        <v>100</v>
      </c>
      <c r="T959" s="234">
        <f t="shared" si="2231"/>
        <v>418.57000000000005</v>
      </c>
      <c r="U959" s="45">
        <f t="shared" si="2231"/>
        <v>418.57000000000005</v>
      </c>
      <c r="V959" s="45">
        <f t="shared" si="2232"/>
        <v>100</v>
      </c>
      <c r="W959" s="234">
        <f t="shared" si="2233"/>
        <v>1893.76</v>
      </c>
      <c r="X959" s="45">
        <f t="shared" si="2233"/>
        <v>1047.7600000000002</v>
      </c>
      <c r="Y959" s="45">
        <f t="shared" si="2234"/>
        <v>55.326968570463009</v>
      </c>
      <c r="Z959" s="234">
        <f t="shared" si="2235"/>
        <v>4112.6099999999997</v>
      </c>
      <c r="AA959" s="45">
        <f t="shared" si="2235"/>
        <v>0</v>
      </c>
      <c r="AB959" s="45">
        <f t="shared" si="2236"/>
        <v>0</v>
      </c>
      <c r="AC959" s="234">
        <f t="shared" si="2237"/>
        <v>2885.6</v>
      </c>
      <c r="AD959" s="45">
        <f t="shared" si="2237"/>
        <v>0</v>
      </c>
      <c r="AE959" s="45">
        <f t="shared" si="2238"/>
        <v>0</v>
      </c>
      <c r="AF959" s="234">
        <f t="shared" si="2239"/>
        <v>145.04</v>
      </c>
      <c r="AG959" s="45">
        <f t="shared" si="2239"/>
        <v>0</v>
      </c>
      <c r="AH959" s="45">
        <f t="shared" si="2240"/>
        <v>0</v>
      </c>
      <c r="AI959" s="234">
        <f t="shared" si="2241"/>
        <v>0</v>
      </c>
      <c r="AJ959" s="45">
        <f t="shared" si="2241"/>
        <v>0</v>
      </c>
      <c r="AK959" s="45" t="e">
        <f t="shared" si="2242"/>
        <v>#DIV/0!</v>
      </c>
      <c r="AL959" s="234">
        <f t="shared" si="2243"/>
        <v>0</v>
      </c>
      <c r="AM959" s="45">
        <f t="shared" si="2243"/>
        <v>0</v>
      </c>
      <c r="AN959" s="45" t="e">
        <f t="shared" si="2244"/>
        <v>#DIV/0!</v>
      </c>
      <c r="AO959" s="234">
        <f t="shared" si="2245"/>
        <v>1174.92</v>
      </c>
      <c r="AP959" s="45">
        <f t="shared" si="2245"/>
        <v>0</v>
      </c>
      <c r="AQ959" s="45">
        <f t="shared" si="2246"/>
        <v>0</v>
      </c>
      <c r="AR959" s="12"/>
      <c r="AS959" s="37"/>
      <c r="AT959" s="37"/>
    </row>
    <row r="960" spans="1:46" customFormat="1" ht="74.25" hidden="1" customHeight="1">
      <c r="A960" s="377"/>
      <c r="B960" s="378"/>
      <c r="C960" s="379"/>
      <c r="D960" s="97" t="s">
        <v>154</v>
      </c>
      <c r="E960" s="174">
        <f t="shared" si="2248"/>
        <v>0</v>
      </c>
      <c r="F960" s="44">
        <f t="shared" si="2247"/>
        <v>0</v>
      </c>
      <c r="G960" s="45" t="e">
        <f t="shared" si="2222"/>
        <v>#DIV/0!</v>
      </c>
      <c r="H960" s="234">
        <f t="shared" si="2223"/>
        <v>0</v>
      </c>
      <c r="I960" s="45">
        <f t="shared" si="2223"/>
        <v>0</v>
      </c>
      <c r="J960" s="45" t="e">
        <f t="shared" si="2224"/>
        <v>#DIV/0!</v>
      </c>
      <c r="K960" s="234">
        <f t="shared" si="2225"/>
        <v>0</v>
      </c>
      <c r="L960" s="43">
        <f t="shared" si="2225"/>
        <v>0</v>
      </c>
      <c r="M960" s="45" t="e">
        <f t="shared" si="2226"/>
        <v>#DIV/0!</v>
      </c>
      <c r="N960" s="234">
        <f t="shared" si="2227"/>
        <v>0</v>
      </c>
      <c r="O960" s="43">
        <f t="shared" si="2227"/>
        <v>0</v>
      </c>
      <c r="P960" s="45" t="e">
        <f t="shared" si="2228"/>
        <v>#DIV/0!</v>
      </c>
      <c r="Q960" s="234">
        <f t="shared" si="2229"/>
        <v>0</v>
      </c>
      <c r="R960" s="45">
        <f t="shared" si="2229"/>
        <v>0</v>
      </c>
      <c r="S960" s="45" t="e">
        <f t="shared" si="2230"/>
        <v>#DIV/0!</v>
      </c>
      <c r="T960" s="234">
        <f t="shared" si="2231"/>
        <v>0</v>
      </c>
      <c r="U960" s="45">
        <f t="shared" si="2231"/>
        <v>0</v>
      </c>
      <c r="V960" s="45" t="e">
        <f t="shared" si="2232"/>
        <v>#DIV/0!</v>
      </c>
      <c r="W960" s="234">
        <f t="shared" si="2233"/>
        <v>0</v>
      </c>
      <c r="X960" s="45">
        <f t="shared" si="2233"/>
        <v>0</v>
      </c>
      <c r="Y960" s="45" t="e">
        <f t="shared" si="2234"/>
        <v>#DIV/0!</v>
      </c>
      <c r="Z960" s="234">
        <f t="shared" si="2235"/>
        <v>0</v>
      </c>
      <c r="AA960" s="45">
        <f t="shared" si="2235"/>
        <v>0</v>
      </c>
      <c r="AB960" s="45" t="e">
        <f t="shared" si="2236"/>
        <v>#DIV/0!</v>
      </c>
      <c r="AC960" s="234">
        <f t="shared" si="2237"/>
        <v>0</v>
      </c>
      <c r="AD960" s="45">
        <f t="shared" si="2237"/>
        <v>0</v>
      </c>
      <c r="AE960" s="45" t="e">
        <f t="shared" si="2238"/>
        <v>#DIV/0!</v>
      </c>
      <c r="AF960" s="234">
        <f t="shared" si="2239"/>
        <v>0</v>
      </c>
      <c r="AG960" s="45">
        <f t="shared" si="2239"/>
        <v>0</v>
      </c>
      <c r="AH960" s="45" t="e">
        <f t="shared" si="2240"/>
        <v>#DIV/0!</v>
      </c>
      <c r="AI960" s="234">
        <f t="shared" si="2241"/>
        <v>0</v>
      </c>
      <c r="AJ960" s="45">
        <f t="shared" si="2241"/>
        <v>0</v>
      </c>
      <c r="AK960" s="45" t="e">
        <f t="shared" si="2242"/>
        <v>#DIV/0!</v>
      </c>
      <c r="AL960" s="234">
        <f t="shared" si="2243"/>
        <v>0</v>
      </c>
      <c r="AM960" s="45">
        <f t="shared" si="2243"/>
        <v>0</v>
      </c>
      <c r="AN960" s="45" t="e">
        <f t="shared" si="2244"/>
        <v>#DIV/0!</v>
      </c>
      <c r="AO960" s="234">
        <f t="shared" si="2245"/>
        <v>0</v>
      </c>
      <c r="AP960" s="45">
        <f t="shared" si="2245"/>
        <v>0</v>
      </c>
      <c r="AQ960" s="45" t="e">
        <f t="shared" si="2246"/>
        <v>#DIV/0!</v>
      </c>
      <c r="AR960" s="12"/>
      <c r="AS960" s="37"/>
      <c r="AT960" s="37"/>
    </row>
    <row r="961" spans="1:46" customFormat="1" ht="33.75" hidden="1" customHeight="1">
      <c r="A961" s="377"/>
      <c r="B961" s="378"/>
      <c r="C961" s="379"/>
      <c r="D961" s="39" t="s">
        <v>37</v>
      </c>
      <c r="E961" s="174">
        <f t="shared" si="2248"/>
        <v>0</v>
      </c>
      <c r="F961" s="44">
        <f t="shared" si="2247"/>
        <v>0</v>
      </c>
      <c r="G961" s="45" t="e">
        <f t="shared" si="2222"/>
        <v>#DIV/0!</v>
      </c>
      <c r="H961" s="234">
        <f t="shared" si="2223"/>
        <v>0</v>
      </c>
      <c r="I961" s="45">
        <f t="shared" si="2223"/>
        <v>0</v>
      </c>
      <c r="J961" s="45" t="e">
        <f t="shared" si="2224"/>
        <v>#DIV/0!</v>
      </c>
      <c r="K961" s="234">
        <f t="shared" si="2225"/>
        <v>0</v>
      </c>
      <c r="L961" s="43">
        <f t="shared" si="2225"/>
        <v>0</v>
      </c>
      <c r="M961" s="45" t="e">
        <f t="shared" si="2226"/>
        <v>#DIV/0!</v>
      </c>
      <c r="N961" s="234">
        <f t="shared" si="2227"/>
        <v>0</v>
      </c>
      <c r="O961" s="43">
        <f t="shared" si="2227"/>
        <v>0</v>
      </c>
      <c r="P961" s="45" t="e">
        <f t="shared" si="2228"/>
        <v>#DIV/0!</v>
      </c>
      <c r="Q961" s="234">
        <f t="shared" si="2229"/>
        <v>0</v>
      </c>
      <c r="R961" s="45">
        <f t="shared" si="2229"/>
        <v>0</v>
      </c>
      <c r="S961" s="45" t="e">
        <f t="shared" si="2230"/>
        <v>#DIV/0!</v>
      </c>
      <c r="T961" s="234">
        <f t="shared" si="2231"/>
        <v>0</v>
      </c>
      <c r="U961" s="45">
        <f t="shared" si="2231"/>
        <v>0</v>
      </c>
      <c r="V961" s="45" t="e">
        <f t="shared" si="2232"/>
        <v>#DIV/0!</v>
      </c>
      <c r="W961" s="234">
        <f t="shared" si="2233"/>
        <v>0</v>
      </c>
      <c r="X961" s="45">
        <f t="shared" si="2233"/>
        <v>0</v>
      </c>
      <c r="Y961" s="45" t="e">
        <f t="shared" si="2234"/>
        <v>#DIV/0!</v>
      </c>
      <c r="Z961" s="234">
        <f t="shared" si="2235"/>
        <v>0</v>
      </c>
      <c r="AA961" s="45">
        <f t="shared" si="2235"/>
        <v>0</v>
      </c>
      <c r="AB961" s="45" t="e">
        <f t="shared" si="2236"/>
        <v>#DIV/0!</v>
      </c>
      <c r="AC961" s="234">
        <f t="shared" si="2237"/>
        <v>0</v>
      </c>
      <c r="AD961" s="45">
        <f t="shared" si="2237"/>
        <v>0</v>
      </c>
      <c r="AE961" s="45" t="e">
        <f t="shared" si="2238"/>
        <v>#DIV/0!</v>
      </c>
      <c r="AF961" s="234">
        <f t="shared" si="2239"/>
        <v>0</v>
      </c>
      <c r="AG961" s="45">
        <f t="shared" si="2239"/>
        <v>0</v>
      </c>
      <c r="AH961" s="45" t="e">
        <f t="shared" si="2240"/>
        <v>#DIV/0!</v>
      </c>
      <c r="AI961" s="234">
        <f t="shared" si="2241"/>
        <v>0</v>
      </c>
      <c r="AJ961" s="45">
        <f t="shared" si="2241"/>
        <v>0</v>
      </c>
      <c r="AK961" s="45" t="e">
        <f t="shared" si="2242"/>
        <v>#DIV/0!</v>
      </c>
      <c r="AL961" s="234">
        <f t="shared" si="2243"/>
        <v>0</v>
      </c>
      <c r="AM961" s="45">
        <f t="shared" si="2243"/>
        <v>0</v>
      </c>
      <c r="AN961" s="45" t="e">
        <f t="shared" si="2244"/>
        <v>#DIV/0!</v>
      </c>
      <c r="AO961" s="234">
        <f t="shared" si="2245"/>
        <v>0</v>
      </c>
      <c r="AP961" s="45">
        <f t="shared" si="2245"/>
        <v>0</v>
      </c>
      <c r="AQ961" s="45" t="e">
        <f t="shared" si="2246"/>
        <v>#DIV/0!</v>
      </c>
      <c r="AR961" s="12"/>
      <c r="AS961" s="37"/>
      <c r="AT961" s="37"/>
    </row>
    <row r="962" spans="1:46" customFormat="1" ht="45" hidden="1">
      <c r="A962" s="380"/>
      <c r="B962" s="381"/>
      <c r="C962" s="382"/>
      <c r="D962" s="39" t="s">
        <v>32</v>
      </c>
      <c r="E962" s="174">
        <f>H962+K962+N962+Q962+T962+W962+Z962+AC962+AF962+AI962+AL962+AO962</f>
        <v>960.00400000000002</v>
      </c>
      <c r="F962" s="44">
        <f t="shared" si="2247"/>
        <v>134.02000000000001</v>
      </c>
      <c r="G962" s="45">
        <f t="shared" si="2222"/>
        <v>13.960358498506256</v>
      </c>
      <c r="H962" s="234">
        <f t="shared" si="2223"/>
        <v>0</v>
      </c>
      <c r="I962" s="45">
        <f t="shared" si="2223"/>
        <v>0</v>
      </c>
      <c r="J962" s="45" t="e">
        <f t="shared" si="2224"/>
        <v>#DIV/0!</v>
      </c>
      <c r="K962" s="234">
        <f t="shared" si="2225"/>
        <v>0</v>
      </c>
      <c r="L962" s="43">
        <f t="shared" si="2225"/>
        <v>0</v>
      </c>
      <c r="M962" s="45" t="e">
        <f t="shared" si="2226"/>
        <v>#DIV/0!</v>
      </c>
      <c r="N962" s="234">
        <f t="shared" si="2227"/>
        <v>0</v>
      </c>
      <c r="O962" s="43">
        <f t="shared" si="2227"/>
        <v>0</v>
      </c>
      <c r="P962" s="45" t="e">
        <f t="shared" si="2228"/>
        <v>#DIV/0!</v>
      </c>
      <c r="Q962" s="234">
        <f t="shared" si="2229"/>
        <v>0</v>
      </c>
      <c r="R962" s="45">
        <f t="shared" si="2229"/>
        <v>0</v>
      </c>
      <c r="S962" s="45" t="e">
        <f t="shared" si="2230"/>
        <v>#DIV/0!</v>
      </c>
      <c r="T962" s="234">
        <f t="shared" si="2231"/>
        <v>0</v>
      </c>
      <c r="U962" s="45">
        <f t="shared" si="2231"/>
        <v>0</v>
      </c>
      <c r="V962" s="45" t="e">
        <f t="shared" si="2232"/>
        <v>#DIV/0!</v>
      </c>
      <c r="W962" s="234">
        <f t="shared" si="2233"/>
        <v>134.02000000000001</v>
      </c>
      <c r="X962" s="45">
        <f t="shared" si="2233"/>
        <v>134.02000000000001</v>
      </c>
      <c r="Y962" s="45">
        <f t="shared" si="2234"/>
        <v>100</v>
      </c>
      <c r="Z962" s="234">
        <f t="shared" si="2235"/>
        <v>100</v>
      </c>
      <c r="AA962" s="45">
        <f t="shared" si="2235"/>
        <v>0</v>
      </c>
      <c r="AB962" s="45">
        <f t="shared" si="2236"/>
        <v>0</v>
      </c>
      <c r="AC962" s="234">
        <f t="shared" si="2237"/>
        <v>82.013999999999996</v>
      </c>
      <c r="AD962" s="45">
        <f t="shared" si="2237"/>
        <v>0</v>
      </c>
      <c r="AE962" s="45">
        <f t="shared" si="2238"/>
        <v>0</v>
      </c>
      <c r="AF962" s="234">
        <f t="shared" si="2239"/>
        <v>0</v>
      </c>
      <c r="AG962" s="45">
        <f t="shared" si="2239"/>
        <v>0</v>
      </c>
      <c r="AH962" s="45" t="e">
        <f t="shared" si="2240"/>
        <v>#DIV/0!</v>
      </c>
      <c r="AI962" s="234">
        <f t="shared" si="2241"/>
        <v>0</v>
      </c>
      <c r="AJ962" s="45">
        <f t="shared" si="2241"/>
        <v>0</v>
      </c>
      <c r="AK962" s="45" t="e">
        <f t="shared" si="2242"/>
        <v>#DIV/0!</v>
      </c>
      <c r="AL962" s="234">
        <f t="shared" si="2243"/>
        <v>0</v>
      </c>
      <c r="AM962" s="45">
        <f t="shared" si="2243"/>
        <v>0</v>
      </c>
      <c r="AN962" s="45" t="e">
        <f t="shared" si="2244"/>
        <v>#DIV/0!</v>
      </c>
      <c r="AO962" s="234">
        <f t="shared" si="2245"/>
        <v>643.97</v>
      </c>
      <c r="AP962" s="45">
        <f t="shared" si="2245"/>
        <v>0</v>
      </c>
      <c r="AQ962" s="45">
        <f t="shared" si="2246"/>
        <v>0</v>
      </c>
      <c r="AR962" s="12"/>
      <c r="AS962" s="37"/>
      <c r="AT962" s="37"/>
    </row>
    <row r="963" spans="1:46" s="208" customFormat="1" ht="37.5" customHeight="1">
      <c r="A963" s="369" t="s">
        <v>97</v>
      </c>
      <c r="B963" s="370"/>
      <c r="C963" s="282" t="s">
        <v>220</v>
      </c>
      <c r="D963" s="225" t="s">
        <v>34</v>
      </c>
      <c r="E963" s="204">
        <f>E964+E965+E966+E968+E969</f>
        <v>23962.603999999999</v>
      </c>
      <c r="F963" s="204">
        <f>F964+F965+F966+F968+F969</f>
        <v>6038.7300000000005</v>
      </c>
      <c r="G963" s="205">
        <f>(F963/E963)*100</f>
        <v>25.20064180003142</v>
      </c>
      <c r="H963" s="234">
        <f>H964+H965+H966+H968+H969</f>
        <v>0</v>
      </c>
      <c r="I963" s="205">
        <f>I964+I965+I966+I968+I969</f>
        <v>0</v>
      </c>
      <c r="J963" s="205" t="e">
        <f>(I963/H963)*100</f>
        <v>#DIV/0!</v>
      </c>
      <c r="K963" s="234">
        <f>K964+K965+K966+K968+K969</f>
        <v>0</v>
      </c>
      <c r="L963" s="206">
        <f>L964+L965+L966+L968+L969</f>
        <v>0</v>
      </c>
      <c r="M963" s="205" t="e">
        <f>(L963/K963)*100</f>
        <v>#DIV/0!</v>
      </c>
      <c r="N963" s="234">
        <f>N964+N965+N966+N968+N969</f>
        <v>120</v>
      </c>
      <c r="O963" s="206">
        <f>O964+O965+O966+O968+O969</f>
        <v>120</v>
      </c>
      <c r="P963" s="205">
        <f>(O963/N963)*100</f>
        <v>100</v>
      </c>
      <c r="Q963" s="234">
        <f>Q964+Q965+Q966+Q968+Q969</f>
        <v>365.7</v>
      </c>
      <c r="R963" s="205">
        <f>R964+R965+R966+R968+R969</f>
        <v>365.7</v>
      </c>
      <c r="S963" s="205">
        <f>(R963/Q963)*100</f>
        <v>100</v>
      </c>
      <c r="T963" s="234">
        <f>T964+T965+T966+T968+T969</f>
        <v>1242.6100000000001</v>
      </c>
      <c r="U963" s="205">
        <f>U964+U965+U966+U968+U969</f>
        <v>1242.6100000000001</v>
      </c>
      <c r="V963" s="205">
        <f>(U963/T963)*100</f>
        <v>100</v>
      </c>
      <c r="W963" s="234">
        <f>W964+W965+W966+W968+W969</f>
        <v>5156.42</v>
      </c>
      <c r="X963" s="205">
        <f>X964+X965+X966+X968+X969</f>
        <v>4310.42</v>
      </c>
      <c r="Y963" s="205">
        <f>(X963/W963)*100</f>
        <v>83.593268197703054</v>
      </c>
      <c r="Z963" s="234">
        <f>Z964+Z965+Z966+Z968+Z969</f>
        <v>10999.67</v>
      </c>
      <c r="AA963" s="205">
        <f>AA964+AA965+AA966+AA968+AA969</f>
        <v>0</v>
      </c>
      <c r="AB963" s="205">
        <f>(AA963/Z963)*100</f>
        <v>0</v>
      </c>
      <c r="AC963" s="234">
        <f>AC964+AC965+AC966+AC968+AC969</f>
        <v>3015.614</v>
      </c>
      <c r="AD963" s="205">
        <f>AD964+AD965+AD966+AD968+AD969</f>
        <v>0</v>
      </c>
      <c r="AE963" s="205">
        <f>(AD963/AC963)*100</f>
        <v>0</v>
      </c>
      <c r="AF963" s="234">
        <f>AF964+AF965+AF966+AF968+AF969</f>
        <v>145.04</v>
      </c>
      <c r="AG963" s="205">
        <f>AG964+AG965+AG966+AG968+AG969</f>
        <v>0</v>
      </c>
      <c r="AH963" s="205">
        <f>(AG963/AF963)*100</f>
        <v>0</v>
      </c>
      <c r="AI963" s="234">
        <f>AI964+AI965+AI966+AI968+AI969</f>
        <v>0</v>
      </c>
      <c r="AJ963" s="205">
        <f>AJ964+AJ965+AJ966+AJ968+AJ969</f>
        <v>0</v>
      </c>
      <c r="AK963" s="205" t="e">
        <f>(AJ963/AI963)*100</f>
        <v>#DIV/0!</v>
      </c>
      <c r="AL963" s="234">
        <f>AL964+AL965+AL966+AL968+AL969</f>
        <v>0</v>
      </c>
      <c r="AM963" s="205">
        <f>AM964+AM965+AM966+AM968+AM969</f>
        <v>0</v>
      </c>
      <c r="AN963" s="205" t="e">
        <f>(AM963/AL963)*100</f>
        <v>#DIV/0!</v>
      </c>
      <c r="AO963" s="234">
        <f>AO964+AO965+AO966+AO968+AO969</f>
        <v>2917.55</v>
      </c>
      <c r="AP963" s="205">
        <f>AP964+AP965+AP966+AP968+AP969</f>
        <v>0</v>
      </c>
      <c r="AQ963" s="205">
        <f>(AP963/AO963)*100</f>
        <v>0</v>
      </c>
      <c r="AR963" s="216"/>
    </row>
    <row r="964" spans="1:46" customFormat="1" ht="41.25" customHeight="1">
      <c r="A964" s="371"/>
      <c r="B964" s="372"/>
      <c r="C964" s="282"/>
      <c r="D964" s="39" t="s">
        <v>17</v>
      </c>
      <c r="E964" s="174">
        <f>H964+K964+N964+Q964+T964+W964+Z964+AC964+AF964+AI964+AL964+AO964</f>
        <v>0</v>
      </c>
      <c r="F964" s="44">
        <f>I964+L964+O964+R964+U964+X964+AA964+AD964+AG964+AJ964+AM964+AP964</f>
        <v>0</v>
      </c>
      <c r="G964" s="45" t="e">
        <f t="shared" si="2222"/>
        <v>#DIV/0!</v>
      </c>
      <c r="H964" s="238">
        <f>H957</f>
        <v>0</v>
      </c>
      <c r="I964" s="21">
        <f>I957</f>
        <v>0</v>
      </c>
      <c r="J964" s="45" t="e">
        <f t="shared" ref="J964:J969" si="2249">(I964/H964)*100</f>
        <v>#DIV/0!</v>
      </c>
      <c r="K964" s="238">
        <f>K957</f>
        <v>0</v>
      </c>
      <c r="L964" s="24">
        <f>L957</f>
        <v>0</v>
      </c>
      <c r="M964" s="45" t="e">
        <f t="shared" ref="M964:M969" si="2250">(L964/K964)*100</f>
        <v>#DIV/0!</v>
      </c>
      <c r="N964" s="238">
        <f>N957</f>
        <v>0</v>
      </c>
      <c r="O964" s="24">
        <f>O957</f>
        <v>0</v>
      </c>
      <c r="P964" s="45" t="e">
        <f t="shared" ref="P964:P969" si="2251">(O964/N964)*100</f>
        <v>#DIV/0!</v>
      </c>
      <c r="Q964" s="238">
        <f>Q957</f>
        <v>0</v>
      </c>
      <c r="R964" s="21">
        <f>R957</f>
        <v>0</v>
      </c>
      <c r="S964" s="45" t="e">
        <f t="shared" ref="S964:S969" si="2252">(R964/Q964)*100</f>
        <v>#DIV/0!</v>
      </c>
      <c r="T964" s="238">
        <f>T957</f>
        <v>0</v>
      </c>
      <c r="U964" s="21">
        <f>U957</f>
        <v>0</v>
      </c>
      <c r="V964" s="45" t="e">
        <f t="shared" ref="V964:V969" si="2253">(U964/T964)*100</f>
        <v>#DIV/0!</v>
      </c>
      <c r="W964" s="238">
        <f>W957</f>
        <v>0</v>
      </c>
      <c r="X964" s="21">
        <f>X957</f>
        <v>0</v>
      </c>
      <c r="Y964" s="45" t="e">
        <f t="shared" ref="Y964:Y969" si="2254">(X964/W964)*100</f>
        <v>#DIV/0!</v>
      </c>
      <c r="Z964" s="238">
        <f>Z957</f>
        <v>0</v>
      </c>
      <c r="AA964" s="21">
        <f>AA957</f>
        <v>0</v>
      </c>
      <c r="AB964" s="45" t="e">
        <f t="shared" ref="AB964:AB969" si="2255">(AA964/Z964)*100</f>
        <v>#DIV/0!</v>
      </c>
      <c r="AC964" s="238">
        <f>AC957</f>
        <v>0</v>
      </c>
      <c r="AD964" s="21">
        <f>AD957</f>
        <v>0</v>
      </c>
      <c r="AE964" s="45" t="e">
        <f t="shared" ref="AE964:AE969" si="2256">(AD964/AC964)*100</f>
        <v>#DIV/0!</v>
      </c>
      <c r="AF964" s="238">
        <f>AF957</f>
        <v>0</v>
      </c>
      <c r="AG964" s="21">
        <f>AG957</f>
        <v>0</v>
      </c>
      <c r="AH964" s="45" t="e">
        <f t="shared" ref="AH964:AH969" si="2257">(AG964/AF964)*100</f>
        <v>#DIV/0!</v>
      </c>
      <c r="AI964" s="238">
        <f>AI957</f>
        <v>0</v>
      </c>
      <c r="AJ964" s="21">
        <f>AJ957</f>
        <v>0</v>
      </c>
      <c r="AK964" s="45" t="e">
        <f t="shared" ref="AK964:AK969" si="2258">(AJ964/AI964)*100</f>
        <v>#DIV/0!</v>
      </c>
      <c r="AL964" s="238">
        <f>AL957</f>
        <v>0</v>
      </c>
      <c r="AM964" s="21">
        <f>AM957</f>
        <v>0</v>
      </c>
      <c r="AN964" s="45" t="e">
        <f t="shared" ref="AN964:AN969" si="2259">(AM964/AL964)*100</f>
        <v>#DIV/0!</v>
      </c>
      <c r="AO964" s="238">
        <f>AO957</f>
        <v>0</v>
      </c>
      <c r="AP964" s="21">
        <f>AP957</f>
        <v>0</v>
      </c>
      <c r="AQ964" s="45" t="e">
        <f t="shared" ref="AQ964:AQ969" si="2260">(AP964/AO964)*100</f>
        <v>#DIV/0!</v>
      </c>
      <c r="AR964" s="12"/>
      <c r="AS964" s="37"/>
      <c r="AT964" s="37"/>
    </row>
    <row r="965" spans="1:46" customFormat="1" ht="51" customHeight="1">
      <c r="A965" s="371"/>
      <c r="B965" s="372"/>
      <c r="C965" s="282"/>
      <c r="D965" s="39" t="s">
        <v>18</v>
      </c>
      <c r="E965" s="256">
        <f>H965+K965+N965+Q965+T965+W965+Z965+AC965+AF965+AI965+AL965+AO965</f>
        <v>11886.4</v>
      </c>
      <c r="F965" s="44">
        <f>I965+L965+O965+R965+U965+X965+AA965+AD965+AG965+AJ965+AM965+AP965</f>
        <v>3952.68</v>
      </c>
      <c r="G965" s="45">
        <f t="shared" si="2222"/>
        <v>33.25380266523085</v>
      </c>
      <c r="H965" s="238">
        <f t="shared" ref="H965:I969" si="2261">H958</f>
        <v>0</v>
      </c>
      <c r="I965" s="21">
        <f t="shared" si="2261"/>
        <v>0</v>
      </c>
      <c r="J965" s="45" t="e">
        <f t="shared" si="2249"/>
        <v>#DIV/0!</v>
      </c>
      <c r="K965" s="238">
        <f t="shared" ref="K965:L969" si="2262">K958</f>
        <v>0</v>
      </c>
      <c r="L965" s="24">
        <f t="shared" si="2262"/>
        <v>0</v>
      </c>
      <c r="M965" s="45" t="e">
        <f t="shared" si="2250"/>
        <v>#DIV/0!</v>
      </c>
      <c r="N965" s="238">
        <f t="shared" ref="N965:O969" si="2263">N958</f>
        <v>0</v>
      </c>
      <c r="O965" s="24">
        <f t="shared" si="2263"/>
        <v>0</v>
      </c>
      <c r="P965" s="45" t="e">
        <f t="shared" si="2251"/>
        <v>#DIV/0!</v>
      </c>
      <c r="Q965" s="238">
        <f t="shared" ref="Q965:R969" si="2264">Q958</f>
        <v>0</v>
      </c>
      <c r="R965" s="21">
        <f t="shared" si="2264"/>
        <v>0</v>
      </c>
      <c r="S965" s="45" t="e">
        <f t="shared" si="2252"/>
        <v>#DIV/0!</v>
      </c>
      <c r="T965" s="238">
        <f t="shared" ref="T965:U969" si="2265">T958</f>
        <v>824.04</v>
      </c>
      <c r="U965" s="21">
        <f t="shared" si="2265"/>
        <v>824.04</v>
      </c>
      <c r="V965" s="45">
        <f t="shared" si="2253"/>
        <v>100</v>
      </c>
      <c r="W965" s="238">
        <f t="shared" ref="W965:X969" si="2266">W958</f>
        <v>3128.64</v>
      </c>
      <c r="X965" s="21">
        <f t="shared" si="2266"/>
        <v>3128.64</v>
      </c>
      <c r="Y965" s="45">
        <f t="shared" si="2254"/>
        <v>100</v>
      </c>
      <c r="Z965" s="238">
        <f t="shared" ref="Z965:AA969" si="2267">Z958</f>
        <v>6787.06</v>
      </c>
      <c r="AA965" s="21">
        <f t="shared" si="2267"/>
        <v>0</v>
      </c>
      <c r="AB965" s="45">
        <f t="shared" si="2255"/>
        <v>0</v>
      </c>
      <c r="AC965" s="238">
        <f t="shared" ref="AC965:AD969" si="2268">AC958</f>
        <v>48</v>
      </c>
      <c r="AD965" s="21">
        <f t="shared" si="2268"/>
        <v>0</v>
      </c>
      <c r="AE965" s="45">
        <f t="shared" si="2256"/>
        <v>0</v>
      </c>
      <c r="AF965" s="238">
        <f t="shared" ref="AF965:AG969" si="2269">AF958</f>
        <v>0</v>
      </c>
      <c r="AG965" s="21">
        <f t="shared" si="2269"/>
        <v>0</v>
      </c>
      <c r="AH965" s="45" t="e">
        <f t="shared" si="2257"/>
        <v>#DIV/0!</v>
      </c>
      <c r="AI965" s="238">
        <f t="shared" ref="AI965:AJ969" si="2270">AI958</f>
        <v>0</v>
      </c>
      <c r="AJ965" s="21">
        <f t="shared" si="2270"/>
        <v>0</v>
      </c>
      <c r="AK965" s="45" t="e">
        <f t="shared" si="2258"/>
        <v>#DIV/0!</v>
      </c>
      <c r="AL965" s="238">
        <f t="shared" ref="AL965:AM969" si="2271">AL958</f>
        <v>0</v>
      </c>
      <c r="AM965" s="21">
        <f t="shared" si="2271"/>
        <v>0</v>
      </c>
      <c r="AN965" s="45" t="e">
        <f t="shared" si="2259"/>
        <v>#DIV/0!</v>
      </c>
      <c r="AO965" s="238">
        <f t="shared" ref="AO965:AP969" si="2272">AO958</f>
        <v>1098.6600000000001</v>
      </c>
      <c r="AP965" s="21">
        <f t="shared" si="2272"/>
        <v>0</v>
      </c>
      <c r="AQ965" s="45">
        <f t="shared" si="2260"/>
        <v>0</v>
      </c>
      <c r="AR965" s="12"/>
      <c r="AS965" s="37"/>
      <c r="AT965" s="37"/>
    </row>
    <row r="966" spans="1:46" customFormat="1" ht="40.5" customHeight="1">
      <c r="A966" s="371"/>
      <c r="B966" s="372"/>
      <c r="C966" s="282"/>
      <c r="D966" s="39" t="s">
        <v>26</v>
      </c>
      <c r="E966" s="256">
        <f t="shared" ref="E966:F969" si="2273">H966+K966+N966+Q966+T966+W966+Z966+AC966+AF966+AI966+AL966+AO966</f>
        <v>11116.2</v>
      </c>
      <c r="F966" s="50">
        <f t="shared" si="2273"/>
        <v>1952.0300000000002</v>
      </c>
      <c r="G966" s="45">
        <f t="shared" si="2222"/>
        <v>17.560227415843542</v>
      </c>
      <c r="H966" s="238">
        <f t="shared" si="2261"/>
        <v>0</v>
      </c>
      <c r="I966" s="21">
        <f t="shared" si="2261"/>
        <v>0</v>
      </c>
      <c r="J966" s="45" t="e">
        <f t="shared" si="2249"/>
        <v>#DIV/0!</v>
      </c>
      <c r="K966" s="238">
        <f t="shared" si="2262"/>
        <v>0</v>
      </c>
      <c r="L966" s="24">
        <f t="shared" si="2262"/>
        <v>0</v>
      </c>
      <c r="M966" s="45" t="e">
        <f t="shared" si="2250"/>
        <v>#DIV/0!</v>
      </c>
      <c r="N966" s="238">
        <f t="shared" si="2263"/>
        <v>120</v>
      </c>
      <c r="O966" s="24">
        <f t="shared" si="2263"/>
        <v>120</v>
      </c>
      <c r="P966" s="45">
        <f t="shared" si="2251"/>
        <v>100</v>
      </c>
      <c r="Q966" s="238">
        <f t="shared" si="2264"/>
        <v>365.7</v>
      </c>
      <c r="R966" s="21">
        <f t="shared" si="2264"/>
        <v>365.7</v>
      </c>
      <c r="S966" s="45">
        <f t="shared" si="2252"/>
        <v>100</v>
      </c>
      <c r="T966" s="238">
        <f t="shared" si="2265"/>
        <v>418.57000000000005</v>
      </c>
      <c r="U966" s="21">
        <f t="shared" si="2265"/>
        <v>418.57000000000005</v>
      </c>
      <c r="V966" s="45">
        <f t="shared" si="2253"/>
        <v>100</v>
      </c>
      <c r="W966" s="238">
        <f t="shared" si="2266"/>
        <v>1893.76</v>
      </c>
      <c r="X966" s="21">
        <f t="shared" si="2266"/>
        <v>1047.7600000000002</v>
      </c>
      <c r="Y966" s="45">
        <f t="shared" si="2254"/>
        <v>55.326968570463009</v>
      </c>
      <c r="Z966" s="238">
        <f t="shared" si="2267"/>
        <v>4112.6099999999997</v>
      </c>
      <c r="AA966" s="21">
        <f t="shared" si="2267"/>
        <v>0</v>
      </c>
      <c r="AB966" s="45">
        <f t="shared" si="2255"/>
        <v>0</v>
      </c>
      <c r="AC966" s="238">
        <f t="shared" si="2268"/>
        <v>2885.6</v>
      </c>
      <c r="AD966" s="21">
        <f t="shared" si="2268"/>
        <v>0</v>
      </c>
      <c r="AE966" s="45">
        <f t="shared" si="2256"/>
        <v>0</v>
      </c>
      <c r="AF966" s="238">
        <f t="shared" si="2269"/>
        <v>145.04</v>
      </c>
      <c r="AG966" s="21">
        <f t="shared" si="2269"/>
        <v>0</v>
      </c>
      <c r="AH966" s="45">
        <f t="shared" si="2257"/>
        <v>0</v>
      </c>
      <c r="AI966" s="238">
        <f t="shared" si="2270"/>
        <v>0</v>
      </c>
      <c r="AJ966" s="21">
        <f t="shared" si="2270"/>
        <v>0</v>
      </c>
      <c r="AK966" s="45" t="e">
        <f t="shared" si="2258"/>
        <v>#DIV/0!</v>
      </c>
      <c r="AL966" s="238">
        <f t="shared" si="2271"/>
        <v>0</v>
      </c>
      <c r="AM966" s="21">
        <f t="shared" si="2271"/>
        <v>0</v>
      </c>
      <c r="AN966" s="45" t="e">
        <f t="shared" si="2259"/>
        <v>#DIV/0!</v>
      </c>
      <c r="AO966" s="238">
        <f t="shared" si="2272"/>
        <v>1174.92</v>
      </c>
      <c r="AP966" s="21">
        <f t="shared" si="2272"/>
        <v>0</v>
      </c>
      <c r="AQ966" s="45">
        <f t="shared" si="2260"/>
        <v>0</v>
      </c>
      <c r="AR966" s="12"/>
      <c r="AS966" s="37"/>
      <c r="AT966" s="37"/>
    </row>
    <row r="967" spans="1:46" customFormat="1" ht="30" customHeight="1">
      <c r="A967" s="371"/>
      <c r="B967" s="372"/>
      <c r="C967" s="282"/>
      <c r="D967" s="97" t="s">
        <v>154</v>
      </c>
      <c r="E967" s="174">
        <f t="shared" si="2273"/>
        <v>0</v>
      </c>
      <c r="F967" s="44">
        <f t="shared" si="2273"/>
        <v>0</v>
      </c>
      <c r="G967" s="45" t="e">
        <f t="shared" si="2222"/>
        <v>#DIV/0!</v>
      </c>
      <c r="H967" s="238">
        <f t="shared" si="2261"/>
        <v>0</v>
      </c>
      <c r="I967" s="21">
        <f t="shared" si="2261"/>
        <v>0</v>
      </c>
      <c r="J967" s="45" t="e">
        <f t="shared" si="2249"/>
        <v>#DIV/0!</v>
      </c>
      <c r="K967" s="238">
        <f t="shared" si="2262"/>
        <v>0</v>
      </c>
      <c r="L967" s="24">
        <f t="shared" si="2262"/>
        <v>0</v>
      </c>
      <c r="M967" s="45" t="e">
        <f t="shared" si="2250"/>
        <v>#DIV/0!</v>
      </c>
      <c r="N967" s="238">
        <f t="shared" si="2263"/>
        <v>0</v>
      </c>
      <c r="O967" s="24">
        <f t="shared" si="2263"/>
        <v>0</v>
      </c>
      <c r="P967" s="45" t="e">
        <f t="shared" si="2251"/>
        <v>#DIV/0!</v>
      </c>
      <c r="Q967" s="238">
        <f t="shared" si="2264"/>
        <v>0</v>
      </c>
      <c r="R967" s="21">
        <f t="shared" si="2264"/>
        <v>0</v>
      </c>
      <c r="S967" s="45" t="e">
        <f t="shared" si="2252"/>
        <v>#DIV/0!</v>
      </c>
      <c r="T967" s="238">
        <f t="shared" si="2265"/>
        <v>0</v>
      </c>
      <c r="U967" s="21">
        <f t="shared" si="2265"/>
        <v>0</v>
      </c>
      <c r="V967" s="45" t="e">
        <f t="shared" si="2253"/>
        <v>#DIV/0!</v>
      </c>
      <c r="W967" s="238">
        <f t="shared" si="2266"/>
        <v>0</v>
      </c>
      <c r="X967" s="21">
        <f t="shared" si="2266"/>
        <v>0</v>
      </c>
      <c r="Y967" s="45" t="e">
        <f t="shared" si="2254"/>
        <v>#DIV/0!</v>
      </c>
      <c r="Z967" s="238">
        <f t="shared" si="2267"/>
        <v>0</v>
      </c>
      <c r="AA967" s="21">
        <f t="shared" si="2267"/>
        <v>0</v>
      </c>
      <c r="AB967" s="45" t="e">
        <f t="shared" si="2255"/>
        <v>#DIV/0!</v>
      </c>
      <c r="AC967" s="238">
        <f t="shared" si="2268"/>
        <v>0</v>
      </c>
      <c r="AD967" s="21">
        <f t="shared" si="2268"/>
        <v>0</v>
      </c>
      <c r="AE967" s="45" t="e">
        <f t="shared" si="2256"/>
        <v>#DIV/0!</v>
      </c>
      <c r="AF967" s="238">
        <f t="shared" si="2269"/>
        <v>0</v>
      </c>
      <c r="AG967" s="21">
        <f t="shared" si="2269"/>
        <v>0</v>
      </c>
      <c r="AH967" s="45" t="e">
        <f t="shared" si="2257"/>
        <v>#DIV/0!</v>
      </c>
      <c r="AI967" s="238">
        <f t="shared" si="2270"/>
        <v>0</v>
      </c>
      <c r="AJ967" s="21">
        <f t="shared" si="2270"/>
        <v>0</v>
      </c>
      <c r="AK967" s="45" t="e">
        <f t="shared" si="2258"/>
        <v>#DIV/0!</v>
      </c>
      <c r="AL967" s="238">
        <f t="shared" si="2271"/>
        <v>0</v>
      </c>
      <c r="AM967" s="21">
        <f t="shared" si="2271"/>
        <v>0</v>
      </c>
      <c r="AN967" s="45" t="e">
        <f t="shared" si="2259"/>
        <v>#DIV/0!</v>
      </c>
      <c r="AO967" s="238">
        <f t="shared" si="2272"/>
        <v>0</v>
      </c>
      <c r="AP967" s="21">
        <f t="shared" si="2272"/>
        <v>0</v>
      </c>
      <c r="AQ967" s="45" t="e">
        <f t="shared" si="2260"/>
        <v>#DIV/0!</v>
      </c>
      <c r="AR967" s="12"/>
      <c r="AS967" s="37"/>
      <c r="AT967" s="37"/>
    </row>
    <row r="968" spans="1:46" customFormat="1" ht="26.25" customHeight="1">
      <c r="A968" s="371"/>
      <c r="B968" s="372"/>
      <c r="C968" s="282"/>
      <c r="D968" s="39" t="s">
        <v>37</v>
      </c>
      <c r="E968" s="174">
        <f t="shared" si="2273"/>
        <v>0</v>
      </c>
      <c r="F968" s="44">
        <f t="shared" si="2273"/>
        <v>0</v>
      </c>
      <c r="G968" s="45" t="e">
        <f t="shared" si="2222"/>
        <v>#DIV/0!</v>
      </c>
      <c r="H968" s="238">
        <f t="shared" si="2261"/>
        <v>0</v>
      </c>
      <c r="I968" s="21">
        <f t="shared" si="2261"/>
        <v>0</v>
      </c>
      <c r="J968" s="45" t="e">
        <f t="shared" si="2249"/>
        <v>#DIV/0!</v>
      </c>
      <c r="K968" s="238">
        <f t="shared" si="2262"/>
        <v>0</v>
      </c>
      <c r="L968" s="24">
        <f t="shared" si="2262"/>
        <v>0</v>
      </c>
      <c r="M968" s="45" t="e">
        <f t="shared" si="2250"/>
        <v>#DIV/0!</v>
      </c>
      <c r="N968" s="238">
        <f t="shared" si="2263"/>
        <v>0</v>
      </c>
      <c r="O968" s="24">
        <f t="shared" si="2263"/>
        <v>0</v>
      </c>
      <c r="P968" s="45" t="e">
        <f t="shared" si="2251"/>
        <v>#DIV/0!</v>
      </c>
      <c r="Q968" s="238">
        <f t="shared" si="2264"/>
        <v>0</v>
      </c>
      <c r="R968" s="21">
        <f t="shared" si="2264"/>
        <v>0</v>
      </c>
      <c r="S968" s="45" t="e">
        <f t="shared" si="2252"/>
        <v>#DIV/0!</v>
      </c>
      <c r="T968" s="238">
        <f t="shared" si="2265"/>
        <v>0</v>
      </c>
      <c r="U968" s="21">
        <f t="shared" si="2265"/>
        <v>0</v>
      </c>
      <c r="V968" s="45" t="e">
        <f t="shared" si="2253"/>
        <v>#DIV/0!</v>
      </c>
      <c r="W968" s="238">
        <f t="shared" si="2266"/>
        <v>0</v>
      </c>
      <c r="X968" s="21">
        <f t="shared" si="2266"/>
        <v>0</v>
      </c>
      <c r="Y968" s="45" t="e">
        <f t="shared" si="2254"/>
        <v>#DIV/0!</v>
      </c>
      <c r="Z968" s="238">
        <f t="shared" si="2267"/>
        <v>0</v>
      </c>
      <c r="AA968" s="21">
        <f t="shared" si="2267"/>
        <v>0</v>
      </c>
      <c r="AB968" s="45" t="e">
        <f t="shared" si="2255"/>
        <v>#DIV/0!</v>
      </c>
      <c r="AC968" s="238">
        <f t="shared" si="2268"/>
        <v>0</v>
      </c>
      <c r="AD968" s="21">
        <f t="shared" si="2268"/>
        <v>0</v>
      </c>
      <c r="AE968" s="45" t="e">
        <f t="shared" si="2256"/>
        <v>#DIV/0!</v>
      </c>
      <c r="AF968" s="238">
        <f t="shared" si="2269"/>
        <v>0</v>
      </c>
      <c r="AG968" s="21">
        <f t="shared" si="2269"/>
        <v>0</v>
      </c>
      <c r="AH968" s="45" t="e">
        <f t="shared" si="2257"/>
        <v>#DIV/0!</v>
      </c>
      <c r="AI968" s="238">
        <f t="shared" si="2270"/>
        <v>0</v>
      </c>
      <c r="AJ968" s="21">
        <f t="shared" si="2270"/>
        <v>0</v>
      </c>
      <c r="AK968" s="45" t="e">
        <f t="shared" si="2258"/>
        <v>#DIV/0!</v>
      </c>
      <c r="AL968" s="238">
        <f t="shared" si="2271"/>
        <v>0</v>
      </c>
      <c r="AM968" s="21">
        <f t="shared" si="2271"/>
        <v>0</v>
      </c>
      <c r="AN968" s="45" t="e">
        <f t="shared" si="2259"/>
        <v>#DIV/0!</v>
      </c>
      <c r="AO968" s="238">
        <f t="shared" si="2272"/>
        <v>0</v>
      </c>
      <c r="AP968" s="21">
        <f t="shared" si="2272"/>
        <v>0</v>
      </c>
      <c r="AQ968" s="45" t="e">
        <f t="shared" si="2260"/>
        <v>#DIV/0!</v>
      </c>
      <c r="AR968" s="12"/>
      <c r="AS968" s="37"/>
      <c r="AT968" s="37"/>
    </row>
    <row r="969" spans="1:46" customFormat="1" ht="40.5" customHeight="1">
      <c r="A969" s="373"/>
      <c r="B969" s="374"/>
      <c r="C969" s="282"/>
      <c r="D969" s="39" t="s">
        <v>32</v>
      </c>
      <c r="E969" s="174">
        <f t="shared" si="2273"/>
        <v>960.00400000000002</v>
      </c>
      <c r="F969" s="44">
        <f t="shared" si="2273"/>
        <v>134.02000000000001</v>
      </c>
      <c r="G969" s="45">
        <f t="shared" si="2222"/>
        <v>13.960358498506256</v>
      </c>
      <c r="H969" s="238">
        <f t="shared" si="2261"/>
        <v>0</v>
      </c>
      <c r="I969" s="21">
        <f t="shared" si="2261"/>
        <v>0</v>
      </c>
      <c r="J969" s="45" t="e">
        <f t="shared" si="2249"/>
        <v>#DIV/0!</v>
      </c>
      <c r="K969" s="238">
        <f t="shared" si="2262"/>
        <v>0</v>
      </c>
      <c r="L969" s="24">
        <f t="shared" si="2262"/>
        <v>0</v>
      </c>
      <c r="M969" s="45" t="e">
        <f t="shared" si="2250"/>
        <v>#DIV/0!</v>
      </c>
      <c r="N969" s="238">
        <f t="shared" si="2263"/>
        <v>0</v>
      </c>
      <c r="O969" s="24">
        <f t="shared" si="2263"/>
        <v>0</v>
      </c>
      <c r="P969" s="45" t="e">
        <f t="shared" si="2251"/>
        <v>#DIV/0!</v>
      </c>
      <c r="Q969" s="238">
        <f t="shared" si="2264"/>
        <v>0</v>
      </c>
      <c r="R969" s="21">
        <f t="shared" si="2264"/>
        <v>0</v>
      </c>
      <c r="S969" s="45" t="e">
        <f t="shared" si="2252"/>
        <v>#DIV/0!</v>
      </c>
      <c r="T969" s="238">
        <f t="shared" si="2265"/>
        <v>0</v>
      </c>
      <c r="U969" s="21">
        <f t="shared" si="2265"/>
        <v>0</v>
      </c>
      <c r="V969" s="45" t="e">
        <f t="shared" si="2253"/>
        <v>#DIV/0!</v>
      </c>
      <c r="W969" s="238">
        <f t="shared" si="2266"/>
        <v>134.02000000000001</v>
      </c>
      <c r="X969" s="21">
        <f t="shared" si="2266"/>
        <v>134.02000000000001</v>
      </c>
      <c r="Y969" s="45">
        <f t="shared" si="2254"/>
        <v>100</v>
      </c>
      <c r="Z969" s="238">
        <f t="shared" si="2267"/>
        <v>100</v>
      </c>
      <c r="AA969" s="21">
        <f t="shared" si="2267"/>
        <v>0</v>
      </c>
      <c r="AB969" s="45">
        <f t="shared" si="2255"/>
        <v>0</v>
      </c>
      <c r="AC969" s="238">
        <f t="shared" si="2268"/>
        <v>82.013999999999996</v>
      </c>
      <c r="AD969" s="21">
        <f t="shared" si="2268"/>
        <v>0</v>
      </c>
      <c r="AE969" s="45">
        <f t="shared" si="2256"/>
        <v>0</v>
      </c>
      <c r="AF969" s="238">
        <f t="shared" si="2269"/>
        <v>0</v>
      </c>
      <c r="AG969" s="21">
        <f t="shared" si="2269"/>
        <v>0</v>
      </c>
      <c r="AH969" s="45" t="e">
        <f t="shared" si="2257"/>
        <v>#DIV/0!</v>
      </c>
      <c r="AI969" s="238">
        <f>AI962</f>
        <v>0</v>
      </c>
      <c r="AJ969" s="21">
        <f t="shared" si="2270"/>
        <v>0</v>
      </c>
      <c r="AK969" s="45" t="e">
        <f t="shared" si="2258"/>
        <v>#DIV/0!</v>
      </c>
      <c r="AL969" s="238">
        <f t="shared" si="2271"/>
        <v>0</v>
      </c>
      <c r="AM969" s="21">
        <f t="shared" si="2271"/>
        <v>0</v>
      </c>
      <c r="AN969" s="45" t="e">
        <f t="shared" si="2259"/>
        <v>#DIV/0!</v>
      </c>
      <c r="AO969" s="238">
        <f t="shared" si="2272"/>
        <v>643.97</v>
      </c>
      <c r="AP969" s="21">
        <f t="shared" si="2272"/>
        <v>0</v>
      </c>
      <c r="AQ969" s="45">
        <f t="shared" si="2260"/>
        <v>0</v>
      </c>
      <c r="AR969" s="12"/>
      <c r="AS969" s="37"/>
      <c r="AT969" s="37"/>
    </row>
    <row r="970" spans="1:46" customFormat="1" ht="33.75" customHeight="1">
      <c r="A970" s="332" t="s">
        <v>299</v>
      </c>
      <c r="B970" s="333"/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4"/>
      <c r="R970" s="334"/>
      <c r="S970" s="334"/>
      <c r="T970" s="334"/>
      <c r="U970" s="334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4"/>
      <c r="AI970" s="334"/>
      <c r="AJ970" s="334"/>
      <c r="AK970" s="334"/>
      <c r="AL970" s="334"/>
      <c r="AM970" s="334"/>
      <c r="AN970" s="334"/>
      <c r="AO970" s="334"/>
      <c r="AP970" s="334"/>
      <c r="AQ970" s="334"/>
      <c r="AR970" s="334"/>
      <c r="AS970" s="37"/>
      <c r="AT970" s="37"/>
    </row>
    <row r="971" spans="1:46" s="208" customFormat="1" ht="27.75" hidden="1" customHeight="1">
      <c r="A971" s="283" t="s">
        <v>28</v>
      </c>
      <c r="B971" s="311" t="s">
        <v>300</v>
      </c>
      <c r="C971" s="282" t="s">
        <v>301</v>
      </c>
      <c r="D971" s="217" t="s">
        <v>34</v>
      </c>
      <c r="E971" s="204">
        <f>E972+E973+E974+E976+E977</f>
        <v>18907.54</v>
      </c>
      <c r="F971" s="205">
        <f>F972+F973+F974+F976+F977</f>
        <v>6544.6799999999994</v>
      </c>
      <c r="G971" s="205">
        <f>(F971/E971)*100</f>
        <v>34.614127485648574</v>
      </c>
      <c r="H971" s="234">
        <f>H972+H973+H974+H976+H977</f>
        <v>243</v>
      </c>
      <c r="I971" s="205">
        <f>I972+I973+I974+I976+I977</f>
        <v>243</v>
      </c>
      <c r="J971" s="205">
        <f>(I971/H971)*100</f>
        <v>100</v>
      </c>
      <c r="K971" s="234">
        <f>K972+K973+K974+K976+K977</f>
        <v>943.24</v>
      </c>
      <c r="L971" s="206">
        <f>L972+L973+L974+L976+L977</f>
        <v>943.24</v>
      </c>
      <c r="M971" s="205">
        <f>(L971/K971)*100</f>
        <v>100</v>
      </c>
      <c r="N971" s="234">
        <f>N972+N973+N974+N976+N977</f>
        <v>1018.23</v>
      </c>
      <c r="O971" s="206">
        <f>O972+O973+O974+O976+O977</f>
        <v>1011.98</v>
      </c>
      <c r="P971" s="205">
        <f>(O971/N971)*100</f>
        <v>99.386189760663115</v>
      </c>
      <c r="Q971" s="234">
        <f>Q972+Q973+Q974+Q976+Q977</f>
        <v>1082.8</v>
      </c>
      <c r="R971" s="205">
        <f>R972+R973+R974+R976+R977</f>
        <v>1082.8</v>
      </c>
      <c r="S971" s="205">
        <f>(R971/Q971)*100</f>
        <v>100</v>
      </c>
      <c r="T971" s="234">
        <f>T972+T973+T974+T976+T977</f>
        <v>1281.07</v>
      </c>
      <c r="U971" s="205">
        <f>U972+U973+U974+U976+U977</f>
        <v>1281.07</v>
      </c>
      <c r="V971" s="205">
        <f>(U971/T971)*100</f>
        <v>100</v>
      </c>
      <c r="W971" s="234">
        <f>W972+W973+W974+W976+W977</f>
        <v>2232.5899999999997</v>
      </c>
      <c r="X971" s="205">
        <f>X972+X973+X974+X976+X977</f>
        <v>1982.59</v>
      </c>
      <c r="Y971" s="205">
        <f>(X971/W971)*100</f>
        <v>88.802243134655285</v>
      </c>
      <c r="Z971" s="234">
        <f>Z972+Z973+Z974+Z976+Z977</f>
        <v>3599.84</v>
      </c>
      <c r="AA971" s="205">
        <f>AA972+AA973+AA974+AA976+AA977</f>
        <v>0</v>
      </c>
      <c r="AB971" s="205">
        <f>(AA971/Z971)*100</f>
        <v>0</v>
      </c>
      <c r="AC971" s="234">
        <f>AC972+AC973+AC974+AC976+AC977</f>
        <v>1700</v>
      </c>
      <c r="AD971" s="205">
        <f>AD972+AD973+AD974+AD976+AD977</f>
        <v>0</v>
      </c>
      <c r="AE971" s="205">
        <f>(AD971/AC971)*100</f>
        <v>0</v>
      </c>
      <c r="AF971" s="234">
        <f>AF972+AF973+AF974+AF976+AF977</f>
        <v>1900.97</v>
      </c>
      <c r="AG971" s="205">
        <f>AG972+AG973+AG974+AG976+AG977</f>
        <v>0</v>
      </c>
      <c r="AH971" s="205">
        <f>(AG971/AF971)*100</f>
        <v>0</v>
      </c>
      <c r="AI971" s="234">
        <f>AI972+AI973+AI974+AI976+AI977</f>
        <v>1437.76</v>
      </c>
      <c r="AJ971" s="205">
        <f>AJ972+AJ973+AJ974+AJ976+AJ977</f>
        <v>0</v>
      </c>
      <c r="AK971" s="205">
        <f>(AJ971/AI971)*100</f>
        <v>0</v>
      </c>
      <c r="AL971" s="234">
        <f>AL972+AL973+AL974+AL976+AL977</f>
        <v>1220</v>
      </c>
      <c r="AM971" s="205">
        <f>AM972+AM973+AM974+AM976+AM977</f>
        <v>0</v>
      </c>
      <c r="AN971" s="205">
        <f>(AM971/AL971)*100</f>
        <v>0</v>
      </c>
      <c r="AO971" s="234">
        <f>AO972+AO973+AO974+AO976+AO977</f>
        <v>2248.04</v>
      </c>
      <c r="AP971" s="205">
        <f>AP972+AP973+AP974+AP976+AP977</f>
        <v>0</v>
      </c>
      <c r="AQ971" s="205">
        <f>(AP971/AO971)*100</f>
        <v>0</v>
      </c>
      <c r="AR971" s="216"/>
    </row>
    <row r="972" spans="1:46" customFormat="1" ht="33.75" hidden="1" customHeight="1">
      <c r="A972" s="283"/>
      <c r="B972" s="312"/>
      <c r="C972" s="282"/>
      <c r="D972" s="115" t="s">
        <v>17</v>
      </c>
      <c r="E972" s="173">
        <f>H972+K972+N972+Q972+T972+W972+Z972+AC972+AF972+AI972+AL972+AO972</f>
        <v>0</v>
      </c>
      <c r="F972" s="85">
        <f>I972+L972+O972+R972+U972+X972+AA972+AD972+AG972+AJ972+AM972+AP972</f>
        <v>0</v>
      </c>
      <c r="G972" s="43" t="e">
        <f t="shared" ref="G972:G977" si="2274">(F972/E972)*100</f>
        <v>#DIV/0!</v>
      </c>
      <c r="H972" s="234">
        <f t="shared" ref="H972:I977" si="2275">H979+H986+H993+H1000+H1007+H1014+H1021+H1049</f>
        <v>0</v>
      </c>
      <c r="I972" s="45">
        <f t="shared" si="2275"/>
        <v>0</v>
      </c>
      <c r="J972" s="45" t="e">
        <f t="shared" ref="J972:J977" si="2276">(I972/H972)*100</f>
        <v>#DIV/0!</v>
      </c>
      <c r="K972" s="234">
        <f t="shared" ref="K972:L977" si="2277">K979+K986+K993+K1000+K1007+K1014+K1021+K1049</f>
        <v>0</v>
      </c>
      <c r="L972" s="43">
        <f t="shared" si="2277"/>
        <v>0</v>
      </c>
      <c r="M972" s="45" t="e">
        <f t="shared" ref="M972:M977" si="2278">(L972/K972)*100</f>
        <v>#DIV/0!</v>
      </c>
      <c r="N972" s="234">
        <f t="shared" ref="N972:O977" si="2279">N979+N986+N993+N1000+N1007+N1014+N1021+N1049</f>
        <v>0</v>
      </c>
      <c r="O972" s="43">
        <f t="shared" si="2279"/>
        <v>0</v>
      </c>
      <c r="P972" s="45" t="e">
        <f t="shared" ref="P972:P977" si="2280">(O972/N972)*100</f>
        <v>#DIV/0!</v>
      </c>
      <c r="Q972" s="234">
        <f t="shared" ref="Q972:R977" si="2281">Q979+Q986+Q993+Q1000+Q1007+Q1014+Q1021+Q1049</f>
        <v>0</v>
      </c>
      <c r="R972" s="45">
        <f t="shared" si="2281"/>
        <v>0</v>
      </c>
      <c r="S972" s="45" t="e">
        <f t="shared" ref="S972:S977" si="2282">(R972/Q972)*100</f>
        <v>#DIV/0!</v>
      </c>
      <c r="T972" s="234">
        <f t="shared" ref="T972:U977" si="2283">T979+T986+T993+T1000+T1007+T1014+T1021+T1049</f>
        <v>0</v>
      </c>
      <c r="U972" s="45">
        <f t="shared" si="2283"/>
        <v>0</v>
      </c>
      <c r="V972" s="45" t="e">
        <f t="shared" ref="V972:V977" si="2284">(U972/T972)*100</f>
        <v>#DIV/0!</v>
      </c>
      <c r="W972" s="234">
        <f t="shared" ref="W972:X977" si="2285">W979+W986+W993+W1000+W1007+W1014+W1021+W1049</f>
        <v>0</v>
      </c>
      <c r="X972" s="45">
        <f t="shared" si="2285"/>
        <v>0</v>
      </c>
      <c r="Y972" s="45" t="e">
        <f t="shared" ref="Y972:Y977" si="2286">(X972/W972)*100</f>
        <v>#DIV/0!</v>
      </c>
      <c r="Z972" s="234">
        <f t="shared" ref="Z972:AA977" si="2287">Z979+Z986+Z993+Z1000+Z1007+Z1014+Z1021+Z1049</f>
        <v>0</v>
      </c>
      <c r="AA972" s="45">
        <f t="shared" si="2287"/>
        <v>0</v>
      </c>
      <c r="AB972" s="45" t="e">
        <f t="shared" ref="AB972:AB977" si="2288">(AA972/Z972)*100</f>
        <v>#DIV/0!</v>
      </c>
      <c r="AC972" s="234">
        <f t="shared" ref="AC972:AD977" si="2289">AC979+AC986+AC993+AC1000+AC1007+AC1014+AC1021+AC1049</f>
        <v>0</v>
      </c>
      <c r="AD972" s="45">
        <f t="shared" si="2289"/>
        <v>0</v>
      </c>
      <c r="AE972" s="45" t="e">
        <f t="shared" ref="AE972:AE977" si="2290">(AD972/AC972)*100</f>
        <v>#DIV/0!</v>
      </c>
      <c r="AF972" s="234">
        <f t="shared" ref="AF972:AG977" si="2291">AF979+AF986+AF993+AF1000+AF1007+AF1014+AF1021+AF1049</f>
        <v>0</v>
      </c>
      <c r="AG972" s="45">
        <f t="shared" si="2291"/>
        <v>0</v>
      </c>
      <c r="AH972" s="45" t="e">
        <f t="shared" ref="AH972:AH977" si="2292">(AG972/AF972)*100</f>
        <v>#DIV/0!</v>
      </c>
      <c r="AI972" s="234">
        <f t="shared" ref="AI972:AJ977" si="2293">AI979+AI986+AI993+AI1000+AI1007+AI1014+AI1021+AI1049</f>
        <v>0</v>
      </c>
      <c r="AJ972" s="45">
        <f t="shared" si="2293"/>
        <v>0</v>
      </c>
      <c r="AK972" s="45" t="e">
        <f t="shared" ref="AK972:AK977" si="2294">(AJ972/AI972)*100</f>
        <v>#DIV/0!</v>
      </c>
      <c r="AL972" s="234">
        <f t="shared" ref="AL972:AM977" si="2295">AL979+AL986+AL993+AL1000+AL1007+AL1014+AL1021+AL1049</f>
        <v>0</v>
      </c>
      <c r="AM972" s="45">
        <f t="shared" si="2295"/>
        <v>0</v>
      </c>
      <c r="AN972" s="45" t="e">
        <f t="shared" ref="AN972:AN977" si="2296">(AM972/AL972)*100</f>
        <v>#DIV/0!</v>
      </c>
      <c r="AO972" s="234">
        <f t="shared" ref="AO972:AP977" si="2297">AO979+AO986+AO993+AO1000+AO1007+AO1014+AO1021+AO1049</f>
        <v>0</v>
      </c>
      <c r="AP972" s="45">
        <f t="shared" si="2297"/>
        <v>0</v>
      </c>
      <c r="AQ972" s="45" t="e">
        <f t="shared" ref="AQ972:AQ977" si="2298">(AP972/AO972)*100</f>
        <v>#DIV/0!</v>
      </c>
      <c r="AR972" s="12"/>
      <c r="AS972" s="37"/>
      <c r="AT972" s="37"/>
    </row>
    <row r="973" spans="1:46" customFormat="1" ht="47.25" hidden="1" customHeight="1">
      <c r="A973" s="283"/>
      <c r="B973" s="312"/>
      <c r="C973" s="282"/>
      <c r="D973" s="115" t="s">
        <v>18</v>
      </c>
      <c r="E973" s="258">
        <f t="shared" ref="E973:F977" si="2299">H973+K973+N973+Q973+T973+W973+Z973+AC973+AF973+AI973+AL973+AO973</f>
        <v>662</v>
      </c>
      <c r="F973" s="85">
        <f t="shared" si="2299"/>
        <v>57.78</v>
      </c>
      <c r="G973" s="45">
        <f t="shared" si="2274"/>
        <v>8.7280966767371595</v>
      </c>
      <c r="H973" s="234">
        <f t="shared" si="2275"/>
        <v>0</v>
      </c>
      <c r="I973" s="45">
        <f t="shared" si="2275"/>
        <v>0</v>
      </c>
      <c r="J973" s="45" t="e">
        <f t="shared" si="2276"/>
        <v>#DIV/0!</v>
      </c>
      <c r="K973" s="234">
        <f t="shared" si="2277"/>
        <v>0</v>
      </c>
      <c r="L973" s="43">
        <f t="shared" si="2277"/>
        <v>0</v>
      </c>
      <c r="M973" s="45" t="e">
        <f t="shared" si="2278"/>
        <v>#DIV/0!</v>
      </c>
      <c r="N973" s="234">
        <f t="shared" si="2279"/>
        <v>0</v>
      </c>
      <c r="O973" s="43">
        <f t="shared" si="2279"/>
        <v>0</v>
      </c>
      <c r="P973" s="45" t="e">
        <f t="shared" si="2280"/>
        <v>#DIV/0!</v>
      </c>
      <c r="Q973" s="234">
        <f t="shared" si="2281"/>
        <v>0</v>
      </c>
      <c r="R973" s="45">
        <f t="shared" si="2281"/>
        <v>0</v>
      </c>
      <c r="S973" s="45" t="e">
        <f t="shared" si="2282"/>
        <v>#DIV/0!</v>
      </c>
      <c r="T973" s="234">
        <f t="shared" si="2283"/>
        <v>0</v>
      </c>
      <c r="U973" s="45">
        <f t="shared" si="2283"/>
        <v>0</v>
      </c>
      <c r="V973" s="45" t="e">
        <f t="shared" si="2284"/>
        <v>#DIV/0!</v>
      </c>
      <c r="W973" s="234">
        <f t="shared" si="2285"/>
        <v>307.77999999999997</v>
      </c>
      <c r="X973" s="45">
        <f t="shared" si="2285"/>
        <v>57.78</v>
      </c>
      <c r="Y973" s="45">
        <f t="shared" si="2286"/>
        <v>18.773149652349083</v>
      </c>
      <c r="Z973" s="234">
        <f t="shared" si="2287"/>
        <v>312</v>
      </c>
      <c r="AA973" s="45">
        <f t="shared" si="2287"/>
        <v>0</v>
      </c>
      <c r="AB973" s="45">
        <f t="shared" si="2288"/>
        <v>0</v>
      </c>
      <c r="AC973" s="234">
        <f t="shared" si="2289"/>
        <v>30</v>
      </c>
      <c r="AD973" s="45">
        <f t="shared" si="2289"/>
        <v>0</v>
      </c>
      <c r="AE973" s="45">
        <f t="shared" si="2290"/>
        <v>0</v>
      </c>
      <c r="AF973" s="234">
        <f t="shared" si="2291"/>
        <v>12.219999999999999</v>
      </c>
      <c r="AG973" s="45">
        <f t="shared" si="2291"/>
        <v>0</v>
      </c>
      <c r="AH973" s="45">
        <f t="shared" si="2292"/>
        <v>0</v>
      </c>
      <c r="AI973" s="234">
        <f t="shared" si="2293"/>
        <v>0</v>
      </c>
      <c r="AJ973" s="45">
        <f t="shared" si="2293"/>
        <v>0</v>
      </c>
      <c r="AK973" s="45" t="e">
        <f t="shared" si="2294"/>
        <v>#DIV/0!</v>
      </c>
      <c r="AL973" s="234">
        <f t="shared" si="2295"/>
        <v>0</v>
      </c>
      <c r="AM973" s="45">
        <f t="shared" si="2295"/>
        <v>0</v>
      </c>
      <c r="AN973" s="45" t="e">
        <f t="shared" si="2296"/>
        <v>#DIV/0!</v>
      </c>
      <c r="AO973" s="234">
        <f t="shared" si="2297"/>
        <v>0</v>
      </c>
      <c r="AP973" s="45">
        <f t="shared" si="2297"/>
        <v>0</v>
      </c>
      <c r="AQ973" s="45" t="e">
        <f t="shared" si="2298"/>
        <v>#DIV/0!</v>
      </c>
      <c r="AR973" s="12"/>
      <c r="AS973" s="37"/>
      <c r="AT973" s="37"/>
    </row>
    <row r="974" spans="1:46" customFormat="1" ht="35.25" hidden="1" customHeight="1">
      <c r="A974" s="283"/>
      <c r="B974" s="312"/>
      <c r="C974" s="282"/>
      <c r="D974" s="115" t="s">
        <v>26</v>
      </c>
      <c r="E974" s="258">
        <f>H974+K974+N974+Q974+T974+W974+Z974+AC974+AF974+AI974+AL974+AO974</f>
        <v>18125.54</v>
      </c>
      <c r="F974" s="85">
        <f t="shared" si="2299"/>
        <v>6479.96</v>
      </c>
      <c r="G974" s="45">
        <f t="shared" si="2274"/>
        <v>35.750438331768322</v>
      </c>
      <c r="H974" s="234">
        <f t="shared" si="2275"/>
        <v>243</v>
      </c>
      <c r="I974" s="45">
        <f t="shared" si="2275"/>
        <v>243</v>
      </c>
      <c r="J974" s="45">
        <f t="shared" si="2276"/>
        <v>100</v>
      </c>
      <c r="K974" s="234">
        <f t="shared" si="2277"/>
        <v>943.24</v>
      </c>
      <c r="L974" s="43">
        <f t="shared" si="2277"/>
        <v>943.24</v>
      </c>
      <c r="M974" s="45">
        <f t="shared" si="2278"/>
        <v>100</v>
      </c>
      <c r="N974" s="234">
        <f t="shared" si="2279"/>
        <v>1016.19</v>
      </c>
      <c r="O974" s="43">
        <f t="shared" si="2279"/>
        <v>1009.94</v>
      </c>
      <c r="P974" s="45">
        <f t="shared" si="2280"/>
        <v>99.384957537468381</v>
      </c>
      <c r="Q974" s="234">
        <f t="shared" si="2281"/>
        <v>1082.8</v>
      </c>
      <c r="R974" s="45">
        <f t="shared" si="2281"/>
        <v>1082.8</v>
      </c>
      <c r="S974" s="45">
        <f t="shared" si="2282"/>
        <v>100</v>
      </c>
      <c r="T974" s="234">
        <f t="shared" si="2283"/>
        <v>1281.07</v>
      </c>
      <c r="U974" s="45">
        <f t="shared" si="2283"/>
        <v>1281.07</v>
      </c>
      <c r="V974" s="45">
        <f t="shared" si="2284"/>
        <v>100</v>
      </c>
      <c r="W974" s="234">
        <f t="shared" si="2285"/>
        <v>1919.9099999999999</v>
      </c>
      <c r="X974" s="45">
        <f t="shared" si="2285"/>
        <v>1919.9099999999999</v>
      </c>
      <c r="Y974" s="45">
        <f t="shared" si="2286"/>
        <v>100</v>
      </c>
      <c r="Z974" s="234">
        <f t="shared" si="2287"/>
        <v>3287.84</v>
      </c>
      <c r="AA974" s="45">
        <f t="shared" si="2287"/>
        <v>0</v>
      </c>
      <c r="AB974" s="45">
        <f t="shared" si="2288"/>
        <v>0</v>
      </c>
      <c r="AC974" s="234">
        <f t="shared" si="2289"/>
        <v>1670</v>
      </c>
      <c r="AD974" s="45">
        <f t="shared" si="2289"/>
        <v>0</v>
      </c>
      <c r="AE974" s="45">
        <f t="shared" si="2290"/>
        <v>0</v>
      </c>
      <c r="AF974" s="234">
        <f t="shared" si="2291"/>
        <v>1888.75</v>
      </c>
      <c r="AG974" s="45">
        <f t="shared" si="2291"/>
        <v>0</v>
      </c>
      <c r="AH974" s="45">
        <f t="shared" si="2292"/>
        <v>0</v>
      </c>
      <c r="AI974" s="234">
        <f t="shared" si="2293"/>
        <v>1437.76</v>
      </c>
      <c r="AJ974" s="45">
        <f t="shared" si="2293"/>
        <v>0</v>
      </c>
      <c r="AK974" s="45">
        <f t="shared" si="2294"/>
        <v>0</v>
      </c>
      <c r="AL974" s="234">
        <f t="shared" si="2295"/>
        <v>1220</v>
      </c>
      <c r="AM974" s="45">
        <f t="shared" si="2295"/>
        <v>0</v>
      </c>
      <c r="AN974" s="45">
        <f t="shared" si="2296"/>
        <v>0</v>
      </c>
      <c r="AO974" s="234">
        <f t="shared" si="2297"/>
        <v>2134.98</v>
      </c>
      <c r="AP974" s="45">
        <f t="shared" si="2297"/>
        <v>0</v>
      </c>
      <c r="AQ974" s="45">
        <f t="shared" si="2298"/>
        <v>0</v>
      </c>
      <c r="AR974" s="12"/>
      <c r="AS974" s="37"/>
      <c r="AT974" s="37"/>
    </row>
    <row r="975" spans="1:46" customFormat="1" ht="75" hidden="1" customHeight="1">
      <c r="A975" s="283"/>
      <c r="B975" s="312"/>
      <c r="C975" s="282"/>
      <c r="D975" s="115" t="s">
        <v>154</v>
      </c>
      <c r="E975" s="173">
        <f t="shared" ref="E975:E977" si="2300">H975+K975+N975+Q975+T975+W975+Z975+AC975+AF975+AI975+AL975+AO975</f>
        <v>0</v>
      </c>
      <c r="F975" s="85">
        <f t="shared" si="2299"/>
        <v>0</v>
      </c>
      <c r="G975" s="45" t="e">
        <f t="shared" si="2274"/>
        <v>#DIV/0!</v>
      </c>
      <c r="H975" s="234">
        <f t="shared" si="2275"/>
        <v>0</v>
      </c>
      <c r="I975" s="45">
        <f t="shared" si="2275"/>
        <v>0</v>
      </c>
      <c r="J975" s="45" t="e">
        <f t="shared" si="2276"/>
        <v>#DIV/0!</v>
      </c>
      <c r="K975" s="234">
        <f t="shared" si="2277"/>
        <v>0</v>
      </c>
      <c r="L975" s="43">
        <f t="shared" si="2277"/>
        <v>0</v>
      </c>
      <c r="M975" s="45" t="e">
        <f t="shared" si="2278"/>
        <v>#DIV/0!</v>
      </c>
      <c r="N975" s="234">
        <f t="shared" si="2279"/>
        <v>0</v>
      </c>
      <c r="O975" s="43">
        <f t="shared" si="2279"/>
        <v>0</v>
      </c>
      <c r="P975" s="45" t="e">
        <f t="shared" si="2280"/>
        <v>#DIV/0!</v>
      </c>
      <c r="Q975" s="234">
        <f t="shared" si="2281"/>
        <v>0</v>
      </c>
      <c r="R975" s="45">
        <f t="shared" si="2281"/>
        <v>0</v>
      </c>
      <c r="S975" s="45" t="e">
        <f t="shared" si="2282"/>
        <v>#DIV/0!</v>
      </c>
      <c r="T975" s="234">
        <f t="shared" si="2283"/>
        <v>0</v>
      </c>
      <c r="U975" s="45">
        <f t="shared" si="2283"/>
        <v>0</v>
      </c>
      <c r="V975" s="45" t="e">
        <f t="shared" si="2284"/>
        <v>#DIV/0!</v>
      </c>
      <c r="W975" s="234">
        <f t="shared" si="2285"/>
        <v>0</v>
      </c>
      <c r="X975" s="45">
        <f t="shared" si="2285"/>
        <v>0</v>
      </c>
      <c r="Y975" s="45" t="e">
        <f t="shared" si="2286"/>
        <v>#DIV/0!</v>
      </c>
      <c r="Z975" s="234">
        <f t="shared" si="2287"/>
        <v>0</v>
      </c>
      <c r="AA975" s="45">
        <f t="shared" si="2287"/>
        <v>0</v>
      </c>
      <c r="AB975" s="45" t="e">
        <f t="shared" si="2288"/>
        <v>#DIV/0!</v>
      </c>
      <c r="AC975" s="234">
        <f t="shared" si="2289"/>
        <v>0</v>
      </c>
      <c r="AD975" s="45">
        <f t="shared" si="2289"/>
        <v>0</v>
      </c>
      <c r="AE975" s="45" t="e">
        <f t="shared" si="2290"/>
        <v>#DIV/0!</v>
      </c>
      <c r="AF975" s="234">
        <f t="shared" si="2291"/>
        <v>0</v>
      </c>
      <c r="AG975" s="45">
        <f t="shared" si="2291"/>
        <v>0</v>
      </c>
      <c r="AH975" s="45" t="e">
        <f t="shared" si="2292"/>
        <v>#DIV/0!</v>
      </c>
      <c r="AI975" s="234">
        <f t="shared" si="2293"/>
        <v>0</v>
      </c>
      <c r="AJ975" s="45">
        <f t="shared" si="2293"/>
        <v>0</v>
      </c>
      <c r="AK975" s="45" t="e">
        <f t="shared" si="2294"/>
        <v>#DIV/0!</v>
      </c>
      <c r="AL975" s="234">
        <f t="shared" si="2295"/>
        <v>0</v>
      </c>
      <c r="AM975" s="45">
        <f t="shared" si="2295"/>
        <v>0</v>
      </c>
      <c r="AN975" s="45" t="e">
        <f t="shared" si="2296"/>
        <v>#DIV/0!</v>
      </c>
      <c r="AO975" s="234">
        <f t="shared" si="2297"/>
        <v>0</v>
      </c>
      <c r="AP975" s="45">
        <f t="shared" si="2297"/>
        <v>0</v>
      </c>
      <c r="AQ975" s="45" t="e">
        <f t="shared" si="2298"/>
        <v>#DIV/0!</v>
      </c>
      <c r="AR975" s="12"/>
      <c r="AS975" s="37"/>
      <c r="AT975" s="37"/>
    </row>
    <row r="976" spans="1:46" customFormat="1" ht="31.5" hidden="1" customHeight="1">
      <c r="A976" s="283"/>
      <c r="B976" s="312"/>
      <c r="C976" s="282"/>
      <c r="D976" s="115" t="s">
        <v>37</v>
      </c>
      <c r="E976" s="173">
        <f t="shared" si="2300"/>
        <v>0</v>
      </c>
      <c r="F976" s="85">
        <f t="shared" si="2299"/>
        <v>0</v>
      </c>
      <c r="G976" s="45" t="e">
        <f t="shared" si="2274"/>
        <v>#DIV/0!</v>
      </c>
      <c r="H976" s="234">
        <f t="shared" si="2275"/>
        <v>0</v>
      </c>
      <c r="I976" s="45">
        <f t="shared" si="2275"/>
        <v>0</v>
      </c>
      <c r="J976" s="45" t="e">
        <f t="shared" si="2276"/>
        <v>#DIV/0!</v>
      </c>
      <c r="K976" s="234">
        <f t="shared" si="2277"/>
        <v>0</v>
      </c>
      <c r="L976" s="43">
        <f t="shared" si="2277"/>
        <v>0</v>
      </c>
      <c r="M976" s="45" t="e">
        <f t="shared" si="2278"/>
        <v>#DIV/0!</v>
      </c>
      <c r="N976" s="234">
        <f t="shared" si="2279"/>
        <v>0</v>
      </c>
      <c r="O976" s="43">
        <f t="shared" si="2279"/>
        <v>0</v>
      </c>
      <c r="P976" s="45" t="e">
        <f t="shared" si="2280"/>
        <v>#DIV/0!</v>
      </c>
      <c r="Q976" s="234">
        <f t="shared" si="2281"/>
        <v>0</v>
      </c>
      <c r="R976" s="45">
        <f t="shared" si="2281"/>
        <v>0</v>
      </c>
      <c r="S976" s="45" t="e">
        <f t="shared" si="2282"/>
        <v>#DIV/0!</v>
      </c>
      <c r="T976" s="234">
        <f t="shared" si="2283"/>
        <v>0</v>
      </c>
      <c r="U976" s="45">
        <f t="shared" si="2283"/>
        <v>0</v>
      </c>
      <c r="V976" s="45" t="e">
        <f t="shared" si="2284"/>
        <v>#DIV/0!</v>
      </c>
      <c r="W976" s="234">
        <f t="shared" si="2285"/>
        <v>0</v>
      </c>
      <c r="X976" s="45">
        <f t="shared" si="2285"/>
        <v>0</v>
      </c>
      <c r="Y976" s="45" t="e">
        <f t="shared" si="2286"/>
        <v>#DIV/0!</v>
      </c>
      <c r="Z976" s="234">
        <f t="shared" si="2287"/>
        <v>0</v>
      </c>
      <c r="AA976" s="45">
        <f t="shared" si="2287"/>
        <v>0</v>
      </c>
      <c r="AB976" s="45" t="e">
        <f t="shared" si="2288"/>
        <v>#DIV/0!</v>
      </c>
      <c r="AC976" s="234">
        <f t="shared" si="2289"/>
        <v>0</v>
      </c>
      <c r="AD976" s="45">
        <f t="shared" si="2289"/>
        <v>0</v>
      </c>
      <c r="AE976" s="45" t="e">
        <f t="shared" si="2290"/>
        <v>#DIV/0!</v>
      </c>
      <c r="AF976" s="234">
        <f t="shared" si="2291"/>
        <v>0</v>
      </c>
      <c r="AG976" s="45">
        <f t="shared" si="2291"/>
        <v>0</v>
      </c>
      <c r="AH976" s="45" t="e">
        <f t="shared" si="2292"/>
        <v>#DIV/0!</v>
      </c>
      <c r="AI976" s="234">
        <f t="shared" si="2293"/>
        <v>0</v>
      </c>
      <c r="AJ976" s="45">
        <f t="shared" si="2293"/>
        <v>0</v>
      </c>
      <c r="AK976" s="45" t="e">
        <f t="shared" si="2294"/>
        <v>#DIV/0!</v>
      </c>
      <c r="AL976" s="234">
        <f t="shared" si="2295"/>
        <v>0</v>
      </c>
      <c r="AM976" s="45">
        <f t="shared" si="2295"/>
        <v>0</v>
      </c>
      <c r="AN976" s="45" t="e">
        <f t="shared" si="2296"/>
        <v>#DIV/0!</v>
      </c>
      <c r="AO976" s="234">
        <f t="shared" si="2297"/>
        <v>0</v>
      </c>
      <c r="AP976" s="45">
        <f t="shared" si="2297"/>
        <v>0</v>
      </c>
      <c r="AQ976" s="45" t="e">
        <f t="shared" si="2298"/>
        <v>#DIV/0!</v>
      </c>
      <c r="AR976" s="12"/>
      <c r="AS976" s="37"/>
      <c r="AT976" s="37"/>
    </row>
    <row r="977" spans="1:46" customFormat="1" ht="105" hidden="1" customHeight="1">
      <c r="A977" s="283"/>
      <c r="B977" s="313"/>
      <c r="C977" s="282"/>
      <c r="D977" s="115" t="s">
        <v>32</v>
      </c>
      <c r="E977" s="173">
        <f t="shared" si="2300"/>
        <v>120</v>
      </c>
      <c r="F977" s="85">
        <f t="shared" si="2299"/>
        <v>6.94</v>
      </c>
      <c r="G977" s="45">
        <f t="shared" si="2274"/>
        <v>5.7833333333333332</v>
      </c>
      <c r="H977" s="234">
        <f t="shared" si="2275"/>
        <v>0</v>
      </c>
      <c r="I977" s="45">
        <f t="shared" si="2275"/>
        <v>0</v>
      </c>
      <c r="J977" s="45" t="e">
        <f t="shared" si="2276"/>
        <v>#DIV/0!</v>
      </c>
      <c r="K977" s="234">
        <f t="shared" si="2277"/>
        <v>0</v>
      </c>
      <c r="L977" s="43">
        <f t="shared" si="2277"/>
        <v>0</v>
      </c>
      <c r="M977" s="45" t="e">
        <f t="shared" si="2278"/>
        <v>#DIV/0!</v>
      </c>
      <c r="N977" s="234">
        <f t="shared" si="2279"/>
        <v>2.04</v>
      </c>
      <c r="O977" s="43">
        <f t="shared" si="2279"/>
        <v>2.04</v>
      </c>
      <c r="P977" s="45">
        <f t="shared" si="2280"/>
        <v>100</v>
      </c>
      <c r="Q977" s="234">
        <f t="shared" si="2281"/>
        <v>0</v>
      </c>
      <c r="R977" s="45">
        <f t="shared" si="2281"/>
        <v>0</v>
      </c>
      <c r="S977" s="45" t="e">
        <f t="shared" si="2282"/>
        <v>#DIV/0!</v>
      </c>
      <c r="T977" s="234">
        <f t="shared" si="2283"/>
        <v>0</v>
      </c>
      <c r="U977" s="45">
        <f t="shared" si="2283"/>
        <v>0</v>
      </c>
      <c r="V977" s="45" t="e">
        <f t="shared" si="2284"/>
        <v>#DIV/0!</v>
      </c>
      <c r="W977" s="234">
        <f t="shared" si="2285"/>
        <v>4.9000000000000004</v>
      </c>
      <c r="X977" s="45">
        <f t="shared" si="2285"/>
        <v>4.9000000000000004</v>
      </c>
      <c r="Y977" s="45">
        <f t="shared" si="2286"/>
        <v>100</v>
      </c>
      <c r="Z977" s="234">
        <f t="shared" si="2287"/>
        <v>0</v>
      </c>
      <c r="AA977" s="45">
        <f t="shared" si="2287"/>
        <v>0</v>
      </c>
      <c r="AB977" s="45" t="e">
        <f t="shared" si="2288"/>
        <v>#DIV/0!</v>
      </c>
      <c r="AC977" s="234">
        <f t="shared" si="2289"/>
        <v>0</v>
      </c>
      <c r="AD977" s="45">
        <f t="shared" si="2289"/>
        <v>0</v>
      </c>
      <c r="AE977" s="45" t="e">
        <f t="shared" si="2290"/>
        <v>#DIV/0!</v>
      </c>
      <c r="AF977" s="234">
        <f t="shared" si="2291"/>
        <v>0</v>
      </c>
      <c r="AG977" s="45">
        <f t="shared" si="2291"/>
        <v>0</v>
      </c>
      <c r="AH977" s="45" t="e">
        <f t="shared" si="2292"/>
        <v>#DIV/0!</v>
      </c>
      <c r="AI977" s="234">
        <f t="shared" si="2293"/>
        <v>0</v>
      </c>
      <c r="AJ977" s="45">
        <f t="shared" si="2293"/>
        <v>0</v>
      </c>
      <c r="AK977" s="45" t="e">
        <f t="shared" si="2294"/>
        <v>#DIV/0!</v>
      </c>
      <c r="AL977" s="234">
        <f t="shared" si="2295"/>
        <v>0</v>
      </c>
      <c r="AM977" s="45">
        <f t="shared" si="2295"/>
        <v>0</v>
      </c>
      <c r="AN977" s="45" t="e">
        <f t="shared" si="2296"/>
        <v>#DIV/0!</v>
      </c>
      <c r="AO977" s="234">
        <f t="shared" si="2297"/>
        <v>113.06</v>
      </c>
      <c r="AP977" s="45">
        <f t="shared" si="2297"/>
        <v>0</v>
      </c>
      <c r="AQ977" s="45">
        <f t="shared" si="2298"/>
        <v>0</v>
      </c>
      <c r="AR977" s="12"/>
      <c r="AS977" s="37"/>
      <c r="AT977" s="37"/>
    </row>
    <row r="978" spans="1:46" s="208" customFormat="1" ht="30.75" hidden="1" customHeight="1">
      <c r="A978" s="283" t="s">
        <v>16</v>
      </c>
      <c r="B978" s="429" t="s">
        <v>302</v>
      </c>
      <c r="C978" s="341" t="s">
        <v>207</v>
      </c>
      <c r="D978" s="217" t="s">
        <v>34</v>
      </c>
      <c r="E978" s="210">
        <f>E979+E980+E981+E983+E984</f>
        <v>150</v>
      </c>
      <c r="F978" s="206">
        <f>F979+F980+F981+F983+F984</f>
        <v>71.8</v>
      </c>
      <c r="G978" s="206">
        <f>(F978/E978)*100</f>
        <v>47.86666666666666</v>
      </c>
      <c r="H978" s="234">
        <f>H979+H980+H981+H983+H984</f>
        <v>0</v>
      </c>
      <c r="I978" s="205">
        <f>I979+I980+I981+I983+I984</f>
        <v>0</v>
      </c>
      <c r="J978" s="205" t="e">
        <f>(I978/H978)*100</f>
        <v>#DIV/0!</v>
      </c>
      <c r="K978" s="234">
        <f>K979+K980+K981+K983+K984</f>
        <v>0</v>
      </c>
      <c r="L978" s="206">
        <f>L979+L980+L981+L983+L984</f>
        <v>0</v>
      </c>
      <c r="M978" s="205" t="e">
        <f>(L978/K978)*100</f>
        <v>#DIV/0!</v>
      </c>
      <c r="N978" s="234">
        <f>N979+N980+N981+N983+N984</f>
        <v>0</v>
      </c>
      <c r="O978" s="206">
        <f>O979+O980+O981+O983+O984</f>
        <v>0</v>
      </c>
      <c r="P978" s="205" t="e">
        <f>(O978/N978)*100</f>
        <v>#DIV/0!</v>
      </c>
      <c r="Q978" s="234">
        <f>Q979+Q980+Q981+Q983+Q984</f>
        <v>0</v>
      </c>
      <c r="R978" s="205">
        <f>R979+R980+R981+R983+R984</f>
        <v>0</v>
      </c>
      <c r="S978" s="205" t="e">
        <f>(R978/Q978)*100</f>
        <v>#DIV/0!</v>
      </c>
      <c r="T978" s="234">
        <f>T979+T980+T981+T983+T984</f>
        <v>0</v>
      </c>
      <c r="U978" s="205">
        <f>U979+U980+U981+U983+U984</f>
        <v>0</v>
      </c>
      <c r="V978" s="205" t="e">
        <f>(U978/T978)*100</f>
        <v>#DIV/0!</v>
      </c>
      <c r="W978" s="234">
        <f>W979+W980+W981+W983+W984</f>
        <v>71.8</v>
      </c>
      <c r="X978" s="205">
        <f>X979+X980+X981+X983+X984</f>
        <v>71.8</v>
      </c>
      <c r="Y978" s="205">
        <f>(X978/W978)*100</f>
        <v>100</v>
      </c>
      <c r="Z978" s="234">
        <f>Z979+Z980+Z981+Z983+Z984</f>
        <v>78.2</v>
      </c>
      <c r="AA978" s="205">
        <f>AA979+AA980+AA981+AA983+AA984</f>
        <v>0</v>
      </c>
      <c r="AB978" s="205">
        <f>(AA978/Z978)*100</f>
        <v>0</v>
      </c>
      <c r="AC978" s="234">
        <f>AC979+AC980+AC981+AC983+AC984</f>
        <v>0</v>
      </c>
      <c r="AD978" s="205">
        <f>AD979+AD980+AD981+AD983+AD984</f>
        <v>0</v>
      </c>
      <c r="AE978" s="205" t="e">
        <f>(AD978/AC978)*100</f>
        <v>#DIV/0!</v>
      </c>
      <c r="AF978" s="234">
        <f>AF979+AF980+AF981+AF983+AF984</f>
        <v>0</v>
      </c>
      <c r="AG978" s="205">
        <f>AG979+AG980+AG981+AG983+AG984</f>
        <v>0</v>
      </c>
      <c r="AH978" s="205" t="e">
        <f>(AG978/AF978)*100</f>
        <v>#DIV/0!</v>
      </c>
      <c r="AI978" s="234">
        <f>AI979+AI980+AI981+AI983+AI984</f>
        <v>0</v>
      </c>
      <c r="AJ978" s="205">
        <f>AJ979+AJ980+AJ981+AJ983+AJ984</f>
        <v>0</v>
      </c>
      <c r="AK978" s="205" t="e">
        <f>(AJ978/AI978)*100</f>
        <v>#DIV/0!</v>
      </c>
      <c r="AL978" s="234">
        <f>AL979+AL980+AL981+AL983+AL984</f>
        <v>0</v>
      </c>
      <c r="AM978" s="205">
        <f>AM979+AM980+AM981+AM983+AM984</f>
        <v>0</v>
      </c>
      <c r="AN978" s="205" t="e">
        <f>(AM978/AL978)*100</f>
        <v>#DIV/0!</v>
      </c>
      <c r="AO978" s="234">
        <f>AO979+AO980+AO981+AO983+AO984</f>
        <v>0</v>
      </c>
      <c r="AP978" s="205">
        <f>AP979+AP980+AP981+AP983+AP984</f>
        <v>0</v>
      </c>
      <c r="AQ978" s="219" t="e">
        <f>(AP978/AO978)*100</f>
        <v>#DIV/0!</v>
      </c>
      <c r="AR978" s="216"/>
    </row>
    <row r="979" spans="1:46" customFormat="1" ht="30.75" hidden="1" customHeight="1">
      <c r="A979" s="283"/>
      <c r="B979" s="442"/>
      <c r="C979" s="342"/>
      <c r="D979" s="115" t="s">
        <v>17</v>
      </c>
      <c r="E979" s="173">
        <f>H979+K979+N979+Q979+T979+W979+Z979+AC979+AF979+AI979+AL979+AO979</f>
        <v>0</v>
      </c>
      <c r="F979" s="85">
        <f>I979+L979+O979+R979+U979+X979+AA979+AD979+AG979+AJ979+AM979+AP979</f>
        <v>0</v>
      </c>
      <c r="G979" s="43" t="e">
        <f t="shared" ref="G979:G984" si="2301">(F979/E979)*100</f>
        <v>#DIV/0!</v>
      </c>
      <c r="H979" s="234"/>
      <c r="I979" s="44"/>
      <c r="J979" s="45" t="e">
        <f t="shared" ref="J979:J984" si="2302">(I979/H979)*100</f>
        <v>#DIV/0!</v>
      </c>
      <c r="K979" s="234"/>
      <c r="L979" s="85"/>
      <c r="M979" s="45" t="e">
        <f t="shared" ref="M979:M984" si="2303">(L979/K979)*100</f>
        <v>#DIV/0!</v>
      </c>
      <c r="N979" s="234"/>
      <c r="O979" s="43"/>
      <c r="P979" s="45" t="e">
        <f t="shared" ref="P979:P984" si="2304">(O979/N979)*100</f>
        <v>#DIV/0!</v>
      </c>
      <c r="Q979" s="234"/>
      <c r="R979" s="44"/>
      <c r="S979" s="45" t="e">
        <f t="shared" ref="S979:S984" si="2305">(R979/Q979)*100</f>
        <v>#DIV/0!</v>
      </c>
      <c r="T979" s="234"/>
      <c r="U979" s="44"/>
      <c r="V979" s="45" t="e">
        <f t="shared" ref="V979:V984" si="2306">(U979/T979)*100</f>
        <v>#DIV/0!</v>
      </c>
      <c r="W979" s="234"/>
      <c r="X979" s="44"/>
      <c r="Y979" s="45" t="e">
        <f t="shared" ref="Y979:Y984" si="2307">(X979/W979)*100</f>
        <v>#DIV/0!</v>
      </c>
      <c r="Z979" s="234"/>
      <c r="AA979" s="44"/>
      <c r="AB979" s="45" t="e">
        <f t="shared" ref="AB979:AB984" si="2308">(AA979/Z979)*100</f>
        <v>#DIV/0!</v>
      </c>
      <c r="AC979" s="234"/>
      <c r="AD979" s="44"/>
      <c r="AE979" s="45" t="e">
        <f t="shared" ref="AE979:AE984" si="2309">(AD979/AC979)*100</f>
        <v>#DIV/0!</v>
      </c>
      <c r="AF979" s="234"/>
      <c r="AG979" s="44"/>
      <c r="AH979" s="45" t="e">
        <f t="shared" ref="AH979:AH984" si="2310">(AG979/AF979)*100</f>
        <v>#DIV/0!</v>
      </c>
      <c r="AI979" s="234"/>
      <c r="AJ979" s="44"/>
      <c r="AK979" s="45" t="e">
        <f t="shared" ref="AK979:AK984" si="2311">(AJ979/AI979)*100</f>
        <v>#DIV/0!</v>
      </c>
      <c r="AL979" s="234"/>
      <c r="AM979" s="44"/>
      <c r="AN979" s="45" t="e">
        <f t="shared" ref="AN979:AN984" si="2312">(AM979/AL979)*100</f>
        <v>#DIV/0!</v>
      </c>
      <c r="AO979" s="234"/>
      <c r="AP979" s="44"/>
      <c r="AQ979" s="42" t="e">
        <f t="shared" ref="AQ979:AQ984" si="2313">(AP979/AO979)*100</f>
        <v>#DIV/0!</v>
      </c>
      <c r="AR979" s="12"/>
      <c r="AS979" s="37"/>
      <c r="AT979" s="37"/>
    </row>
    <row r="980" spans="1:46" customFormat="1" ht="30.75" hidden="1" customHeight="1">
      <c r="A980" s="283"/>
      <c r="B980" s="442"/>
      <c r="C980" s="342"/>
      <c r="D980" s="115" t="s">
        <v>18</v>
      </c>
      <c r="E980" s="173">
        <f t="shared" ref="E980:F984" si="2314">H980+K980+N980+Q980+T980+W980+Z980+AC980+AF980+AI980+AL980+AO980</f>
        <v>0</v>
      </c>
      <c r="F980" s="85">
        <f t="shared" si="2314"/>
        <v>0</v>
      </c>
      <c r="G980" s="43" t="e">
        <f t="shared" si="2301"/>
        <v>#DIV/0!</v>
      </c>
      <c r="H980" s="234"/>
      <c r="I980" s="44"/>
      <c r="J980" s="45" t="e">
        <f t="shared" si="2302"/>
        <v>#DIV/0!</v>
      </c>
      <c r="K980" s="234"/>
      <c r="L980" s="85"/>
      <c r="M980" s="45" t="e">
        <f t="shared" si="2303"/>
        <v>#DIV/0!</v>
      </c>
      <c r="N980" s="234"/>
      <c r="O980" s="43"/>
      <c r="P980" s="45" t="e">
        <f t="shared" si="2304"/>
        <v>#DIV/0!</v>
      </c>
      <c r="Q980" s="234"/>
      <c r="R980" s="44"/>
      <c r="S980" s="45" t="e">
        <f t="shared" si="2305"/>
        <v>#DIV/0!</v>
      </c>
      <c r="T980" s="234"/>
      <c r="U980" s="44"/>
      <c r="V980" s="45" t="e">
        <f t="shared" si="2306"/>
        <v>#DIV/0!</v>
      </c>
      <c r="W980" s="234"/>
      <c r="X980" s="44"/>
      <c r="Y980" s="45" t="e">
        <f t="shared" si="2307"/>
        <v>#DIV/0!</v>
      </c>
      <c r="Z980" s="234"/>
      <c r="AA980" s="44"/>
      <c r="AB980" s="45" t="e">
        <f t="shared" si="2308"/>
        <v>#DIV/0!</v>
      </c>
      <c r="AC980" s="234"/>
      <c r="AD980" s="44"/>
      <c r="AE980" s="45" t="e">
        <f t="shared" si="2309"/>
        <v>#DIV/0!</v>
      </c>
      <c r="AF980" s="234"/>
      <c r="AG980" s="44"/>
      <c r="AH980" s="45" t="e">
        <f t="shared" si="2310"/>
        <v>#DIV/0!</v>
      </c>
      <c r="AI980" s="234"/>
      <c r="AJ980" s="44"/>
      <c r="AK980" s="45" t="e">
        <f t="shared" si="2311"/>
        <v>#DIV/0!</v>
      </c>
      <c r="AL980" s="234"/>
      <c r="AM980" s="44"/>
      <c r="AN980" s="45" t="e">
        <f t="shared" si="2312"/>
        <v>#DIV/0!</v>
      </c>
      <c r="AO980" s="234"/>
      <c r="AP980" s="44"/>
      <c r="AQ980" s="42" t="e">
        <f t="shared" si="2313"/>
        <v>#DIV/0!</v>
      </c>
      <c r="AR980" s="12"/>
      <c r="AS980" s="37"/>
      <c r="AT980" s="37"/>
    </row>
    <row r="981" spans="1:46" customFormat="1" ht="30.75" hidden="1" customHeight="1">
      <c r="A981" s="283"/>
      <c r="B981" s="442"/>
      <c r="C981" s="342"/>
      <c r="D981" s="115" t="s">
        <v>26</v>
      </c>
      <c r="E981" s="173">
        <f t="shared" si="2314"/>
        <v>150</v>
      </c>
      <c r="F981" s="85">
        <f t="shared" si="2314"/>
        <v>71.8</v>
      </c>
      <c r="G981" s="43">
        <f t="shared" si="2301"/>
        <v>47.86666666666666</v>
      </c>
      <c r="H981" s="234"/>
      <c r="I981" s="44"/>
      <c r="J981" s="45" t="e">
        <f t="shared" si="2302"/>
        <v>#DIV/0!</v>
      </c>
      <c r="K981" s="234"/>
      <c r="L981" s="85"/>
      <c r="M981" s="45" t="e">
        <f t="shared" si="2303"/>
        <v>#DIV/0!</v>
      </c>
      <c r="N981" s="234"/>
      <c r="O981" s="43"/>
      <c r="P981" s="45" t="e">
        <f t="shared" si="2304"/>
        <v>#DIV/0!</v>
      </c>
      <c r="Q981" s="234"/>
      <c r="R981" s="44"/>
      <c r="S981" s="45" t="e">
        <f t="shared" si="2305"/>
        <v>#DIV/0!</v>
      </c>
      <c r="T981" s="234"/>
      <c r="U981" s="44"/>
      <c r="V981" s="45" t="e">
        <f t="shared" si="2306"/>
        <v>#DIV/0!</v>
      </c>
      <c r="W981" s="234">
        <v>71.8</v>
      </c>
      <c r="X981" s="44">
        <v>71.8</v>
      </c>
      <c r="Y981" s="45">
        <f t="shared" si="2307"/>
        <v>100</v>
      </c>
      <c r="Z981" s="234">
        <v>78.2</v>
      </c>
      <c r="AA981" s="44"/>
      <c r="AB981" s="45">
        <f t="shared" si="2308"/>
        <v>0</v>
      </c>
      <c r="AC981" s="234"/>
      <c r="AD981" s="44"/>
      <c r="AE981" s="45" t="e">
        <f t="shared" si="2309"/>
        <v>#DIV/0!</v>
      </c>
      <c r="AF981" s="234"/>
      <c r="AG981" s="44"/>
      <c r="AH981" s="45" t="e">
        <f t="shared" si="2310"/>
        <v>#DIV/0!</v>
      </c>
      <c r="AI981" s="234"/>
      <c r="AJ981" s="44"/>
      <c r="AK981" s="45" t="e">
        <f t="shared" si="2311"/>
        <v>#DIV/0!</v>
      </c>
      <c r="AL981" s="234"/>
      <c r="AM981" s="44"/>
      <c r="AN981" s="45" t="e">
        <f t="shared" si="2312"/>
        <v>#DIV/0!</v>
      </c>
      <c r="AO981" s="234"/>
      <c r="AP981" s="44"/>
      <c r="AQ981" s="42" t="e">
        <f t="shared" si="2313"/>
        <v>#DIV/0!</v>
      </c>
      <c r="AR981" s="12"/>
      <c r="AS981" s="37"/>
      <c r="AT981" s="37"/>
    </row>
    <row r="982" spans="1:46" customFormat="1" ht="30.75" hidden="1" customHeight="1">
      <c r="A982" s="283"/>
      <c r="B982" s="442"/>
      <c r="C982" s="342"/>
      <c r="D982" s="115" t="s">
        <v>154</v>
      </c>
      <c r="E982" s="173">
        <f t="shared" si="2314"/>
        <v>0</v>
      </c>
      <c r="F982" s="85">
        <f t="shared" si="2314"/>
        <v>0</v>
      </c>
      <c r="G982" s="43" t="e">
        <f t="shared" si="2301"/>
        <v>#DIV/0!</v>
      </c>
      <c r="H982" s="234"/>
      <c r="I982" s="44"/>
      <c r="J982" s="45" t="e">
        <f t="shared" si="2302"/>
        <v>#DIV/0!</v>
      </c>
      <c r="K982" s="234"/>
      <c r="L982" s="85"/>
      <c r="M982" s="45" t="e">
        <f t="shared" si="2303"/>
        <v>#DIV/0!</v>
      </c>
      <c r="N982" s="234"/>
      <c r="O982" s="43"/>
      <c r="P982" s="45" t="e">
        <f t="shared" si="2304"/>
        <v>#DIV/0!</v>
      </c>
      <c r="Q982" s="234"/>
      <c r="R982" s="44"/>
      <c r="S982" s="45" t="e">
        <f t="shared" si="2305"/>
        <v>#DIV/0!</v>
      </c>
      <c r="T982" s="234"/>
      <c r="U982" s="44"/>
      <c r="V982" s="45" t="e">
        <f t="shared" si="2306"/>
        <v>#DIV/0!</v>
      </c>
      <c r="W982" s="234"/>
      <c r="X982" s="44"/>
      <c r="Y982" s="45" t="e">
        <f t="shared" si="2307"/>
        <v>#DIV/0!</v>
      </c>
      <c r="Z982" s="234"/>
      <c r="AA982" s="44"/>
      <c r="AB982" s="45" t="e">
        <f t="shared" si="2308"/>
        <v>#DIV/0!</v>
      </c>
      <c r="AC982" s="234"/>
      <c r="AD982" s="44"/>
      <c r="AE982" s="45" t="e">
        <f t="shared" si="2309"/>
        <v>#DIV/0!</v>
      </c>
      <c r="AF982" s="234"/>
      <c r="AG982" s="44"/>
      <c r="AH982" s="45" t="e">
        <f t="shared" si="2310"/>
        <v>#DIV/0!</v>
      </c>
      <c r="AI982" s="234"/>
      <c r="AJ982" s="44"/>
      <c r="AK982" s="45" t="e">
        <f t="shared" si="2311"/>
        <v>#DIV/0!</v>
      </c>
      <c r="AL982" s="234"/>
      <c r="AM982" s="44"/>
      <c r="AN982" s="45" t="e">
        <f t="shared" si="2312"/>
        <v>#DIV/0!</v>
      </c>
      <c r="AO982" s="234"/>
      <c r="AP982" s="44"/>
      <c r="AQ982" s="42" t="e">
        <f t="shared" si="2313"/>
        <v>#DIV/0!</v>
      </c>
      <c r="AR982" s="12"/>
      <c r="AS982" s="37"/>
      <c r="AT982" s="37"/>
    </row>
    <row r="983" spans="1:46" customFormat="1" ht="30.75" hidden="1" customHeight="1">
      <c r="A983" s="283"/>
      <c r="B983" s="442"/>
      <c r="C983" s="342"/>
      <c r="D983" s="115" t="s">
        <v>37</v>
      </c>
      <c r="E983" s="173">
        <f t="shared" si="2314"/>
        <v>0</v>
      </c>
      <c r="F983" s="85">
        <f t="shared" si="2314"/>
        <v>0</v>
      </c>
      <c r="G983" s="43" t="e">
        <f t="shared" si="2301"/>
        <v>#DIV/0!</v>
      </c>
      <c r="H983" s="234"/>
      <c r="I983" s="44"/>
      <c r="J983" s="45" t="e">
        <f t="shared" si="2302"/>
        <v>#DIV/0!</v>
      </c>
      <c r="K983" s="234"/>
      <c r="L983" s="85"/>
      <c r="M983" s="45" t="e">
        <f t="shared" si="2303"/>
        <v>#DIV/0!</v>
      </c>
      <c r="N983" s="234"/>
      <c r="O983" s="43"/>
      <c r="P983" s="45" t="e">
        <f t="shared" si="2304"/>
        <v>#DIV/0!</v>
      </c>
      <c r="Q983" s="234"/>
      <c r="R983" s="44"/>
      <c r="S983" s="45" t="e">
        <f t="shared" si="2305"/>
        <v>#DIV/0!</v>
      </c>
      <c r="T983" s="234"/>
      <c r="U983" s="44"/>
      <c r="V983" s="45" t="e">
        <f t="shared" si="2306"/>
        <v>#DIV/0!</v>
      </c>
      <c r="W983" s="234"/>
      <c r="X983" s="44"/>
      <c r="Y983" s="45" t="e">
        <f t="shared" si="2307"/>
        <v>#DIV/0!</v>
      </c>
      <c r="Z983" s="234"/>
      <c r="AA983" s="44"/>
      <c r="AB983" s="45" t="e">
        <f t="shared" si="2308"/>
        <v>#DIV/0!</v>
      </c>
      <c r="AC983" s="234"/>
      <c r="AD983" s="44"/>
      <c r="AE983" s="45" t="e">
        <f t="shared" si="2309"/>
        <v>#DIV/0!</v>
      </c>
      <c r="AF983" s="234"/>
      <c r="AG983" s="44"/>
      <c r="AH983" s="45" t="e">
        <f t="shared" si="2310"/>
        <v>#DIV/0!</v>
      </c>
      <c r="AI983" s="234"/>
      <c r="AJ983" s="44"/>
      <c r="AK983" s="45" t="e">
        <f t="shared" si="2311"/>
        <v>#DIV/0!</v>
      </c>
      <c r="AL983" s="234"/>
      <c r="AM983" s="44"/>
      <c r="AN983" s="45" t="e">
        <f t="shared" si="2312"/>
        <v>#DIV/0!</v>
      </c>
      <c r="AO983" s="234"/>
      <c r="AP983" s="44"/>
      <c r="AQ983" s="42" t="e">
        <f t="shared" si="2313"/>
        <v>#DIV/0!</v>
      </c>
      <c r="AR983" s="12"/>
      <c r="AS983" s="37"/>
      <c r="AT983" s="37"/>
    </row>
    <row r="984" spans="1:46" customFormat="1" ht="30.75" hidden="1" customHeight="1">
      <c r="A984" s="283"/>
      <c r="B984" s="443"/>
      <c r="C984" s="343"/>
      <c r="D984" s="115" t="s">
        <v>32</v>
      </c>
      <c r="E984" s="173">
        <f t="shared" si="2314"/>
        <v>0</v>
      </c>
      <c r="F984" s="85">
        <f t="shared" si="2314"/>
        <v>0</v>
      </c>
      <c r="G984" s="43" t="e">
        <f t="shared" si="2301"/>
        <v>#DIV/0!</v>
      </c>
      <c r="H984" s="234"/>
      <c r="I984" s="44"/>
      <c r="J984" s="45" t="e">
        <f t="shared" si="2302"/>
        <v>#DIV/0!</v>
      </c>
      <c r="K984" s="234"/>
      <c r="L984" s="85"/>
      <c r="M984" s="45" t="e">
        <f t="shared" si="2303"/>
        <v>#DIV/0!</v>
      </c>
      <c r="N984" s="234"/>
      <c r="O984" s="43"/>
      <c r="P984" s="45" t="e">
        <f t="shared" si="2304"/>
        <v>#DIV/0!</v>
      </c>
      <c r="Q984" s="234"/>
      <c r="R984" s="44"/>
      <c r="S984" s="45" t="e">
        <f t="shared" si="2305"/>
        <v>#DIV/0!</v>
      </c>
      <c r="T984" s="234"/>
      <c r="U984" s="44"/>
      <c r="V984" s="45" t="e">
        <f t="shared" si="2306"/>
        <v>#DIV/0!</v>
      </c>
      <c r="W984" s="234"/>
      <c r="X984" s="44"/>
      <c r="Y984" s="45" t="e">
        <f t="shared" si="2307"/>
        <v>#DIV/0!</v>
      </c>
      <c r="Z984" s="234"/>
      <c r="AA984" s="44"/>
      <c r="AB984" s="45" t="e">
        <f t="shared" si="2308"/>
        <v>#DIV/0!</v>
      </c>
      <c r="AC984" s="234"/>
      <c r="AD984" s="44"/>
      <c r="AE984" s="45" t="e">
        <f t="shared" si="2309"/>
        <v>#DIV/0!</v>
      </c>
      <c r="AF984" s="234"/>
      <c r="AG984" s="44"/>
      <c r="AH984" s="45" t="e">
        <f t="shared" si="2310"/>
        <v>#DIV/0!</v>
      </c>
      <c r="AI984" s="234"/>
      <c r="AJ984" s="44"/>
      <c r="AK984" s="45" t="e">
        <f t="shared" si="2311"/>
        <v>#DIV/0!</v>
      </c>
      <c r="AL984" s="234"/>
      <c r="AM984" s="44"/>
      <c r="AN984" s="45" t="e">
        <f t="shared" si="2312"/>
        <v>#DIV/0!</v>
      </c>
      <c r="AO984" s="234"/>
      <c r="AP984" s="44"/>
      <c r="AQ984" s="42" t="e">
        <f t="shared" si="2313"/>
        <v>#DIV/0!</v>
      </c>
      <c r="AR984" s="12"/>
      <c r="AS984" s="37"/>
      <c r="AT984" s="37"/>
    </row>
    <row r="985" spans="1:46" s="208" customFormat="1" ht="57" hidden="1" customHeight="1">
      <c r="A985" s="283" t="s">
        <v>19</v>
      </c>
      <c r="B985" s="278" t="s">
        <v>303</v>
      </c>
      <c r="C985" s="282" t="s">
        <v>208</v>
      </c>
      <c r="D985" s="217" t="s">
        <v>34</v>
      </c>
      <c r="E985" s="211">
        <f>SUM(E986:E991)</f>
        <v>0</v>
      </c>
      <c r="F985" s="212">
        <f>SUM(F986:F991)</f>
        <v>0</v>
      </c>
      <c r="G985" s="219" t="e">
        <f>(F985/E985)*100</f>
        <v>#DIV/0!</v>
      </c>
      <c r="H985" s="236">
        <f>SUM(H986:H991)</f>
        <v>0</v>
      </c>
      <c r="I985" s="219">
        <f>SUM(I986:I991)</f>
        <v>0</v>
      </c>
      <c r="J985" s="219" t="e">
        <f>(I985/H985)*100</f>
        <v>#DIV/0!</v>
      </c>
      <c r="K985" s="236">
        <f>SUM(K986:K991)</f>
        <v>0</v>
      </c>
      <c r="L985" s="212">
        <f>SUM(L986:L991)</f>
        <v>0</v>
      </c>
      <c r="M985" s="219" t="e">
        <f>(L985/K985)*100</f>
        <v>#DIV/0!</v>
      </c>
      <c r="N985" s="236">
        <f>SUM(N986:N991)</f>
        <v>0</v>
      </c>
      <c r="O985" s="212">
        <f>SUM(O986:O991)</f>
        <v>0</v>
      </c>
      <c r="P985" s="219" t="e">
        <f>(O985/N985)*100</f>
        <v>#DIV/0!</v>
      </c>
      <c r="Q985" s="236">
        <f>SUM(Q986:Q991)</f>
        <v>0</v>
      </c>
      <c r="R985" s="219">
        <f>SUM(R986:R991)</f>
        <v>0</v>
      </c>
      <c r="S985" s="219" t="e">
        <f>(R985/Q985)*100</f>
        <v>#DIV/0!</v>
      </c>
      <c r="T985" s="236">
        <f>SUM(T986:T991)</f>
        <v>0</v>
      </c>
      <c r="U985" s="219">
        <f>SUM(U986:U991)</f>
        <v>0</v>
      </c>
      <c r="V985" s="219" t="e">
        <f>(U985/T985)*100</f>
        <v>#DIV/0!</v>
      </c>
      <c r="W985" s="236">
        <f>SUM(W986:W991)</f>
        <v>0</v>
      </c>
      <c r="X985" s="219">
        <f>SUM(X986:X991)</f>
        <v>0</v>
      </c>
      <c r="Y985" s="219" t="e">
        <f>(X985/W985)*100</f>
        <v>#DIV/0!</v>
      </c>
      <c r="Z985" s="236">
        <f>SUM(Z986:Z991)</f>
        <v>0</v>
      </c>
      <c r="AA985" s="219">
        <f>SUM(AA986:AA991)</f>
        <v>0</v>
      </c>
      <c r="AB985" s="219" t="e">
        <f>(AA985/Z985)*100</f>
        <v>#DIV/0!</v>
      </c>
      <c r="AC985" s="236">
        <f>SUM(AC986:AC991)</f>
        <v>0</v>
      </c>
      <c r="AD985" s="219">
        <f>SUM(AD986:AD991)</f>
        <v>0</v>
      </c>
      <c r="AE985" s="219" t="e">
        <f>(AD985/AC985)*100</f>
        <v>#DIV/0!</v>
      </c>
      <c r="AF985" s="236">
        <f>SUM(AF986:AF991)</f>
        <v>0</v>
      </c>
      <c r="AG985" s="219">
        <f>SUM(AG986:AG991)</f>
        <v>0</v>
      </c>
      <c r="AH985" s="219" t="e">
        <f>(AG985/AF985)*100</f>
        <v>#DIV/0!</v>
      </c>
      <c r="AI985" s="236">
        <f>SUM(AI986:AI991)</f>
        <v>0</v>
      </c>
      <c r="AJ985" s="219">
        <f>SUM(AJ986:AJ991)</f>
        <v>0</v>
      </c>
      <c r="AK985" s="219" t="e">
        <f>(AJ985/AI985)*100</f>
        <v>#DIV/0!</v>
      </c>
      <c r="AL985" s="236">
        <f>SUM(AL986:AL991)</f>
        <v>0</v>
      </c>
      <c r="AM985" s="219">
        <f>SUM(AM986:AM991)</f>
        <v>0</v>
      </c>
      <c r="AN985" s="219" t="e">
        <f>(AM985/AL985)*100</f>
        <v>#DIV/0!</v>
      </c>
      <c r="AO985" s="236">
        <f>SUM(AO986:AO991)</f>
        <v>0</v>
      </c>
      <c r="AP985" s="219">
        <f>SUM(AP986:AP991)</f>
        <v>0</v>
      </c>
      <c r="AQ985" s="219" t="e">
        <f>(AP985/AO985)*100</f>
        <v>#DIV/0!</v>
      </c>
      <c r="AR985" s="216"/>
    </row>
    <row r="986" spans="1:46" customFormat="1" ht="75" hidden="1" customHeight="1">
      <c r="A986" s="283"/>
      <c r="B986" s="279"/>
      <c r="C986" s="282"/>
      <c r="D986" s="115" t="s">
        <v>17</v>
      </c>
      <c r="E986" s="176">
        <f>H986+K986+N986+Q986+T986+W986+Z986+AC986+AF986+AI986+AL986+AO986</f>
        <v>0</v>
      </c>
      <c r="F986" s="41">
        <f>I986+L986+O986+R986+U986+X986+AA986+AD986+AG986+AJ986+AM986+AP986</f>
        <v>0</v>
      </c>
      <c r="G986" s="42" t="e">
        <f t="shared" ref="G986:G991" si="2315">(F986/E986)*100</f>
        <v>#DIV/0!</v>
      </c>
      <c r="H986" s="236"/>
      <c r="I986" s="41"/>
      <c r="J986" s="42" t="e">
        <f t="shared" ref="J986:J991" si="2316">(I986/H986)*100</f>
        <v>#DIV/0!</v>
      </c>
      <c r="K986" s="236"/>
      <c r="L986" s="47"/>
      <c r="M986" s="42" t="e">
        <f t="shared" ref="M986:M991" si="2317">(L986/K986)*100</f>
        <v>#DIV/0!</v>
      </c>
      <c r="N986" s="236"/>
      <c r="O986" s="48"/>
      <c r="P986" s="42" t="e">
        <f t="shared" ref="P986:P991" si="2318">(O986/N986)*100</f>
        <v>#DIV/0!</v>
      </c>
      <c r="Q986" s="236"/>
      <c r="R986" s="41"/>
      <c r="S986" s="42" t="e">
        <f t="shared" ref="S986:S991" si="2319">(R986/Q986)*100</f>
        <v>#DIV/0!</v>
      </c>
      <c r="T986" s="236"/>
      <c r="U986" s="41"/>
      <c r="V986" s="42" t="e">
        <f t="shared" ref="V986:V991" si="2320">(U986/T986)*100</f>
        <v>#DIV/0!</v>
      </c>
      <c r="W986" s="236"/>
      <c r="X986" s="41"/>
      <c r="Y986" s="42" t="e">
        <f t="shared" ref="Y986:Y991" si="2321">(X986/W986)*100</f>
        <v>#DIV/0!</v>
      </c>
      <c r="Z986" s="236"/>
      <c r="AA986" s="41"/>
      <c r="AB986" s="42" t="e">
        <f t="shared" ref="AB986:AB991" si="2322">(AA986/Z986)*100</f>
        <v>#DIV/0!</v>
      </c>
      <c r="AC986" s="236"/>
      <c r="AD986" s="41"/>
      <c r="AE986" s="42" t="e">
        <f t="shared" ref="AE986:AE991" si="2323">(AD986/AC986)*100</f>
        <v>#DIV/0!</v>
      </c>
      <c r="AF986" s="236"/>
      <c r="AG986" s="41"/>
      <c r="AH986" s="42" t="e">
        <f t="shared" ref="AH986:AH991" si="2324">(AG986/AF986)*100</f>
        <v>#DIV/0!</v>
      </c>
      <c r="AI986" s="236"/>
      <c r="AJ986" s="41"/>
      <c r="AK986" s="42" t="e">
        <f t="shared" ref="AK986:AK991" si="2325">(AJ986/AI986)*100</f>
        <v>#DIV/0!</v>
      </c>
      <c r="AL986" s="236"/>
      <c r="AM986" s="41"/>
      <c r="AN986" s="42" t="e">
        <f t="shared" ref="AN986:AN991" si="2326">(AM986/AL986)*100</f>
        <v>#DIV/0!</v>
      </c>
      <c r="AO986" s="236"/>
      <c r="AP986" s="41"/>
      <c r="AQ986" s="42" t="e">
        <f t="shared" ref="AQ986:AQ991" si="2327">(AP986/AO986)*100</f>
        <v>#DIV/0!</v>
      </c>
      <c r="AR986" s="12"/>
      <c r="AS986" s="37"/>
      <c r="AT986" s="37"/>
    </row>
    <row r="987" spans="1:46" customFormat="1" ht="93.75" hidden="1" customHeight="1">
      <c r="A987" s="283"/>
      <c r="B987" s="279"/>
      <c r="C987" s="282"/>
      <c r="D987" s="115" t="s">
        <v>18</v>
      </c>
      <c r="E987" s="176">
        <f t="shared" ref="E987:F991" si="2328">H987+K987+N987+Q987+T987+W987+Z987+AC987+AF987+AI987+AL987+AO987</f>
        <v>0</v>
      </c>
      <c r="F987" s="41">
        <f t="shared" si="2328"/>
        <v>0</v>
      </c>
      <c r="G987" s="42" t="e">
        <f t="shared" si="2315"/>
        <v>#DIV/0!</v>
      </c>
      <c r="H987" s="236"/>
      <c r="I987" s="41"/>
      <c r="J987" s="42" t="e">
        <f t="shared" si="2316"/>
        <v>#DIV/0!</v>
      </c>
      <c r="K987" s="236"/>
      <c r="L987" s="47"/>
      <c r="M987" s="42" t="e">
        <f t="shared" si="2317"/>
        <v>#DIV/0!</v>
      </c>
      <c r="N987" s="236"/>
      <c r="O987" s="48"/>
      <c r="P987" s="42" t="e">
        <f t="shared" si="2318"/>
        <v>#DIV/0!</v>
      </c>
      <c r="Q987" s="236"/>
      <c r="R987" s="41"/>
      <c r="S987" s="42" t="e">
        <f t="shared" si="2319"/>
        <v>#DIV/0!</v>
      </c>
      <c r="T987" s="236"/>
      <c r="U987" s="41"/>
      <c r="V987" s="42" t="e">
        <f t="shared" si="2320"/>
        <v>#DIV/0!</v>
      </c>
      <c r="W987" s="236"/>
      <c r="X987" s="41"/>
      <c r="Y987" s="42" t="e">
        <f t="shared" si="2321"/>
        <v>#DIV/0!</v>
      </c>
      <c r="Z987" s="236"/>
      <c r="AA987" s="41"/>
      <c r="AB987" s="42" t="e">
        <f t="shared" si="2322"/>
        <v>#DIV/0!</v>
      </c>
      <c r="AC987" s="236"/>
      <c r="AD987" s="41"/>
      <c r="AE987" s="42" t="e">
        <f t="shared" si="2323"/>
        <v>#DIV/0!</v>
      </c>
      <c r="AF987" s="236"/>
      <c r="AG987" s="41"/>
      <c r="AH987" s="42" t="e">
        <f t="shared" si="2324"/>
        <v>#DIV/0!</v>
      </c>
      <c r="AI987" s="236"/>
      <c r="AJ987" s="41"/>
      <c r="AK987" s="42" t="e">
        <f t="shared" si="2325"/>
        <v>#DIV/0!</v>
      </c>
      <c r="AL987" s="236"/>
      <c r="AM987" s="41"/>
      <c r="AN987" s="42" t="e">
        <f t="shared" si="2326"/>
        <v>#DIV/0!</v>
      </c>
      <c r="AO987" s="236"/>
      <c r="AP987" s="41"/>
      <c r="AQ987" s="42" t="e">
        <f t="shared" si="2327"/>
        <v>#DIV/0!</v>
      </c>
      <c r="AR987" s="12"/>
      <c r="AS987" s="37"/>
      <c r="AT987" s="37"/>
    </row>
    <row r="988" spans="1:46" customFormat="1" ht="30" hidden="1" customHeight="1">
      <c r="A988" s="283"/>
      <c r="B988" s="279"/>
      <c r="C988" s="282"/>
      <c r="D988" s="115" t="s">
        <v>26</v>
      </c>
      <c r="E988" s="176">
        <f t="shared" si="2328"/>
        <v>0</v>
      </c>
      <c r="F988" s="41">
        <f t="shared" si="2328"/>
        <v>0</v>
      </c>
      <c r="G988" s="42" t="e">
        <f t="shared" si="2315"/>
        <v>#DIV/0!</v>
      </c>
      <c r="H988" s="236"/>
      <c r="I988" s="41"/>
      <c r="J988" s="42" t="e">
        <f t="shared" si="2316"/>
        <v>#DIV/0!</v>
      </c>
      <c r="K988" s="236"/>
      <c r="L988" s="47"/>
      <c r="M988" s="42" t="e">
        <f t="shared" si="2317"/>
        <v>#DIV/0!</v>
      </c>
      <c r="N988" s="236"/>
      <c r="O988" s="48"/>
      <c r="P988" s="42" t="e">
        <f t="shared" si="2318"/>
        <v>#DIV/0!</v>
      </c>
      <c r="Q988" s="236"/>
      <c r="R988" s="41"/>
      <c r="S988" s="42" t="e">
        <f t="shared" si="2319"/>
        <v>#DIV/0!</v>
      </c>
      <c r="T988" s="236"/>
      <c r="U988" s="41"/>
      <c r="V988" s="42" t="e">
        <f t="shared" si="2320"/>
        <v>#DIV/0!</v>
      </c>
      <c r="W988" s="236"/>
      <c r="X988" s="41"/>
      <c r="Y988" s="42" t="e">
        <f t="shared" si="2321"/>
        <v>#DIV/0!</v>
      </c>
      <c r="Z988" s="236"/>
      <c r="AA988" s="41"/>
      <c r="AB988" s="42" t="e">
        <f t="shared" si="2322"/>
        <v>#DIV/0!</v>
      </c>
      <c r="AC988" s="236"/>
      <c r="AD988" s="41"/>
      <c r="AE988" s="42" t="e">
        <f t="shared" si="2323"/>
        <v>#DIV/0!</v>
      </c>
      <c r="AF988" s="236"/>
      <c r="AG988" s="41"/>
      <c r="AH988" s="42" t="e">
        <f t="shared" si="2324"/>
        <v>#DIV/0!</v>
      </c>
      <c r="AI988" s="236"/>
      <c r="AJ988" s="41"/>
      <c r="AK988" s="42" t="e">
        <f t="shared" si="2325"/>
        <v>#DIV/0!</v>
      </c>
      <c r="AL988" s="236"/>
      <c r="AM988" s="41"/>
      <c r="AN988" s="42" t="e">
        <f t="shared" si="2326"/>
        <v>#DIV/0!</v>
      </c>
      <c r="AO988" s="236"/>
      <c r="AP988" s="41"/>
      <c r="AQ988" s="42" t="e">
        <f t="shared" si="2327"/>
        <v>#DIV/0!</v>
      </c>
      <c r="AR988" s="12"/>
      <c r="AS988" s="37"/>
      <c r="AT988" s="37"/>
    </row>
    <row r="989" spans="1:46" customFormat="1" ht="82.5" hidden="1" customHeight="1">
      <c r="A989" s="283"/>
      <c r="B989" s="279"/>
      <c r="C989" s="282"/>
      <c r="D989" s="115" t="s">
        <v>154</v>
      </c>
      <c r="E989" s="176">
        <f t="shared" si="2328"/>
        <v>0</v>
      </c>
      <c r="F989" s="41">
        <f t="shared" si="2328"/>
        <v>0</v>
      </c>
      <c r="G989" s="42" t="e">
        <f t="shared" si="2315"/>
        <v>#DIV/0!</v>
      </c>
      <c r="H989" s="236"/>
      <c r="I989" s="41"/>
      <c r="J989" s="42" t="e">
        <f t="shared" si="2316"/>
        <v>#DIV/0!</v>
      </c>
      <c r="K989" s="236"/>
      <c r="L989" s="47"/>
      <c r="M989" s="42" t="e">
        <f t="shared" si="2317"/>
        <v>#DIV/0!</v>
      </c>
      <c r="N989" s="236"/>
      <c r="O989" s="48"/>
      <c r="P989" s="42" t="e">
        <f t="shared" si="2318"/>
        <v>#DIV/0!</v>
      </c>
      <c r="Q989" s="236"/>
      <c r="R989" s="41"/>
      <c r="S989" s="42" t="e">
        <f t="shared" si="2319"/>
        <v>#DIV/0!</v>
      </c>
      <c r="T989" s="236"/>
      <c r="U989" s="41"/>
      <c r="V989" s="42" t="e">
        <f t="shared" si="2320"/>
        <v>#DIV/0!</v>
      </c>
      <c r="W989" s="236"/>
      <c r="X989" s="41"/>
      <c r="Y989" s="42" t="e">
        <f t="shared" si="2321"/>
        <v>#DIV/0!</v>
      </c>
      <c r="Z989" s="236"/>
      <c r="AA989" s="41"/>
      <c r="AB989" s="42" t="e">
        <f t="shared" si="2322"/>
        <v>#DIV/0!</v>
      </c>
      <c r="AC989" s="236"/>
      <c r="AD989" s="41"/>
      <c r="AE989" s="42" t="e">
        <f t="shared" si="2323"/>
        <v>#DIV/0!</v>
      </c>
      <c r="AF989" s="236"/>
      <c r="AG989" s="41"/>
      <c r="AH989" s="42" t="e">
        <f t="shared" si="2324"/>
        <v>#DIV/0!</v>
      </c>
      <c r="AI989" s="236"/>
      <c r="AJ989" s="41"/>
      <c r="AK989" s="42" t="e">
        <f t="shared" si="2325"/>
        <v>#DIV/0!</v>
      </c>
      <c r="AL989" s="236"/>
      <c r="AM989" s="41"/>
      <c r="AN989" s="42" t="e">
        <f t="shared" si="2326"/>
        <v>#DIV/0!</v>
      </c>
      <c r="AO989" s="236"/>
      <c r="AP989" s="41"/>
      <c r="AQ989" s="42" t="e">
        <f t="shared" si="2327"/>
        <v>#DIV/0!</v>
      </c>
      <c r="AR989" s="12"/>
      <c r="AS989" s="37"/>
      <c r="AT989" s="37"/>
    </row>
    <row r="990" spans="1:46" customFormat="1" ht="38.25" hidden="1" customHeight="1">
      <c r="A990" s="283"/>
      <c r="B990" s="279"/>
      <c r="C990" s="282"/>
      <c r="D990" s="115" t="s">
        <v>37</v>
      </c>
      <c r="E990" s="176">
        <f t="shared" si="2328"/>
        <v>0</v>
      </c>
      <c r="F990" s="41">
        <f t="shared" si="2328"/>
        <v>0</v>
      </c>
      <c r="G990" s="42" t="e">
        <f t="shared" si="2315"/>
        <v>#DIV/0!</v>
      </c>
      <c r="H990" s="236"/>
      <c r="I990" s="41"/>
      <c r="J990" s="42" t="e">
        <f t="shared" si="2316"/>
        <v>#DIV/0!</v>
      </c>
      <c r="K990" s="236"/>
      <c r="L990" s="47"/>
      <c r="M990" s="42" t="e">
        <f t="shared" si="2317"/>
        <v>#DIV/0!</v>
      </c>
      <c r="N990" s="236"/>
      <c r="O990" s="48"/>
      <c r="P990" s="42" t="e">
        <f t="shared" si="2318"/>
        <v>#DIV/0!</v>
      </c>
      <c r="Q990" s="236"/>
      <c r="R990" s="41"/>
      <c r="S990" s="42" t="e">
        <f t="shared" si="2319"/>
        <v>#DIV/0!</v>
      </c>
      <c r="T990" s="236"/>
      <c r="U990" s="41"/>
      <c r="V990" s="42" t="e">
        <f t="shared" si="2320"/>
        <v>#DIV/0!</v>
      </c>
      <c r="W990" s="236"/>
      <c r="X990" s="41"/>
      <c r="Y990" s="42" t="e">
        <f t="shared" si="2321"/>
        <v>#DIV/0!</v>
      </c>
      <c r="Z990" s="236"/>
      <c r="AA990" s="41"/>
      <c r="AB990" s="42" t="e">
        <f t="shared" si="2322"/>
        <v>#DIV/0!</v>
      </c>
      <c r="AC990" s="236"/>
      <c r="AD990" s="41"/>
      <c r="AE990" s="42" t="e">
        <f t="shared" si="2323"/>
        <v>#DIV/0!</v>
      </c>
      <c r="AF990" s="236"/>
      <c r="AG990" s="41"/>
      <c r="AH990" s="42" t="e">
        <f t="shared" si="2324"/>
        <v>#DIV/0!</v>
      </c>
      <c r="AI990" s="236"/>
      <c r="AJ990" s="41"/>
      <c r="AK990" s="42" t="e">
        <f t="shared" si="2325"/>
        <v>#DIV/0!</v>
      </c>
      <c r="AL990" s="236"/>
      <c r="AM990" s="41"/>
      <c r="AN990" s="42" t="e">
        <f t="shared" si="2326"/>
        <v>#DIV/0!</v>
      </c>
      <c r="AO990" s="236"/>
      <c r="AP990" s="41"/>
      <c r="AQ990" s="42" t="e">
        <f t="shared" si="2327"/>
        <v>#DIV/0!</v>
      </c>
      <c r="AR990" s="12"/>
      <c r="AS990" s="37"/>
      <c r="AT990" s="37"/>
    </row>
    <row r="991" spans="1:46" customFormat="1" ht="63.75" hidden="1" customHeight="1">
      <c r="A991" s="283"/>
      <c r="B991" s="280"/>
      <c r="C991" s="282"/>
      <c r="D991" s="115" t="s">
        <v>32</v>
      </c>
      <c r="E991" s="176">
        <f t="shared" si="2328"/>
        <v>0</v>
      </c>
      <c r="F991" s="41">
        <f t="shared" si="2328"/>
        <v>0</v>
      </c>
      <c r="G991" s="42" t="e">
        <f t="shared" si="2315"/>
        <v>#DIV/0!</v>
      </c>
      <c r="H991" s="236"/>
      <c r="I991" s="41"/>
      <c r="J991" s="42" t="e">
        <f t="shared" si="2316"/>
        <v>#DIV/0!</v>
      </c>
      <c r="K991" s="236"/>
      <c r="L991" s="47"/>
      <c r="M991" s="42" t="e">
        <f t="shared" si="2317"/>
        <v>#DIV/0!</v>
      </c>
      <c r="N991" s="236"/>
      <c r="O991" s="48"/>
      <c r="P991" s="42" t="e">
        <f t="shared" si="2318"/>
        <v>#DIV/0!</v>
      </c>
      <c r="Q991" s="236"/>
      <c r="R991" s="41"/>
      <c r="S991" s="42" t="e">
        <f t="shared" si="2319"/>
        <v>#DIV/0!</v>
      </c>
      <c r="T991" s="236"/>
      <c r="U991" s="41"/>
      <c r="V991" s="42" t="e">
        <f t="shared" si="2320"/>
        <v>#DIV/0!</v>
      </c>
      <c r="W991" s="236"/>
      <c r="X991" s="41"/>
      <c r="Y991" s="42" t="e">
        <f t="shared" si="2321"/>
        <v>#DIV/0!</v>
      </c>
      <c r="Z991" s="236"/>
      <c r="AA991" s="41"/>
      <c r="AB991" s="42" t="e">
        <f t="shared" si="2322"/>
        <v>#DIV/0!</v>
      </c>
      <c r="AC991" s="236"/>
      <c r="AD991" s="41"/>
      <c r="AE991" s="42" t="e">
        <f t="shared" si="2323"/>
        <v>#DIV/0!</v>
      </c>
      <c r="AF991" s="236"/>
      <c r="AG991" s="41"/>
      <c r="AH991" s="42" t="e">
        <f t="shared" si="2324"/>
        <v>#DIV/0!</v>
      </c>
      <c r="AI991" s="236"/>
      <c r="AJ991" s="41"/>
      <c r="AK991" s="42" t="e">
        <f t="shared" si="2325"/>
        <v>#DIV/0!</v>
      </c>
      <c r="AL991" s="236"/>
      <c r="AM991" s="41"/>
      <c r="AN991" s="42" t="e">
        <f t="shared" si="2326"/>
        <v>#DIV/0!</v>
      </c>
      <c r="AO991" s="236"/>
      <c r="AP991" s="41"/>
      <c r="AQ991" s="42" t="e">
        <f t="shared" si="2327"/>
        <v>#DIV/0!</v>
      </c>
      <c r="AR991" s="12"/>
      <c r="AS991" s="37"/>
      <c r="AT991" s="37"/>
    </row>
    <row r="992" spans="1:46" s="208" customFormat="1" ht="54" hidden="1" customHeight="1">
      <c r="A992" s="283" t="s">
        <v>61</v>
      </c>
      <c r="B992" s="278" t="s">
        <v>304</v>
      </c>
      <c r="C992" s="278" t="s">
        <v>210</v>
      </c>
      <c r="D992" s="217" t="s">
        <v>34</v>
      </c>
      <c r="E992" s="211">
        <f>E993+E994+E995+E997+E998</f>
        <v>750</v>
      </c>
      <c r="F992" s="212">
        <f>F993+F994+F995+F997+F998</f>
        <v>0</v>
      </c>
      <c r="G992" s="212">
        <f>(F992/E992)*100</f>
        <v>0</v>
      </c>
      <c r="H992" s="235">
        <f>H993+H994+H995+H997+H998</f>
        <v>0</v>
      </c>
      <c r="I992" s="212">
        <f>I993+I994+I995+I997+I998</f>
        <v>0</v>
      </c>
      <c r="J992" s="212" t="e">
        <f>(I992/H992)*100</f>
        <v>#DIV/0!</v>
      </c>
      <c r="K992" s="235">
        <f>K993+K994+K995+K997+K998</f>
        <v>0</v>
      </c>
      <c r="L992" s="212">
        <f>L993+L994+L995+L997+L998</f>
        <v>0</v>
      </c>
      <c r="M992" s="219" t="e">
        <f>(L992/K992)*100</f>
        <v>#DIV/0!</v>
      </c>
      <c r="N992" s="235">
        <f>N993+N994+N995+N997+N998</f>
        <v>0</v>
      </c>
      <c r="O992" s="212">
        <f>O993+O994+O995+O997+O998</f>
        <v>0</v>
      </c>
      <c r="P992" s="219" t="e">
        <f>(O992/N992)*100</f>
        <v>#DIV/0!</v>
      </c>
      <c r="Q992" s="235">
        <f>Q993+Q994+Q995+Q997+Q998</f>
        <v>0</v>
      </c>
      <c r="R992" s="212">
        <f>R993+R994+R995+R997+R998</f>
        <v>0</v>
      </c>
      <c r="S992" s="219" t="e">
        <f>(R992/Q992)*100</f>
        <v>#DIV/0!</v>
      </c>
      <c r="T992" s="235">
        <f>T993+T994+T995+T997+T998</f>
        <v>0</v>
      </c>
      <c r="U992" s="212">
        <f>U993+U994+U995+U997+U998</f>
        <v>0</v>
      </c>
      <c r="V992" s="219" t="e">
        <f>(U992/T992)*100</f>
        <v>#DIV/0!</v>
      </c>
      <c r="W992" s="235">
        <f>W993+W994+W995+W997+W998</f>
        <v>0</v>
      </c>
      <c r="X992" s="212">
        <f>X993+X994+X995+X997+X998</f>
        <v>0</v>
      </c>
      <c r="Y992" s="219" t="e">
        <f>(X992/W992)*100</f>
        <v>#DIV/0!</v>
      </c>
      <c r="Z992" s="235">
        <f>Z993+Z994+Z995+Z997+Z998</f>
        <v>750</v>
      </c>
      <c r="AA992" s="212">
        <f>AA993+AA994+AA995+AA997+AA998</f>
        <v>0</v>
      </c>
      <c r="AB992" s="219">
        <f>(AA992/Z992)*100</f>
        <v>0</v>
      </c>
      <c r="AC992" s="235">
        <f>AC993+AC994+AC995+AC997+AC998</f>
        <v>0</v>
      </c>
      <c r="AD992" s="212">
        <f>AD993+AD994+AD995+AD997+AD998</f>
        <v>0</v>
      </c>
      <c r="AE992" s="219" t="e">
        <f>(AD992/AC992)*100</f>
        <v>#DIV/0!</v>
      </c>
      <c r="AF992" s="235">
        <f>AF993+AF994+AF995+AF997+AF998</f>
        <v>0</v>
      </c>
      <c r="AG992" s="212">
        <f>AG993+AG994+AG995+AG997+AG998</f>
        <v>0</v>
      </c>
      <c r="AH992" s="219" t="e">
        <f>(AG992/AF992)*100</f>
        <v>#DIV/0!</v>
      </c>
      <c r="AI992" s="235">
        <f>AI993+AI994+AI995+AI997+AI998</f>
        <v>0</v>
      </c>
      <c r="AJ992" s="212">
        <f>AJ993+AJ994+AJ995+AJ997+AJ998</f>
        <v>0</v>
      </c>
      <c r="AK992" s="219" t="e">
        <f>(AJ992/AI992)*100</f>
        <v>#DIV/0!</v>
      </c>
      <c r="AL992" s="235">
        <f>AL993+AL994+AL995+AL997+AL998</f>
        <v>0</v>
      </c>
      <c r="AM992" s="212">
        <f>AM993+AM994+AM995+AM997+AM998</f>
        <v>0</v>
      </c>
      <c r="AN992" s="219" t="e">
        <f>(AM992/AL992)*100</f>
        <v>#DIV/0!</v>
      </c>
      <c r="AO992" s="235">
        <f>AO993+AO994+AO995+AO997+AO998</f>
        <v>0</v>
      </c>
      <c r="AP992" s="212">
        <f>AP993+AP994+AP995+AP997+AP998</f>
        <v>0</v>
      </c>
      <c r="AQ992" s="219" t="e">
        <f>(AP992/AO992)*100</f>
        <v>#DIV/0!</v>
      </c>
      <c r="AR992" s="216"/>
    </row>
    <row r="993" spans="1:46" customFormat="1" ht="30" hidden="1">
      <c r="A993" s="283"/>
      <c r="B993" s="279"/>
      <c r="C993" s="279"/>
      <c r="D993" s="115" t="s">
        <v>17</v>
      </c>
      <c r="E993" s="176">
        <f>H993+K993+N993+Q993+T993+W993+Z993+AC993+AF993+AI993+AL993+AO993</f>
        <v>0</v>
      </c>
      <c r="F993" s="47">
        <f>I993+L993+O993+R993+U993+X993+AA993+AD993+AG993+AJ993+AM993+AP993</f>
        <v>0</v>
      </c>
      <c r="G993" s="48" t="e">
        <f t="shared" ref="G993:G998" si="2329">(F993/E993)*100</f>
        <v>#DIV/0!</v>
      </c>
      <c r="H993" s="235"/>
      <c r="I993" s="47"/>
      <c r="J993" s="48" t="e">
        <f t="shared" ref="J993:J998" si="2330">(I993/H993)*100</f>
        <v>#DIV/0!</v>
      </c>
      <c r="K993" s="235"/>
      <c r="L993" s="47"/>
      <c r="M993" s="42" t="e">
        <f t="shared" ref="M993:M998" si="2331">(L993/K993)*100</f>
        <v>#DIV/0!</v>
      </c>
      <c r="N993" s="236"/>
      <c r="O993" s="48"/>
      <c r="P993" s="42" t="e">
        <f t="shared" ref="P993:P998" si="2332">(O993/N993)*100</f>
        <v>#DIV/0!</v>
      </c>
      <c r="Q993" s="236"/>
      <c r="R993" s="41"/>
      <c r="S993" s="42" t="e">
        <f t="shared" ref="S993:S998" si="2333">(R993/Q993)*100</f>
        <v>#DIV/0!</v>
      </c>
      <c r="T993" s="236"/>
      <c r="U993" s="41"/>
      <c r="V993" s="42" t="e">
        <f t="shared" ref="V993:V998" si="2334">(U993/T993)*100</f>
        <v>#DIV/0!</v>
      </c>
      <c r="W993" s="236"/>
      <c r="X993" s="41"/>
      <c r="Y993" s="42" t="e">
        <f t="shared" ref="Y993:Y998" si="2335">(X993/W993)*100</f>
        <v>#DIV/0!</v>
      </c>
      <c r="Z993" s="236"/>
      <c r="AA993" s="41"/>
      <c r="AB993" s="42" t="e">
        <f t="shared" ref="AB993:AB998" si="2336">(AA993/Z993)*100</f>
        <v>#DIV/0!</v>
      </c>
      <c r="AC993" s="236"/>
      <c r="AD993" s="41"/>
      <c r="AE993" s="42" t="e">
        <f t="shared" ref="AE993:AE998" si="2337">(AD993/AC993)*100</f>
        <v>#DIV/0!</v>
      </c>
      <c r="AF993" s="236"/>
      <c r="AG993" s="41"/>
      <c r="AH993" s="42" t="e">
        <f t="shared" ref="AH993:AH998" si="2338">(AG993/AF993)*100</f>
        <v>#DIV/0!</v>
      </c>
      <c r="AI993" s="236"/>
      <c r="AJ993" s="41"/>
      <c r="AK993" s="42" t="e">
        <f t="shared" ref="AK993:AK998" si="2339">(AJ993/AI993)*100</f>
        <v>#DIV/0!</v>
      </c>
      <c r="AL993" s="236"/>
      <c r="AM993" s="41"/>
      <c r="AN993" s="42" t="e">
        <f t="shared" ref="AN993:AN998" si="2340">(AM993/AL993)*100</f>
        <v>#DIV/0!</v>
      </c>
      <c r="AO993" s="236"/>
      <c r="AP993" s="41"/>
      <c r="AQ993" s="42" t="e">
        <f t="shared" ref="AQ993:AQ998" si="2341">(AP993/AO993)*100</f>
        <v>#DIV/0!</v>
      </c>
      <c r="AR993" s="12"/>
      <c r="AS993" s="37"/>
      <c r="AT993" s="37"/>
    </row>
    <row r="994" spans="1:46" customFormat="1" ht="52.5" hidden="1" customHeight="1">
      <c r="A994" s="283"/>
      <c r="B994" s="279"/>
      <c r="C994" s="279"/>
      <c r="D994" s="115" t="s">
        <v>18</v>
      </c>
      <c r="E994" s="176">
        <f t="shared" ref="E994:F998" si="2342">H994+K994+N994+Q994+T994+W994+Z994+AC994+AF994+AI994+AL994+AO994</f>
        <v>0</v>
      </c>
      <c r="F994" s="47">
        <f t="shared" si="2342"/>
        <v>0</v>
      </c>
      <c r="G994" s="48" t="e">
        <f t="shared" si="2329"/>
        <v>#DIV/0!</v>
      </c>
      <c r="H994" s="235"/>
      <c r="I994" s="47"/>
      <c r="J994" s="48" t="e">
        <f t="shared" si="2330"/>
        <v>#DIV/0!</v>
      </c>
      <c r="K994" s="235"/>
      <c r="L994" s="47"/>
      <c r="M994" s="42" t="e">
        <f t="shared" si="2331"/>
        <v>#DIV/0!</v>
      </c>
      <c r="N994" s="236"/>
      <c r="O994" s="48"/>
      <c r="P994" s="42" t="e">
        <f t="shared" si="2332"/>
        <v>#DIV/0!</v>
      </c>
      <c r="Q994" s="236"/>
      <c r="R994" s="41"/>
      <c r="S994" s="42" t="e">
        <f t="shared" si="2333"/>
        <v>#DIV/0!</v>
      </c>
      <c r="T994" s="236"/>
      <c r="U994" s="41"/>
      <c r="V994" s="42" t="e">
        <f t="shared" si="2334"/>
        <v>#DIV/0!</v>
      </c>
      <c r="W994" s="236"/>
      <c r="X994" s="41"/>
      <c r="Y994" s="42" t="e">
        <f t="shared" si="2335"/>
        <v>#DIV/0!</v>
      </c>
      <c r="Z994" s="236"/>
      <c r="AA994" s="41"/>
      <c r="AB994" s="42" t="e">
        <f t="shared" si="2336"/>
        <v>#DIV/0!</v>
      </c>
      <c r="AC994" s="236"/>
      <c r="AD994" s="41"/>
      <c r="AE994" s="42" t="e">
        <f t="shared" si="2337"/>
        <v>#DIV/0!</v>
      </c>
      <c r="AF994" s="236"/>
      <c r="AG994" s="41"/>
      <c r="AH994" s="42" t="e">
        <f t="shared" si="2338"/>
        <v>#DIV/0!</v>
      </c>
      <c r="AI994" s="236"/>
      <c r="AJ994" s="41"/>
      <c r="AK994" s="42" t="e">
        <f t="shared" si="2339"/>
        <v>#DIV/0!</v>
      </c>
      <c r="AL994" s="236"/>
      <c r="AM994" s="41"/>
      <c r="AN994" s="42" t="e">
        <f t="shared" si="2340"/>
        <v>#DIV/0!</v>
      </c>
      <c r="AO994" s="236"/>
      <c r="AP994" s="41"/>
      <c r="AQ994" s="42" t="e">
        <f t="shared" si="2341"/>
        <v>#DIV/0!</v>
      </c>
      <c r="AR994" s="12"/>
      <c r="AS994" s="37"/>
      <c r="AT994" s="37"/>
    </row>
    <row r="995" spans="1:46" customFormat="1" ht="42" hidden="1" customHeight="1">
      <c r="A995" s="283"/>
      <c r="B995" s="279"/>
      <c r="C995" s="279"/>
      <c r="D995" s="115" t="s">
        <v>26</v>
      </c>
      <c r="E995" s="176">
        <f t="shared" si="2342"/>
        <v>750</v>
      </c>
      <c r="F995" s="47">
        <f t="shared" si="2342"/>
        <v>0</v>
      </c>
      <c r="G995" s="48">
        <f t="shared" si="2329"/>
        <v>0</v>
      </c>
      <c r="H995" s="235"/>
      <c r="I995" s="47"/>
      <c r="J995" s="48" t="e">
        <f t="shared" si="2330"/>
        <v>#DIV/0!</v>
      </c>
      <c r="K995" s="235"/>
      <c r="L995" s="47"/>
      <c r="M995" s="42" t="e">
        <f t="shared" si="2331"/>
        <v>#DIV/0!</v>
      </c>
      <c r="N995" s="236"/>
      <c r="O995" s="48"/>
      <c r="P995" s="42" t="e">
        <f t="shared" si="2332"/>
        <v>#DIV/0!</v>
      </c>
      <c r="Q995" s="236"/>
      <c r="R995" s="41"/>
      <c r="S995" s="42" t="e">
        <f t="shared" si="2333"/>
        <v>#DIV/0!</v>
      </c>
      <c r="T995" s="236"/>
      <c r="U995" s="41"/>
      <c r="V995" s="42" t="e">
        <f t="shared" si="2334"/>
        <v>#DIV/0!</v>
      </c>
      <c r="W995" s="236">
        <v>0</v>
      </c>
      <c r="X995" s="41"/>
      <c r="Y995" s="42" t="e">
        <f t="shared" si="2335"/>
        <v>#DIV/0!</v>
      </c>
      <c r="Z995" s="236">
        <v>750</v>
      </c>
      <c r="AA995" s="41"/>
      <c r="AB995" s="42">
        <f t="shared" si="2336"/>
        <v>0</v>
      </c>
      <c r="AC995" s="236"/>
      <c r="AD995" s="41"/>
      <c r="AE995" s="42" t="e">
        <f t="shared" si="2337"/>
        <v>#DIV/0!</v>
      </c>
      <c r="AF995" s="236"/>
      <c r="AG995" s="41"/>
      <c r="AH995" s="42" t="e">
        <f t="shared" si="2338"/>
        <v>#DIV/0!</v>
      </c>
      <c r="AI995" s="236"/>
      <c r="AJ995" s="41"/>
      <c r="AK995" s="42" t="e">
        <f t="shared" si="2339"/>
        <v>#DIV/0!</v>
      </c>
      <c r="AL995" s="236"/>
      <c r="AM995" s="41"/>
      <c r="AN995" s="42" t="e">
        <f t="shared" si="2340"/>
        <v>#DIV/0!</v>
      </c>
      <c r="AO995" s="236"/>
      <c r="AP995" s="41"/>
      <c r="AQ995" s="42" t="e">
        <f t="shared" si="2341"/>
        <v>#DIV/0!</v>
      </c>
      <c r="AR995" s="12"/>
      <c r="AS995" s="37"/>
      <c r="AT995" s="37"/>
    </row>
    <row r="996" spans="1:46" customFormat="1" ht="84.75" hidden="1" customHeight="1">
      <c r="A996" s="283"/>
      <c r="B996" s="279"/>
      <c r="C996" s="279"/>
      <c r="D996" s="115" t="s">
        <v>154</v>
      </c>
      <c r="E996" s="176">
        <f t="shared" si="2342"/>
        <v>0</v>
      </c>
      <c r="F996" s="47">
        <f t="shared" si="2342"/>
        <v>0</v>
      </c>
      <c r="G996" s="48" t="e">
        <f t="shared" si="2329"/>
        <v>#DIV/0!</v>
      </c>
      <c r="H996" s="235"/>
      <c r="I996" s="47"/>
      <c r="J996" s="48" t="e">
        <f t="shared" si="2330"/>
        <v>#DIV/0!</v>
      </c>
      <c r="K996" s="235"/>
      <c r="L996" s="47"/>
      <c r="M996" s="42" t="e">
        <f t="shared" si="2331"/>
        <v>#DIV/0!</v>
      </c>
      <c r="N996" s="236"/>
      <c r="O996" s="48"/>
      <c r="P996" s="42" t="e">
        <f t="shared" si="2332"/>
        <v>#DIV/0!</v>
      </c>
      <c r="Q996" s="236"/>
      <c r="R996" s="41"/>
      <c r="S996" s="42" t="e">
        <f t="shared" si="2333"/>
        <v>#DIV/0!</v>
      </c>
      <c r="T996" s="236"/>
      <c r="U996" s="41"/>
      <c r="V996" s="42" t="e">
        <f t="shared" si="2334"/>
        <v>#DIV/0!</v>
      </c>
      <c r="W996" s="236"/>
      <c r="X996" s="41"/>
      <c r="Y996" s="42" t="e">
        <f t="shared" si="2335"/>
        <v>#DIV/0!</v>
      </c>
      <c r="Z996" s="236"/>
      <c r="AA996" s="41"/>
      <c r="AB996" s="42" t="e">
        <f t="shared" si="2336"/>
        <v>#DIV/0!</v>
      </c>
      <c r="AC996" s="236"/>
      <c r="AD996" s="41"/>
      <c r="AE996" s="42" t="e">
        <f t="shared" si="2337"/>
        <v>#DIV/0!</v>
      </c>
      <c r="AF996" s="236"/>
      <c r="AG996" s="41"/>
      <c r="AH996" s="42" t="e">
        <f t="shared" si="2338"/>
        <v>#DIV/0!</v>
      </c>
      <c r="AI996" s="236"/>
      <c r="AJ996" s="41"/>
      <c r="AK996" s="42" t="e">
        <f t="shared" si="2339"/>
        <v>#DIV/0!</v>
      </c>
      <c r="AL996" s="236"/>
      <c r="AM996" s="41"/>
      <c r="AN996" s="42" t="e">
        <f t="shared" si="2340"/>
        <v>#DIV/0!</v>
      </c>
      <c r="AO996" s="236"/>
      <c r="AP996" s="41"/>
      <c r="AQ996" s="42" t="e">
        <f t="shared" si="2341"/>
        <v>#DIV/0!</v>
      </c>
      <c r="AR996" s="12"/>
      <c r="AS996" s="37"/>
      <c r="AT996" s="37"/>
    </row>
    <row r="997" spans="1:46" customFormat="1" ht="33.75" hidden="1" customHeight="1">
      <c r="A997" s="283"/>
      <c r="B997" s="279"/>
      <c r="C997" s="279"/>
      <c r="D997" s="115" t="s">
        <v>37</v>
      </c>
      <c r="E997" s="176">
        <f t="shared" si="2342"/>
        <v>0</v>
      </c>
      <c r="F997" s="47">
        <f t="shared" si="2342"/>
        <v>0</v>
      </c>
      <c r="G997" s="48" t="e">
        <f t="shared" si="2329"/>
        <v>#DIV/0!</v>
      </c>
      <c r="H997" s="235"/>
      <c r="I997" s="47"/>
      <c r="J997" s="48" t="e">
        <f t="shared" si="2330"/>
        <v>#DIV/0!</v>
      </c>
      <c r="K997" s="235"/>
      <c r="L997" s="47"/>
      <c r="M997" s="42" t="e">
        <f t="shared" si="2331"/>
        <v>#DIV/0!</v>
      </c>
      <c r="N997" s="236"/>
      <c r="O997" s="48"/>
      <c r="P997" s="42" t="e">
        <f t="shared" si="2332"/>
        <v>#DIV/0!</v>
      </c>
      <c r="Q997" s="236"/>
      <c r="R997" s="41"/>
      <c r="S997" s="42" t="e">
        <f t="shared" si="2333"/>
        <v>#DIV/0!</v>
      </c>
      <c r="T997" s="236"/>
      <c r="U997" s="41"/>
      <c r="V997" s="42" t="e">
        <f t="shared" si="2334"/>
        <v>#DIV/0!</v>
      </c>
      <c r="W997" s="236"/>
      <c r="X997" s="41"/>
      <c r="Y997" s="42" t="e">
        <f t="shared" si="2335"/>
        <v>#DIV/0!</v>
      </c>
      <c r="Z997" s="236"/>
      <c r="AA997" s="41"/>
      <c r="AB997" s="42" t="e">
        <f t="shared" si="2336"/>
        <v>#DIV/0!</v>
      </c>
      <c r="AC997" s="236"/>
      <c r="AD997" s="41"/>
      <c r="AE997" s="42" t="e">
        <f t="shared" si="2337"/>
        <v>#DIV/0!</v>
      </c>
      <c r="AF997" s="236"/>
      <c r="AG997" s="41"/>
      <c r="AH997" s="42" t="e">
        <f t="shared" si="2338"/>
        <v>#DIV/0!</v>
      </c>
      <c r="AI997" s="236"/>
      <c r="AJ997" s="41"/>
      <c r="AK997" s="42" t="e">
        <f t="shared" si="2339"/>
        <v>#DIV/0!</v>
      </c>
      <c r="AL997" s="236"/>
      <c r="AM997" s="41"/>
      <c r="AN997" s="42" t="e">
        <f t="shared" si="2340"/>
        <v>#DIV/0!</v>
      </c>
      <c r="AO997" s="236"/>
      <c r="AP997" s="41"/>
      <c r="AQ997" s="42" t="e">
        <f t="shared" si="2341"/>
        <v>#DIV/0!</v>
      </c>
      <c r="AR997" s="12"/>
      <c r="AS997" s="37"/>
      <c r="AT997" s="37"/>
    </row>
    <row r="998" spans="1:46" customFormat="1" ht="100.5" hidden="1" customHeight="1">
      <c r="A998" s="283"/>
      <c r="B998" s="280"/>
      <c r="C998" s="280"/>
      <c r="D998" s="115" t="s">
        <v>32</v>
      </c>
      <c r="E998" s="176">
        <f t="shared" si="2342"/>
        <v>0</v>
      </c>
      <c r="F998" s="47">
        <f t="shared" si="2342"/>
        <v>0</v>
      </c>
      <c r="G998" s="48" t="e">
        <f t="shared" si="2329"/>
        <v>#DIV/0!</v>
      </c>
      <c r="H998" s="235"/>
      <c r="I998" s="47"/>
      <c r="J998" s="48" t="e">
        <f t="shared" si="2330"/>
        <v>#DIV/0!</v>
      </c>
      <c r="K998" s="235"/>
      <c r="L998" s="47"/>
      <c r="M998" s="42" t="e">
        <f t="shared" si="2331"/>
        <v>#DIV/0!</v>
      </c>
      <c r="N998" s="236"/>
      <c r="O998" s="48"/>
      <c r="P998" s="42" t="e">
        <f t="shared" si="2332"/>
        <v>#DIV/0!</v>
      </c>
      <c r="Q998" s="236"/>
      <c r="R998" s="41"/>
      <c r="S998" s="42" t="e">
        <f t="shared" si="2333"/>
        <v>#DIV/0!</v>
      </c>
      <c r="T998" s="236"/>
      <c r="U998" s="41"/>
      <c r="V998" s="42" t="e">
        <f t="shared" si="2334"/>
        <v>#DIV/0!</v>
      </c>
      <c r="W998" s="236"/>
      <c r="X998" s="41"/>
      <c r="Y998" s="42" t="e">
        <f t="shared" si="2335"/>
        <v>#DIV/0!</v>
      </c>
      <c r="Z998" s="236"/>
      <c r="AA998" s="41"/>
      <c r="AB998" s="42" t="e">
        <f t="shared" si="2336"/>
        <v>#DIV/0!</v>
      </c>
      <c r="AC998" s="236"/>
      <c r="AD998" s="41"/>
      <c r="AE998" s="42" t="e">
        <f t="shared" si="2337"/>
        <v>#DIV/0!</v>
      </c>
      <c r="AF998" s="236"/>
      <c r="AG998" s="41"/>
      <c r="AH998" s="42" t="e">
        <f t="shared" si="2338"/>
        <v>#DIV/0!</v>
      </c>
      <c r="AI998" s="236"/>
      <c r="AJ998" s="41"/>
      <c r="AK998" s="42" t="e">
        <f t="shared" si="2339"/>
        <v>#DIV/0!</v>
      </c>
      <c r="AL998" s="236"/>
      <c r="AM998" s="41"/>
      <c r="AN998" s="42" t="e">
        <f t="shared" si="2340"/>
        <v>#DIV/0!</v>
      </c>
      <c r="AO998" s="236"/>
      <c r="AP998" s="41"/>
      <c r="AQ998" s="42" t="e">
        <f t="shared" si="2341"/>
        <v>#DIV/0!</v>
      </c>
      <c r="AR998" s="12"/>
      <c r="AS998" s="37"/>
      <c r="AT998" s="37"/>
    </row>
    <row r="999" spans="1:46" s="208" customFormat="1" ht="27" hidden="1" customHeight="1">
      <c r="A999" s="302" t="s">
        <v>162</v>
      </c>
      <c r="B999" s="278" t="s">
        <v>305</v>
      </c>
      <c r="C999" s="282" t="s">
        <v>209</v>
      </c>
      <c r="D999" s="217" t="s">
        <v>34</v>
      </c>
      <c r="E999" s="204">
        <f>E1000+E1001+E1002+E1004+E1005</f>
        <v>3132</v>
      </c>
      <c r="F999" s="205">
        <f>F1000+F1001+F1002+F1004+F1005</f>
        <v>432.24</v>
      </c>
      <c r="G999" s="205">
        <f>(F999/E999)*100</f>
        <v>13.800766283524904</v>
      </c>
      <c r="H999" s="234">
        <f>H1000+H1001+H1002+H1004+H1005</f>
        <v>0</v>
      </c>
      <c r="I999" s="205">
        <f>I1000+I1001+I1002+I1004+I1005</f>
        <v>0</v>
      </c>
      <c r="J999" s="205" t="e">
        <f>(I999/H999)*100</f>
        <v>#DIV/0!</v>
      </c>
      <c r="K999" s="234">
        <f>K1000+K1001+K1002+K1004+K1005</f>
        <v>0</v>
      </c>
      <c r="L999" s="206">
        <f>L1000+L1001+L1002+L1004+L1005</f>
        <v>0</v>
      </c>
      <c r="M999" s="205" t="e">
        <f>(L999/K999)*100</f>
        <v>#DIV/0!</v>
      </c>
      <c r="N999" s="234">
        <f>N1000+N1001+N1002+N1004+N1005</f>
        <v>0</v>
      </c>
      <c r="O999" s="206">
        <f>O1000+O1001+O1002+O1004+O1005</f>
        <v>0</v>
      </c>
      <c r="P999" s="205" t="e">
        <f>(O999/N999)*100</f>
        <v>#DIV/0!</v>
      </c>
      <c r="Q999" s="234">
        <f>Q1000+Q1001+Q1002+Q1004+Q1005</f>
        <v>0</v>
      </c>
      <c r="R999" s="205">
        <f>R1000+R1001+R1002+R1004+R1005</f>
        <v>0</v>
      </c>
      <c r="S999" s="205" t="e">
        <f>(R999/Q999)*100</f>
        <v>#DIV/0!</v>
      </c>
      <c r="T999" s="234">
        <f>T1000+T1001+T1002+T1004+T1005</f>
        <v>0</v>
      </c>
      <c r="U999" s="205">
        <f>U1000+U1001+U1002+U1004+U1005</f>
        <v>0</v>
      </c>
      <c r="V999" s="205" t="e">
        <f>(U999/T999)*100</f>
        <v>#DIV/0!</v>
      </c>
      <c r="W999" s="234">
        <f>W1000+W1001+W1002+W1004+W1005</f>
        <v>682.24</v>
      </c>
      <c r="X999" s="205">
        <f>X1000+X1001+X1002+X1004+X1005</f>
        <v>432.24</v>
      </c>
      <c r="Y999" s="205">
        <f>(X999/W999)*100</f>
        <v>63.356003752345217</v>
      </c>
      <c r="Z999" s="234">
        <f>Z1000+Z1001+Z1002+Z1004+Z1005</f>
        <v>932</v>
      </c>
      <c r="AA999" s="205">
        <f>AA1000+AA1001+AA1002+AA1004+AA1005</f>
        <v>0</v>
      </c>
      <c r="AB999" s="205">
        <f>(AA999/Z999)*100</f>
        <v>0</v>
      </c>
      <c r="AC999" s="234">
        <f>AC1000+AC1001+AC1002+AC1004+AC1005</f>
        <v>650</v>
      </c>
      <c r="AD999" s="205">
        <f>AD1000+AD1001+AD1002+AD1004+AD1005</f>
        <v>0</v>
      </c>
      <c r="AE999" s="205">
        <f>(AD999/AC999)*100</f>
        <v>0</v>
      </c>
      <c r="AF999" s="234">
        <f>AF1000+AF1001+AF1002+AF1004+AF1005</f>
        <v>650</v>
      </c>
      <c r="AG999" s="205">
        <f>AG1000+AG1001+AG1002+AG1004+AG1005</f>
        <v>0</v>
      </c>
      <c r="AH999" s="205">
        <f>(AG999/AF999)*100</f>
        <v>0</v>
      </c>
      <c r="AI999" s="234">
        <f>AI1000+AI1001+AI1002+AI1004+AI1005</f>
        <v>217.76</v>
      </c>
      <c r="AJ999" s="205">
        <f>AJ1000+AJ1001+AJ1002+AJ1004+AJ1005</f>
        <v>0</v>
      </c>
      <c r="AK999" s="205">
        <f>(AJ999/AI999)*100</f>
        <v>0</v>
      </c>
      <c r="AL999" s="234">
        <f>AL1000+AL1001+AL1002+AL1004+AL1005</f>
        <v>0</v>
      </c>
      <c r="AM999" s="205">
        <f>AM1000+AM1001+AM1002+AM1004+AM1005</f>
        <v>0</v>
      </c>
      <c r="AN999" s="205" t="e">
        <f>(AM999/AL999)*100</f>
        <v>#DIV/0!</v>
      </c>
      <c r="AO999" s="234">
        <f>AO1000+AO1001+AO1002+AO1004+AO1005</f>
        <v>0</v>
      </c>
      <c r="AP999" s="205">
        <f>AP1000+AP1001+AP1002+AP1004+AP1005</f>
        <v>0</v>
      </c>
      <c r="AQ999" s="205" t="e">
        <f>(AP999/AO999)*100</f>
        <v>#DIV/0!</v>
      </c>
      <c r="AR999" s="216"/>
    </row>
    <row r="1000" spans="1:46" customFormat="1" ht="30" hidden="1">
      <c r="A1000" s="302"/>
      <c r="B1000" s="279"/>
      <c r="C1000" s="282"/>
      <c r="D1000" s="115" t="s">
        <v>17</v>
      </c>
      <c r="E1000" s="173">
        <f>H1000+K1000+N1000+Q1000+T1000+W1000+Z1000+AC1000+AF1000+AI1000+AL1000+AO1000</f>
        <v>0</v>
      </c>
      <c r="F1000" s="85">
        <f>I1000+L1000+O1000+R1000+U1000+X1000+AA1000+AD1000+AG1000+AJ1000+AM1000+AP1000</f>
        <v>0</v>
      </c>
      <c r="G1000" s="45" t="e">
        <f t="shared" ref="G1000:G1005" si="2343">(F1000/E1000)*100</f>
        <v>#DIV/0!</v>
      </c>
      <c r="H1000" s="234"/>
      <c r="I1000" s="44"/>
      <c r="J1000" s="45" t="e">
        <f t="shared" ref="J1000:J1005" si="2344">(I1000/H1000)*100</f>
        <v>#DIV/0!</v>
      </c>
      <c r="K1000" s="234"/>
      <c r="L1000" s="85"/>
      <c r="M1000" s="45" t="e">
        <f t="shared" ref="M1000:M1005" si="2345">(L1000/K1000)*100</f>
        <v>#DIV/0!</v>
      </c>
      <c r="N1000" s="234"/>
      <c r="O1000" s="43"/>
      <c r="P1000" s="45" t="e">
        <f t="shared" ref="P1000:P1005" si="2346">(O1000/N1000)*100</f>
        <v>#DIV/0!</v>
      </c>
      <c r="Q1000" s="234"/>
      <c r="R1000" s="44"/>
      <c r="S1000" s="45" t="e">
        <f t="shared" ref="S1000:S1005" si="2347">(R1000/Q1000)*100</f>
        <v>#DIV/0!</v>
      </c>
      <c r="T1000" s="234"/>
      <c r="U1000" s="44"/>
      <c r="V1000" s="45" t="e">
        <f t="shared" ref="V1000:V1005" si="2348">(U1000/T1000)*100</f>
        <v>#DIV/0!</v>
      </c>
      <c r="W1000" s="234"/>
      <c r="X1000" s="44"/>
      <c r="Y1000" s="45" t="e">
        <f t="shared" ref="Y1000:Y1005" si="2349">(X1000/W1000)*100</f>
        <v>#DIV/0!</v>
      </c>
      <c r="Z1000" s="234"/>
      <c r="AA1000" s="44"/>
      <c r="AB1000" s="45" t="e">
        <f t="shared" ref="AB1000:AB1005" si="2350">(AA1000/Z1000)*100</f>
        <v>#DIV/0!</v>
      </c>
      <c r="AC1000" s="234"/>
      <c r="AD1000" s="44"/>
      <c r="AE1000" s="45" t="e">
        <f t="shared" ref="AE1000:AE1005" si="2351">(AD1000/AC1000)*100</f>
        <v>#DIV/0!</v>
      </c>
      <c r="AF1000" s="234"/>
      <c r="AG1000" s="44"/>
      <c r="AH1000" s="45" t="e">
        <f t="shared" ref="AH1000:AH1005" si="2352">(AG1000/AF1000)*100</f>
        <v>#DIV/0!</v>
      </c>
      <c r="AI1000" s="234"/>
      <c r="AJ1000" s="44"/>
      <c r="AK1000" s="45" t="e">
        <f t="shared" ref="AK1000:AK1005" si="2353">(AJ1000/AI1000)*100</f>
        <v>#DIV/0!</v>
      </c>
      <c r="AL1000" s="234"/>
      <c r="AM1000" s="44"/>
      <c r="AN1000" s="45" t="e">
        <f t="shared" ref="AN1000:AN1005" si="2354">(AM1000/AL1000)*100</f>
        <v>#DIV/0!</v>
      </c>
      <c r="AO1000" s="234"/>
      <c r="AP1000" s="44"/>
      <c r="AQ1000" s="45" t="e">
        <f t="shared" ref="AQ1000:AQ1005" si="2355">(AP1000/AO1000)*100</f>
        <v>#DIV/0!</v>
      </c>
      <c r="AR1000" s="12"/>
      <c r="AS1000" s="37"/>
      <c r="AT1000" s="37"/>
    </row>
    <row r="1001" spans="1:46" customFormat="1" ht="47.25" hidden="1" customHeight="1">
      <c r="A1001" s="302"/>
      <c r="B1001" s="279"/>
      <c r="C1001" s="282"/>
      <c r="D1001" s="115" t="s">
        <v>18</v>
      </c>
      <c r="E1001" s="173">
        <f t="shared" ref="E1001:F1005" si="2356">H1001+K1001+N1001+Q1001+T1001+W1001+Z1001+AC1001+AF1001+AI1001+AL1001+AO1001</f>
        <v>532</v>
      </c>
      <c r="F1001" s="43">
        <f t="shared" si="2356"/>
        <v>0</v>
      </c>
      <c r="G1001" s="45">
        <f t="shared" si="2343"/>
        <v>0</v>
      </c>
      <c r="H1001" s="234"/>
      <c r="I1001" s="44"/>
      <c r="J1001" s="45" t="e">
        <f t="shared" si="2344"/>
        <v>#DIV/0!</v>
      </c>
      <c r="K1001" s="234"/>
      <c r="L1001" s="85"/>
      <c r="M1001" s="45" t="e">
        <f t="shared" si="2345"/>
        <v>#DIV/0!</v>
      </c>
      <c r="N1001" s="234"/>
      <c r="O1001" s="43"/>
      <c r="P1001" s="45" t="e">
        <f t="shared" si="2346"/>
        <v>#DIV/0!</v>
      </c>
      <c r="Q1001" s="234"/>
      <c r="R1001" s="44"/>
      <c r="S1001" s="45" t="e">
        <f t="shared" si="2347"/>
        <v>#DIV/0!</v>
      </c>
      <c r="T1001" s="234"/>
      <c r="U1001" s="45"/>
      <c r="V1001" s="45" t="e">
        <f t="shared" si="2348"/>
        <v>#DIV/0!</v>
      </c>
      <c r="W1001" s="234">
        <v>250</v>
      </c>
      <c r="X1001" s="44"/>
      <c r="Y1001" s="45">
        <f t="shared" si="2349"/>
        <v>0</v>
      </c>
      <c r="Z1001" s="234">
        <v>282</v>
      </c>
      <c r="AA1001" s="44"/>
      <c r="AB1001" s="45">
        <f t="shared" si="2350"/>
        <v>0</v>
      </c>
      <c r="AC1001" s="234"/>
      <c r="AD1001" s="44"/>
      <c r="AE1001" s="45" t="e">
        <f t="shared" si="2351"/>
        <v>#DIV/0!</v>
      </c>
      <c r="AF1001" s="234"/>
      <c r="AG1001" s="44"/>
      <c r="AH1001" s="45" t="e">
        <f t="shared" si="2352"/>
        <v>#DIV/0!</v>
      </c>
      <c r="AI1001" s="234"/>
      <c r="AJ1001" s="44"/>
      <c r="AK1001" s="45" t="e">
        <f t="shared" si="2353"/>
        <v>#DIV/0!</v>
      </c>
      <c r="AL1001" s="234"/>
      <c r="AM1001" s="44"/>
      <c r="AN1001" s="45" t="e">
        <f t="shared" si="2354"/>
        <v>#DIV/0!</v>
      </c>
      <c r="AO1001" s="234"/>
      <c r="AP1001" s="44"/>
      <c r="AQ1001" s="45" t="e">
        <f t="shared" si="2355"/>
        <v>#DIV/0!</v>
      </c>
      <c r="AR1001" s="12"/>
      <c r="AS1001" s="37"/>
      <c r="AT1001" s="37"/>
    </row>
    <row r="1002" spans="1:46" customFormat="1" ht="37.5" hidden="1" customHeight="1">
      <c r="A1002" s="302"/>
      <c r="B1002" s="279"/>
      <c r="C1002" s="282"/>
      <c r="D1002" s="115" t="s">
        <v>26</v>
      </c>
      <c r="E1002" s="173">
        <f t="shared" si="2356"/>
        <v>2600</v>
      </c>
      <c r="F1002" s="43">
        <f t="shared" si="2356"/>
        <v>432.24</v>
      </c>
      <c r="G1002" s="45">
        <f t="shared" si="2343"/>
        <v>16.624615384615385</v>
      </c>
      <c r="H1002" s="234">
        <v>0</v>
      </c>
      <c r="I1002" s="44"/>
      <c r="J1002" s="45" t="e">
        <f t="shared" si="2344"/>
        <v>#DIV/0!</v>
      </c>
      <c r="K1002" s="234">
        <v>0</v>
      </c>
      <c r="L1002" s="85"/>
      <c r="M1002" s="45" t="e">
        <f t="shared" si="2345"/>
        <v>#DIV/0!</v>
      </c>
      <c r="N1002" s="234">
        <v>0</v>
      </c>
      <c r="O1002" s="43"/>
      <c r="P1002" s="45" t="e">
        <f t="shared" si="2346"/>
        <v>#DIV/0!</v>
      </c>
      <c r="Q1002" s="234">
        <v>0</v>
      </c>
      <c r="R1002" s="44"/>
      <c r="S1002" s="45" t="e">
        <f t="shared" si="2347"/>
        <v>#DIV/0!</v>
      </c>
      <c r="T1002" s="234">
        <v>0</v>
      </c>
      <c r="U1002" s="45"/>
      <c r="V1002" s="45" t="e">
        <f t="shared" si="2348"/>
        <v>#DIV/0!</v>
      </c>
      <c r="W1002" s="234">
        <v>432.24</v>
      </c>
      <c r="X1002" s="44">
        <v>432.24</v>
      </c>
      <c r="Y1002" s="45">
        <f t="shared" si="2349"/>
        <v>100</v>
      </c>
      <c r="Z1002" s="234">
        <v>650</v>
      </c>
      <c r="AA1002" s="44"/>
      <c r="AB1002" s="45">
        <f t="shared" si="2350"/>
        <v>0</v>
      </c>
      <c r="AC1002" s="234">
        <v>650</v>
      </c>
      <c r="AD1002" s="44"/>
      <c r="AE1002" s="45">
        <f t="shared" si="2351"/>
        <v>0</v>
      </c>
      <c r="AF1002" s="234">
        <v>650</v>
      </c>
      <c r="AG1002" s="44"/>
      <c r="AH1002" s="45">
        <f t="shared" si="2352"/>
        <v>0</v>
      </c>
      <c r="AI1002" s="234">
        <v>217.76</v>
      </c>
      <c r="AJ1002" s="44"/>
      <c r="AK1002" s="45">
        <f t="shared" si="2353"/>
        <v>0</v>
      </c>
      <c r="AL1002" s="234">
        <v>0</v>
      </c>
      <c r="AM1002" s="44"/>
      <c r="AN1002" s="45" t="e">
        <f t="shared" si="2354"/>
        <v>#DIV/0!</v>
      </c>
      <c r="AO1002" s="234">
        <v>0</v>
      </c>
      <c r="AP1002" s="44"/>
      <c r="AQ1002" s="45" t="e">
        <f t="shared" si="2355"/>
        <v>#DIV/0!</v>
      </c>
      <c r="AR1002" s="12"/>
      <c r="AS1002" s="37"/>
      <c r="AT1002" s="37"/>
    </row>
    <row r="1003" spans="1:46" customFormat="1" ht="84" hidden="1" customHeight="1">
      <c r="A1003" s="302"/>
      <c r="B1003" s="279"/>
      <c r="C1003" s="282"/>
      <c r="D1003" s="115" t="s">
        <v>154</v>
      </c>
      <c r="E1003" s="173">
        <f t="shared" si="2356"/>
        <v>0</v>
      </c>
      <c r="F1003" s="85">
        <f t="shared" si="2356"/>
        <v>0</v>
      </c>
      <c r="G1003" s="45" t="e">
        <f t="shared" si="2343"/>
        <v>#DIV/0!</v>
      </c>
      <c r="H1003" s="234"/>
      <c r="I1003" s="44"/>
      <c r="J1003" s="45" t="e">
        <f t="shared" si="2344"/>
        <v>#DIV/0!</v>
      </c>
      <c r="K1003" s="234"/>
      <c r="L1003" s="85"/>
      <c r="M1003" s="45" t="e">
        <f t="shared" si="2345"/>
        <v>#DIV/0!</v>
      </c>
      <c r="N1003" s="234"/>
      <c r="O1003" s="43"/>
      <c r="P1003" s="45" t="e">
        <f t="shared" si="2346"/>
        <v>#DIV/0!</v>
      </c>
      <c r="Q1003" s="234"/>
      <c r="R1003" s="44"/>
      <c r="S1003" s="45" t="e">
        <f t="shared" si="2347"/>
        <v>#DIV/0!</v>
      </c>
      <c r="T1003" s="234"/>
      <c r="U1003" s="45"/>
      <c r="V1003" s="45" t="e">
        <f t="shared" si="2348"/>
        <v>#DIV/0!</v>
      </c>
      <c r="W1003" s="234"/>
      <c r="X1003" s="44"/>
      <c r="Y1003" s="45" t="e">
        <f t="shared" si="2349"/>
        <v>#DIV/0!</v>
      </c>
      <c r="Z1003" s="234"/>
      <c r="AA1003" s="44"/>
      <c r="AB1003" s="45" t="e">
        <f t="shared" si="2350"/>
        <v>#DIV/0!</v>
      </c>
      <c r="AC1003" s="234"/>
      <c r="AD1003" s="44"/>
      <c r="AE1003" s="45" t="e">
        <f t="shared" si="2351"/>
        <v>#DIV/0!</v>
      </c>
      <c r="AF1003" s="234"/>
      <c r="AG1003" s="44"/>
      <c r="AH1003" s="45" t="e">
        <f t="shared" si="2352"/>
        <v>#DIV/0!</v>
      </c>
      <c r="AI1003" s="234"/>
      <c r="AJ1003" s="44"/>
      <c r="AK1003" s="45" t="e">
        <f t="shared" si="2353"/>
        <v>#DIV/0!</v>
      </c>
      <c r="AL1003" s="234"/>
      <c r="AM1003" s="44"/>
      <c r="AN1003" s="45" t="e">
        <f t="shared" si="2354"/>
        <v>#DIV/0!</v>
      </c>
      <c r="AO1003" s="234"/>
      <c r="AP1003" s="44"/>
      <c r="AQ1003" s="45" t="e">
        <f t="shared" si="2355"/>
        <v>#DIV/0!</v>
      </c>
      <c r="AR1003" s="12"/>
      <c r="AS1003" s="37"/>
      <c r="AT1003" s="37"/>
    </row>
    <row r="1004" spans="1:46" customFormat="1" ht="34.5" hidden="1" customHeight="1">
      <c r="A1004" s="302"/>
      <c r="B1004" s="279"/>
      <c r="C1004" s="282"/>
      <c r="D1004" s="115" t="s">
        <v>37</v>
      </c>
      <c r="E1004" s="173">
        <f t="shared" si="2356"/>
        <v>0</v>
      </c>
      <c r="F1004" s="85">
        <f t="shared" si="2356"/>
        <v>0</v>
      </c>
      <c r="G1004" s="45" t="e">
        <f t="shared" si="2343"/>
        <v>#DIV/0!</v>
      </c>
      <c r="H1004" s="234"/>
      <c r="I1004" s="44"/>
      <c r="J1004" s="45" t="e">
        <f t="shared" si="2344"/>
        <v>#DIV/0!</v>
      </c>
      <c r="K1004" s="234"/>
      <c r="L1004" s="85"/>
      <c r="M1004" s="45" t="e">
        <f t="shared" si="2345"/>
        <v>#DIV/0!</v>
      </c>
      <c r="N1004" s="234"/>
      <c r="O1004" s="43"/>
      <c r="P1004" s="45" t="e">
        <f t="shared" si="2346"/>
        <v>#DIV/0!</v>
      </c>
      <c r="Q1004" s="234"/>
      <c r="R1004" s="44"/>
      <c r="S1004" s="45" t="e">
        <f t="shared" si="2347"/>
        <v>#DIV/0!</v>
      </c>
      <c r="T1004" s="234"/>
      <c r="U1004" s="44"/>
      <c r="V1004" s="45" t="e">
        <f t="shared" si="2348"/>
        <v>#DIV/0!</v>
      </c>
      <c r="W1004" s="234"/>
      <c r="X1004" s="44"/>
      <c r="Y1004" s="45" t="e">
        <f t="shared" si="2349"/>
        <v>#DIV/0!</v>
      </c>
      <c r="Z1004" s="234"/>
      <c r="AA1004" s="44"/>
      <c r="AB1004" s="45" t="e">
        <f t="shared" si="2350"/>
        <v>#DIV/0!</v>
      </c>
      <c r="AC1004" s="234"/>
      <c r="AD1004" s="44"/>
      <c r="AE1004" s="45" t="e">
        <f t="shared" si="2351"/>
        <v>#DIV/0!</v>
      </c>
      <c r="AF1004" s="234"/>
      <c r="AG1004" s="44"/>
      <c r="AH1004" s="45" t="e">
        <f t="shared" si="2352"/>
        <v>#DIV/0!</v>
      </c>
      <c r="AI1004" s="234"/>
      <c r="AJ1004" s="44"/>
      <c r="AK1004" s="45" t="e">
        <f t="shared" si="2353"/>
        <v>#DIV/0!</v>
      </c>
      <c r="AL1004" s="234"/>
      <c r="AM1004" s="44"/>
      <c r="AN1004" s="45" t="e">
        <f t="shared" si="2354"/>
        <v>#DIV/0!</v>
      </c>
      <c r="AO1004" s="234"/>
      <c r="AP1004" s="44"/>
      <c r="AQ1004" s="45" t="e">
        <f t="shared" si="2355"/>
        <v>#DIV/0!</v>
      </c>
      <c r="AR1004" s="12"/>
      <c r="AS1004" s="37"/>
      <c r="AT1004" s="37"/>
    </row>
    <row r="1005" spans="1:46" customFormat="1" ht="81" hidden="1" customHeight="1">
      <c r="A1005" s="302"/>
      <c r="B1005" s="280"/>
      <c r="C1005" s="282"/>
      <c r="D1005" s="115" t="s">
        <v>32</v>
      </c>
      <c r="E1005" s="173">
        <f t="shared" si="2356"/>
        <v>0</v>
      </c>
      <c r="F1005" s="85">
        <f t="shared" si="2356"/>
        <v>0</v>
      </c>
      <c r="G1005" s="45" t="e">
        <f t="shared" si="2343"/>
        <v>#DIV/0!</v>
      </c>
      <c r="H1005" s="234"/>
      <c r="I1005" s="44"/>
      <c r="J1005" s="45" t="e">
        <f t="shared" si="2344"/>
        <v>#DIV/0!</v>
      </c>
      <c r="K1005" s="234"/>
      <c r="L1005" s="85"/>
      <c r="M1005" s="45" t="e">
        <f t="shared" si="2345"/>
        <v>#DIV/0!</v>
      </c>
      <c r="N1005" s="234"/>
      <c r="O1005" s="43"/>
      <c r="P1005" s="45" t="e">
        <f t="shared" si="2346"/>
        <v>#DIV/0!</v>
      </c>
      <c r="Q1005" s="234"/>
      <c r="R1005" s="44"/>
      <c r="S1005" s="45" t="e">
        <f t="shared" si="2347"/>
        <v>#DIV/0!</v>
      </c>
      <c r="T1005" s="234"/>
      <c r="U1005" s="44"/>
      <c r="V1005" s="45" t="e">
        <f t="shared" si="2348"/>
        <v>#DIV/0!</v>
      </c>
      <c r="W1005" s="234"/>
      <c r="X1005" s="44"/>
      <c r="Y1005" s="45" t="e">
        <f t="shared" si="2349"/>
        <v>#DIV/0!</v>
      </c>
      <c r="Z1005" s="234"/>
      <c r="AA1005" s="44"/>
      <c r="AB1005" s="45" t="e">
        <f t="shared" si="2350"/>
        <v>#DIV/0!</v>
      </c>
      <c r="AC1005" s="234"/>
      <c r="AD1005" s="44"/>
      <c r="AE1005" s="45" t="e">
        <f t="shared" si="2351"/>
        <v>#DIV/0!</v>
      </c>
      <c r="AF1005" s="234"/>
      <c r="AG1005" s="44"/>
      <c r="AH1005" s="45" t="e">
        <f t="shared" si="2352"/>
        <v>#DIV/0!</v>
      </c>
      <c r="AI1005" s="234"/>
      <c r="AJ1005" s="44"/>
      <c r="AK1005" s="45" t="e">
        <f t="shared" si="2353"/>
        <v>#DIV/0!</v>
      </c>
      <c r="AL1005" s="234"/>
      <c r="AM1005" s="44"/>
      <c r="AN1005" s="45" t="e">
        <f t="shared" si="2354"/>
        <v>#DIV/0!</v>
      </c>
      <c r="AO1005" s="234"/>
      <c r="AP1005" s="44"/>
      <c r="AQ1005" s="45" t="e">
        <f t="shared" si="2355"/>
        <v>#DIV/0!</v>
      </c>
      <c r="AR1005" s="12"/>
      <c r="AS1005" s="37"/>
      <c r="AT1005" s="37"/>
    </row>
    <row r="1006" spans="1:46" s="208" customFormat="1" ht="30" hidden="1" customHeight="1">
      <c r="A1006" s="283" t="s">
        <v>224</v>
      </c>
      <c r="B1006" s="278" t="s">
        <v>306</v>
      </c>
      <c r="C1006" s="278" t="s">
        <v>211</v>
      </c>
      <c r="D1006" s="217" t="s">
        <v>34</v>
      </c>
      <c r="E1006" s="204">
        <f>E1007+E1008+E1009+E1011+E1012</f>
        <v>0</v>
      </c>
      <c r="F1006" s="205">
        <f>F1007+F1008+F1009+F1011+F1012</f>
        <v>0</v>
      </c>
      <c r="G1006" s="205" t="e">
        <f>(F1006/E1006)*100</f>
        <v>#DIV/0!</v>
      </c>
      <c r="H1006" s="234">
        <f>H1007+H1008+H1009+H1011+H1012</f>
        <v>0</v>
      </c>
      <c r="I1006" s="205">
        <f>I1007+I1008+I1009+I1011+I1012</f>
        <v>0</v>
      </c>
      <c r="J1006" s="205" t="e">
        <f>(I1006/H1006)*100</f>
        <v>#DIV/0!</v>
      </c>
      <c r="K1006" s="234">
        <f>K1007+K1008+K1009+K1011+K1012</f>
        <v>0</v>
      </c>
      <c r="L1006" s="206">
        <f>L1007+L1008+L1009+L1011+L1012</f>
        <v>0</v>
      </c>
      <c r="M1006" s="205" t="e">
        <f>(L1006/K1006)*100</f>
        <v>#DIV/0!</v>
      </c>
      <c r="N1006" s="234">
        <f>N1007+N1008+N1009+N1011+N1012</f>
        <v>0</v>
      </c>
      <c r="O1006" s="206">
        <f>O1007+O1008+O1009+O1011+O1012</f>
        <v>0</v>
      </c>
      <c r="P1006" s="205" t="e">
        <f>(O1006/N1006)*100</f>
        <v>#DIV/0!</v>
      </c>
      <c r="Q1006" s="234">
        <f>Q1007+Q1008+Q1009+Q1011+Q1012</f>
        <v>0</v>
      </c>
      <c r="R1006" s="205">
        <f>R1007+R1008+R1009+R1011+R1012</f>
        <v>0</v>
      </c>
      <c r="S1006" s="205" t="e">
        <f>(R1006/Q1006)*100</f>
        <v>#DIV/0!</v>
      </c>
      <c r="T1006" s="234">
        <f>T1007+T1008+T1009+T1011+T1012</f>
        <v>0</v>
      </c>
      <c r="U1006" s="205">
        <f>U1007+U1008+U1009+U1011+U1012</f>
        <v>0</v>
      </c>
      <c r="V1006" s="205" t="e">
        <f>(U1006/T1006)*100</f>
        <v>#DIV/0!</v>
      </c>
      <c r="W1006" s="234">
        <f>W1007+W1008+W1009+W1011+W1012</f>
        <v>0</v>
      </c>
      <c r="X1006" s="205">
        <f>X1007+X1008+X1009+X1011+X1012</f>
        <v>0</v>
      </c>
      <c r="Y1006" s="205" t="e">
        <f>(X1006/W1006)*100</f>
        <v>#DIV/0!</v>
      </c>
      <c r="Z1006" s="234">
        <f>Z1007+Z1008+Z1009+Z1011+Z1012</f>
        <v>0</v>
      </c>
      <c r="AA1006" s="205">
        <f>AA1007+AA1008+AA1009+AA1011+AA1012</f>
        <v>0</v>
      </c>
      <c r="AB1006" s="205" t="e">
        <f>(AA1006/Z1006)*100</f>
        <v>#DIV/0!</v>
      </c>
      <c r="AC1006" s="234">
        <f>AC1007+AC1008+AC1009+AC1011+AC1012</f>
        <v>0</v>
      </c>
      <c r="AD1006" s="205">
        <f>AD1007+AD1008+AD1009+AD1011+AD1012</f>
        <v>0</v>
      </c>
      <c r="AE1006" s="205" t="e">
        <f>(AD1006/AC1006)*100</f>
        <v>#DIV/0!</v>
      </c>
      <c r="AF1006" s="234">
        <f>AF1007+AF1008+AF1009+AF1011+AF1012</f>
        <v>0</v>
      </c>
      <c r="AG1006" s="205">
        <f>AG1007+AG1008+AG1009+AG1011+AG1012</f>
        <v>0</v>
      </c>
      <c r="AH1006" s="205" t="e">
        <f>(AG1006/AF1006)*100</f>
        <v>#DIV/0!</v>
      </c>
      <c r="AI1006" s="234">
        <f>AI1007+AI1008+AI1009+AI1011+AI1012</f>
        <v>0</v>
      </c>
      <c r="AJ1006" s="205">
        <f>AJ1007+AJ1008+AJ1009+AJ1011+AJ1012</f>
        <v>0</v>
      </c>
      <c r="AK1006" s="205" t="e">
        <f>(AJ1006/AI1006)*100</f>
        <v>#DIV/0!</v>
      </c>
      <c r="AL1006" s="234">
        <f>AL1007+AL1008+AL1009+AL1011+AL1012</f>
        <v>0</v>
      </c>
      <c r="AM1006" s="205">
        <f>AM1007+AM1008+AM1009+AM1011+AM1012</f>
        <v>0</v>
      </c>
      <c r="AN1006" s="205" t="e">
        <f>(AM1006/AL1006)*100</f>
        <v>#DIV/0!</v>
      </c>
      <c r="AO1006" s="234">
        <f>AO1007+AO1008+AO1009+AO1011+AO1012</f>
        <v>0</v>
      </c>
      <c r="AP1006" s="205">
        <f>AP1007+AP1008+AP1009+AP1011+AP1012</f>
        <v>0</v>
      </c>
      <c r="AQ1006" s="205" t="e">
        <f>(AP1006/AO1006)*100</f>
        <v>#DIV/0!</v>
      </c>
      <c r="AR1006" s="216"/>
    </row>
    <row r="1007" spans="1:46" customFormat="1" ht="30" hidden="1">
      <c r="A1007" s="283"/>
      <c r="B1007" s="279"/>
      <c r="C1007" s="279"/>
      <c r="D1007" s="115" t="s">
        <v>17</v>
      </c>
      <c r="E1007" s="176">
        <f>H1007+K1007+N1007+Q1007+T1007+W1007+Z1007+AC1007+AF1007+AI1007+AL1007+AO1007</f>
        <v>0</v>
      </c>
      <c r="F1007" s="47">
        <f>I1007+L1007+O1007+R1007+U1007+X1007+AA1007+AD1007+AG1007+AJ1007+AM1007+AP1007</f>
        <v>0</v>
      </c>
      <c r="G1007" s="48" t="e">
        <f t="shared" ref="G1007:G1012" si="2357">(F1007/E1007)*100</f>
        <v>#DIV/0!</v>
      </c>
      <c r="H1007" s="235"/>
      <c r="I1007" s="47"/>
      <c r="J1007" s="48" t="e">
        <f t="shared" ref="J1007:J1012" si="2358">(I1007/H1007)*100</f>
        <v>#DIV/0!</v>
      </c>
      <c r="K1007" s="236"/>
      <c r="L1007" s="47"/>
      <c r="M1007" s="42" t="e">
        <f t="shared" ref="M1007:M1012" si="2359">(L1007/K1007)*100</f>
        <v>#DIV/0!</v>
      </c>
      <c r="N1007" s="236"/>
      <c r="O1007" s="48"/>
      <c r="P1007" s="42" t="e">
        <f t="shared" ref="P1007:P1012" si="2360">(O1007/N1007)*100</f>
        <v>#DIV/0!</v>
      </c>
      <c r="Q1007" s="236"/>
      <c r="R1007" s="41"/>
      <c r="S1007" s="42" t="e">
        <f t="shared" ref="S1007:S1012" si="2361">(R1007/Q1007)*100</f>
        <v>#DIV/0!</v>
      </c>
      <c r="T1007" s="236"/>
      <c r="U1007" s="41"/>
      <c r="V1007" s="42" t="e">
        <f t="shared" ref="V1007:V1012" si="2362">(U1007/T1007)*100</f>
        <v>#DIV/0!</v>
      </c>
      <c r="W1007" s="236"/>
      <c r="X1007" s="41"/>
      <c r="Y1007" s="42" t="e">
        <f t="shared" ref="Y1007:Y1012" si="2363">(X1007/W1007)*100</f>
        <v>#DIV/0!</v>
      </c>
      <c r="Z1007" s="236"/>
      <c r="AA1007" s="41"/>
      <c r="AB1007" s="42" t="e">
        <f t="shared" ref="AB1007:AB1012" si="2364">(AA1007/Z1007)*100</f>
        <v>#DIV/0!</v>
      </c>
      <c r="AC1007" s="236"/>
      <c r="AD1007" s="41"/>
      <c r="AE1007" s="42" t="e">
        <f t="shared" ref="AE1007:AE1012" si="2365">(AD1007/AC1007)*100</f>
        <v>#DIV/0!</v>
      </c>
      <c r="AF1007" s="236"/>
      <c r="AG1007" s="41"/>
      <c r="AH1007" s="42" t="e">
        <f t="shared" ref="AH1007:AH1012" si="2366">(AG1007/AF1007)*100</f>
        <v>#DIV/0!</v>
      </c>
      <c r="AI1007" s="236"/>
      <c r="AJ1007" s="41"/>
      <c r="AK1007" s="42" t="e">
        <f t="shared" ref="AK1007:AK1012" si="2367">(AJ1007/AI1007)*100</f>
        <v>#DIV/0!</v>
      </c>
      <c r="AL1007" s="236"/>
      <c r="AM1007" s="41"/>
      <c r="AN1007" s="42" t="e">
        <f t="shared" ref="AN1007:AN1012" si="2368">(AM1007/AL1007)*100</f>
        <v>#DIV/0!</v>
      </c>
      <c r="AO1007" s="236"/>
      <c r="AP1007" s="41"/>
      <c r="AQ1007" s="42" t="e">
        <f t="shared" ref="AQ1007:AQ1012" si="2369">(AP1007/AO1007)*100</f>
        <v>#DIV/0!</v>
      </c>
      <c r="AR1007" s="12"/>
      <c r="AS1007" s="37"/>
      <c r="AT1007" s="37"/>
    </row>
    <row r="1008" spans="1:46" customFormat="1" ht="51" hidden="1" customHeight="1">
      <c r="A1008" s="283"/>
      <c r="B1008" s="279"/>
      <c r="C1008" s="279"/>
      <c r="D1008" s="115" t="s">
        <v>18</v>
      </c>
      <c r="E1008" s="176">
        <f t="shared" ref="E1008:F1012" si="2370">H1008+K1008+N1008+Q1008+T1008+W1008+Z1008+AC1008+AF1008+AI1008+AL1008+AO1008</f>
        <v>0</v>
      </c>
      <c r="F1008" s="47">
        <f t="shared" si="2370"/>
        <v>0</v>
      </c>
      <c r="G1008" s="48" t="e">
        <f t="shared" si="2357"/>
        <v>#DIV/0!</v>
      </c>
      <c r="H1008" s="235"/>
      <c r="I1008" s="47"/>
      <c r="J1008" s="48" t="e">
        <f t="shared" si="2358"/>
        <v>#DIV/0!</v>
      </c>
      <c r="K1008" s="236"/>
      <c r="L1008" s="47"/>
      <c r="M1008" s="42" t="e">
        <f t="shared" si="2359"/>
        <v>#DIV/0!</v>
      </c>
      <c r="N1008" s="236"/>
      <c r="O1008" s="48"/>
      <c r="P1008" s="42" t="e">
        <f t="shared" si="2360"/>
        <v>#DIV/0!</v>
      </c>
      <c r="Q1008" s="236"/>
      <c r="R1008" s="41"/>
      <c r="S1008" s="42" t="e">
        <f t="shared" si="2361"/>
        <v>#DIV/0!</v>
      </c>
      <c r="T1008" s="236"/>
      <c r="U1008" s="41"/>
      <c r="V1008" s="42" t="e">
        <f t="shared" si="2362"/>
        <v>#DIV/0!</v>
      </c>
      <c r="W1008" s="236"/>
      <c r="X1008" s="41"/>
      <c r="Y1008" s="42" t="e">
        <f t="shared" si="2363"/>
        <v>#DIV/0!</v>
      </c>
      <c r="Z1008" s="236"/>
      <c r="AA1008" s="41"/>
      <c r="AB1008" s="42" t="e">
        <f t="shared" si="2364"/>
        <v>#DIV/0!</v>
      </c>
      <c r="AC1008" s="236"/>
      <c r="AD1008" s="41"/>
      <c r="AE1008" s="42" t="e">
        <f t="shared" si="2365"/>
        <v>#DIV/0!</v>
      </c>
      <c r="AF1008" s="236"/>
      <c r="AG1008" s="41"/>
      <c r="AH1008" s="42" t="e">
        <f t="shared" si="2366"/>
        <v>#DIV/0!</v>
      </c>
      <c r="AI1008" s="236"/>
      <c r="AJ1008" s="41"/>
      <c r="AK1008" s="42" t="e">
        <f t="shared" si="2367"/>
        <v>#DIV/0!</v>
      </c>
      <c r="AL1008" s="236"/>
      <c r="AM1008" s="41"/>
      <c r="AN1008" s="42" t="e">
        <f t="shared" si="2368"/>
        <v>#DIV/0!</v>
      </c>
      <c r="AO1008" s="236"/>
      <c r="AP1008" s="41"/>
      <c r="AQ1008" s="42" t="e">
        <f t="shared" si="2369"/>
        <v>#DIV/0!</v>
      </c>
      <c r="AR1008" s="12"/>
      <c r="AS1008" s="37"/>
      <c r="AT1008" s="37"/>
    </row>
    <row r="1009" spans="1:46" customFormat="1" ht="30" hidden="1" customHeight="1">
      <c r="A1009" s="283"/>
      <c r="B1009" s="279"/>
      <c r="C1009" s="279"/>
      <c r="D1009" s="115" t="s">
        <v>26</v>
      </c>
      <c r="E1009" s="176">
        <f t="shared" si="2370"/>
        <v>0</v>
      </c>
      <c r="F1009" s="47">
        <f t="shared" si="2370"/>
        <v>0</v>
      </c>
      <c r="G1009" s="48" t="e">
        <f t="shared" si="2357"/>
        <v>#DIV/0!</v>
      </c>
      <c r="H1009" s="235"/>
      <c r="I1009" s="47"/>
      <c r="J1009" s="48" t="e">
        <f t="shared" si="2358"/>
        <v>#DIV/0!</v>
      </c>
      <c r="K1009" s="236"/>
      <c r="L1009" s="47"/>
      <c r="M1009" s="42" t="e">
        <f t="shared" si="2359"/>
        <v>#DIV/0!</v>
      </c>
      <c r="N1009" s="236"/>
      <c r="O1009" s="48"/>
      <c r="P1009" s="42" t="e">
        <f t="shared" si="2360"/>
        <v>#DIV/0!</v>
      </c>
      <c r="Q1009" s="236"/>
      <c r="R1009" s="41"/>
      <c r="S1009" s="42" t="e">
        <f t="shared" si="2361"/>
        <v>#DIV/0!</v>
      </c>
      <c r="T1009" s="236"/>
      <c r="U1009" s="41"/>
      <c r="V1009" s="42" t="e">
        <f t="shared" si="2362"/>
        <v>#DIV/0!</v>
      </c>
      <c r="W1009" s="236"/>
      <c r="X1009" s="41"/>
      <c r="Y1009" s="42" t="e">
        <f t="shared" si="2363"/>
        <v>#DIV/0!</v>
      </c>
      <c r="Z1009" s="236"/>
      <c r="AA1009" s="41"/>
      <c r="AB1009" s="42" t="e">
        <f t="shared" si="2364"/>
        <v>#DIV/0!</v>
      </c>
      <c r="AC1009" s="236"/>
      <c r="AD1009" s="41"/>
      <c r="AE1009" s="42" t="e">
        <f t="shared" si="2365"/>
        <v>#DIV/0!</v>
      </c>
      <c r="AF1009" s="236"/>
      <c r="AG1009" s="41"/>
      <c r="AH1009" s="42" t="e">
        <f t="shared" si="2366"/>
        <v>#DIV/0!</v>
      </c>
      <c r="AI1009" s="236"/>
      <c r="AJ1009" s="41"/>
      <c r="AK1009" s="42" t="e">
        <f t="shared" si="2367"/>
        <v>#DIV/0!</v>
      </c>
      <c r="AL1009" s="236"/>
      <c r="AM1009" s="41"/>
      <c r="AN1009" s="42" t="e">
        <f t="shared" si="2368"/>
        <v>#DIV/0!</v>
      </c>
      <c r="AO1009" s="236"/>
      <c r="AP1009" s="41"/>
      <c r="AQ1009" s="42" t="e">
        <f t="shared" si="2369"/>
        <v>#DIV/0!</v>
      </c>
      <c r="AR1009" s="12"/>
      <c r="AS1009" s="37"/>
      <c r="AT1009" s="37"/>
    </row>
    <row r="1010" spans="1:46" customFormat="1" ht="82.5" hidden="1" customHeight="1">
      <c r="A1010" s="283"/>
      <c r="B1010" s="279"/>
      <c r="C1010" s="279"/>
      <c r="D1010" s="115" t="s">
        <v>154</v>
      </c>
      <c r="E1010" s="176">
        <f t="shared" si="2370"/>
        <v>0</v>
      </c>
      <c r="F1010" s="47">
        <f t="shared" si="2370"/>
        <v>0</v>
      </c>
      <c r="G1010" s="48" t="e">
        <f t="shared" si="2357"/>
        <v>#DIV/0!</v>
      </c>
      <c r="H1010" s="235"/>
      <c r="I1010" s="47"/>
      <c r="J1010" s="48" t="e">
        <f t="shared" si="2358"/>
        <v>#DIV/0!</v>
      </c>
      <c r="K1010" s="236"/>
      <c r="L1010" s="47"/>
      <c r="M1010" s="42" t="e">
        <f t="shared" si="2359"/>
        <v>#DIV/0!</v>
      </c>
      <c r="N1010" s="236"/>
      <c r="O1010" s="48"/>
      <c r="P1010" s="42" t="e">
        <f t="shared" si="2360"/>
        <v>#DIV/0!</v>
      </c>
      <c r="Q1010" s="236"/>
      <c r="R1010" s="41"/>
      <c r="S1010" s="42" t="e">
        <f t="shared" si="2361"/>
        <v>#DIV/0!</v>
      </c>
      <c r="T1010" s="236"/>
      <c r="U1010" s="41"/>
      <c r="V1010" s="42" t="e">
        <f t="shared" si="2362"/>
        <v>#DIV/0!</v>
      </c>
      <c r="W1010" s="236"/>
      <c r="X1010" s="41"/>
      <c r="Y1010" s="42" t="e">
        <f t="shared" si="2363"/>
        <v>#DIV/0!</v>
      </c>
      <c r="Z1010" s="236"/>
      <c r="AA1010" s="41"/>
      <c r="AB1010" s="42" t="e">
        <f t="shared" si="2364"/>
        <v>#DIV/0!</v>
      </c>
      <c r="AC1010" s="236"/>
      <c r="AD1010" s="41"/>
      <c r="AE1010" s="42" t="e">
        <f t="shared" si="2365"/>
        <v>#DIV/0!</v>
      </c>
      <c r="AF1010" s="236"/>
      <c r="AG1010" s="41"/>
      <c r="AH1010" s="42" t="e">
        <f t="shared" si="2366"/>
        <v>#DIV/0!</v>
      </c>
      <c r="AI1010" s="236"/>
      <c r="AJ1010" s="41"/>
      <c r="AK1010" s="42" t="e">
        <f t="shared" si="2367"/>
        <v>#DIV/0!</v>
      </c>
      <c r="AL1010" s="236"/>
      <c r="AM1010" s="41"/>
      <c r="AN1010" s="42" t="e">
        <f t="shared" si="2368"/>
        <v>#DIV/0!</v>
      </c>
      <c r="AO1010" s="236"/>
      <c r="AP1010" s="41"/>
      <c r="AQ1010" s="42" t="e">
        <f t="shared" si="2369"/>
        <v>#DIV/0!</v>
      </c>
      <c r="AR1010" s="12"/>
      <c r="AS1010" s="37"/>
      <c r="AT1010" s="37"/>
    </row>
    <row r="1011" spans="1:46" customFormat="1" ht="32.25" hidden="1" customHeight="1">
      <c r="A1011" s="283"/>
      <c r="B1011" s="279"/>
      <c r="C1011" s="279"/>
      <c r="D1011" s="115" t="s">
        <v>37</v>
      </c>
      <c r="E1011" s="176">
        <f t="shared" si="2370"/>
        <v>0</v>
      </c>
      <c r="F1011" s="47">
        <f t="shared" si="2370"/>
        <v>0</v>
      </c>
      <c r="G1011" s="48" t="e">
        <f t="shared" si="2357"/>
        <v>#DIV/0!</v>
      </c>
      <c r="H1011" s="235"/>
      <c r="I1011" s="47"/>
      <c r="J1011" s="48" t="e">
        <f t="shared" si="2358"/>
        <v>#DIV/0!</v>
      </c>
      <c r="K1011" s="236"/>
      <c r="L1011" s="47"/>
      <c r="M1011" s="42" t="e">
        <f t="shared" si="2359"/>
        <v>#DIV/0!</v>
      </c>
      <c r="N1011" s="236"/>
      <c r="O1011" s="48"/>
      <c r="P1011" s="42" t="e">
        <f t="shared" si="2360"/>
        <v>#DIV/0!</v>
      </c>
      <c r="Q1011" s="236"/>
      <c r="R1011" s="41"/>
      <c r="S1011" s="42" t="e">
        <f t="shared" si="2361"/>
        <v>#DIV/0!</v>
      </c>
      <c r="T1011" s="236"/>
      <c r="U1011" s="41"/>
      <c r="V1011" s="42" t="e">
        <f t="shared" si="2362"/>
        <v>#DIV/0!</v>
      </c>
      <c r="W1011" s="236"/>
      <c r="X1011" s="41"/>
      <c r="Y1011" s="42" t="e">
        <f t="shared" si="2363"/>
        <v>#DIV/0!</v>
      </c>
      <c r="Z1011" s="236"/>
      <c r="AA1011" s="41"/>
      <c r="AB1011" s="42" t="e">
        <f t="shared" si="2364"/>
        <v>#DIV/0!</v>
      </c>
      <c r="AC1011" s="236"/>
      <c r="AD1011" s="41"/>
      <c r="AE1011" s="42" t="e">
        <f t="shared" si="2365"/>
        <v>#DIV/0!</v>
      </c>
      <c r="AF1011" s="236"/>
      <c r="AG1011" s="41"/>
      <c r="AH1011" s="42" t="e">
        <f t="shared" si="2366"/>
        <v>#DIV/0!</v>
      </c>
      <c r="AI1011" s="236"/>
      <c r="AJ1011" s="41"/>
      <c r="AK1011" s="42" t="e">
        <f t="shared" si="2367"/>
        <v>#DIV/0!</v>
      </c>
      <c r="AL1011" s="236"/>
      <c r="AM1011" s="41"/>
      <c r="AN1011" s="42" t="e">
        <f t="shared" si="2368"/>
        <v>#DIV/0!</v>
      </c>
      <c r="AO1011" s="236"/>
      <c r="AP1011" s="41"/>
      <c r="AQ1011" s="42" t="e">
        <f t="shared" si="2369"/>
        <v>#DIV/0!</v>
      </c>
      <c r="AR1011" s="12"/>
      <c r="AS1011" s="37"/>
      <c r="AT1011" s="37"/>
    </row>
    <row r="1012" spans="1:46" customFormat="1" ht="56.25" hidden="1" customHeight="1">
      <c r="A1012" s="283"/>
      <c r="B1012" s="280"/>
      <c r="C1012" s="280"/>
      <c r="D1012" s="115" t="s">
        <v>32</v>
      </c>
      <c r="E1012" s="176">
        <f t="shared" si="2370"/>
        <v>0</v>
      </c>
      <c r="F1012" s="47">
        <f t="shared" si="2370"/>
        <v>0</v>
      </c>
      <c r="G1012" s="48" t="e">
        <f t="shared" si="2357"/>
        <v>#DIV/0!</v>
      </c>
      <c r="H1012" s="235"/>
      <c r="I1012" s="47"/>
      <c r="J1012" s="48" t="e">
        <f t="shared" si="2358"/>
        <v>#DIV/0!</v>
      </c>
      <c r="K1012" s="236"/>
      <c r="L1012" s="47"/>
      <c r="M1012" s="42" t="e">
        <f t="shared" si="2359"/>
        <v>#DIV/0!</v>
      </c>
      <c r="N1012" s="236"/>
      <c r="O1012" s="48"/>
      <c r="P1012" s="42" t="e">
        <f t="shared" si="2360"/>
        <v>#DIV/0!</v>
      </c>
      <c r="Q1012" s="236"/>
      <c r="R1012" s="41"/>
      <c r="S1012" s="42" t="e">
        <f t="shared" si="2361"/>
        <v>#DIV/0!</v>
      </c>
      <c r="T1012" s="236"/>
      <c r="U1012" s="41"/>
      <c r="V1012" s="42" t="e">
        <f t="shared" si="2362"/>
        <v>#DIV/0!</v>
      </c>
      <c r="W1012" s="236"/>
      <c r="X1012" s="41"/>
      <c r="Y1012" s="42" t="e">
        <f t="shared" si="2363"/>
        <v>#DIV/0!</v>
      </c>
      <c r="Z1012" s="236"/>
      <c r="AA1012" s="41"/>
      <c r="AB1012" s="42" t="e">
        <f t="shared" si="2364"/>
        <v>#DIV/0!</v>
      </c>
      <c r="AC1012" s="236"/>
      <c r="AD1012" s="41"/>
      <c r="AE1012" s="42" t="e">
        <f t="shared" si="2365"/>
        <v>#DIV/0!</v>
      </c>
      <c r="AF1012" s="236"/>
      <c r="AG1012" s="41"/>
      <c r="AH1012" s="42" t="e">
        <f t="shared" si="2366"/>
        <v>#DIV/0!</v>
      </c>
      <c r="AI1012" s="236"/>
      <c r="AJ1012" s="41"/>
      <c r="AK1012" s="42" t="e">
        <f t="shared" si="2367"/>
        <v>#DIV/0!</v>
      </c>
      <c r="AL1012" s="236"/>
      <c r="AM1012" s="41"/>
      <c r="AN1012" s="42" t="e">
        <f t="shared" si="2368"/>
        <v>#DIV/0!</v>
      </c>
      <c r="AO1012" s="236"/>
      <c r="AP1012" s="41"/>
      <c r="AQ1012" s="42" t="e">
        <f t="shared" si="2369"/>
        <v>#DIV/0!</v>
      </c>
      <c r="AR1012" s="12"/>
      <c r="AS1012" s="37"/>
      <c r="AT1012" s="37"/>
    </row>
    <row r="1013" spans="1:46" s="208" customFormat="1" ht="33" hidden="1" customHeight="1">
      <c r="A1013" s="283" t="s">
        <v>225</v>
      </c>
      <c r="B1013" s="278" t="s">
        <v>307</v>
      </c>
      <c r="C1013" s="278" t="s">
        <v>208</v>
      </c>
      <c r="D1013" s="217" t="s">
        <v>34</v>
      </c>
      <c r="E1013" s="210">
        <f>E1014+E1015+E1016+E1018+E1019</f>
        <v>300</v>
      </c>
      <c r="F1013" s="206">
        <f>F1014+F1015+F1016+F1018+F1019</f>
        <v>0</v>
      </c>
      <c r="G1013" s="206">
        <f>(F1013/E1013)*100</f>
        <v>0</v>
      </c>
      <c r="H1013" s="233">
        <f>H1014+H1015+H1016+H1018+H1019</f>
        <v>0</v>
      </c>
      <c r="I1013" s="206">
        <f>I1014+I1015+I1016+I1018+I1019</f>
        <v>0</v>
      </c>
      <c r="J1013" s="206" t="e">
        <f>(I1013/H1013)*100</f>
        <v>#DIV/0!</v>
      </c>
      <c r="K1013" s="233">
        <f>K1014+K1015+K1016+K1018+K1019</f>
        <v>0</v>
      </c>
      <c r="L1013" s="206">
        <f>L1014+L1015+L1016+L1018+L1019</f>
        <v>0</v>
      </c>
      <c r="M1013" s="206" t="e">
        <f>(L1013/K1013)*100</f>
        <v>#DIV/0!</v>
      </c>
      <c r="N1013" s="233">
        <f>N1014+N1015+N1016+N1018+N1019</f>
        <v>0</v>
      </c>
      <c r="O1013" s="206">
        <f>O1014+O1015+O1016+O1018+O1019</f>
        <v>0</v>
      </c>
      <c r="P1013" s="205" t="e">
        <f>(O1013/N1013)*100</f>
        <v>#DIV/0!</v>
      </c>
      <c r="Q1013" s="234">
        <f>Q1014+Q1015+Q1016+Q1018+Q1019</f>
        <v>0</v>
      </c>
      <c r="R1013" s="205">
        <f>R1014+R1015+R1016+R1018+R1019</f>
        <v>0</v>
      </c>
      <c r="S1013" s="205" t="e">
        <f>(R1013/Q1013)*100</f>
        <v>#DIV/0!</v>
      </c>
      <c r="T1013" s="234">
        <f>T1014+T1015+T1016+T1018+T1019</f>
        <v>0</v>
      </c>
      <c r="U1013" s="205">
        <f>U1014+U1015+U1016+U1018+U1019</f>
        <v>0</v>
      </c>
      <c r="V1013" s="205" t="e">
        <f>(U1013/T1013)*100</f>
        <v>#DIV/0!</v>
      </c>
      <c r="W1013" s="234">
        <f>W1014+W1015+W1016+W1018+W1019</f>
        <v>0</v>
      </c>
      <c r="X1013" s="205">
        <f>X1014+X1015+X1016+X1018+X1019</f>
        <v>0</v>
      </c>
      <c r="Y1013" s="205" t="e">
        <f>(X1013/W1013)*100</f>
        <v>#DIV/0!</v>
      </c>
      <c r="Z1013" s="234">
        <f>Z1014+Z1015+Z1016+Z1018+Z1019</f>
        <v>300</v>
      </c>
      <c r="AA1013" s="205">
        <f>AA1014+AA1015+AA1016+AA1018+AA1019</f>
        <v>0</v>
      </c>
      <c r="AB1013" s="205">
        <f>(AA1013/Z1013)*100</f>
        <v>0</v>
      </c>
      <c r="AC1013" s="234">
        <f>AC1014+AC1015+AC1016+AC1018+AC1019</f>
        <v>0</v>
      </c>
      <c r="AD1013" s="205">
        <f>AD1014+AD1015+AD1016+AD1018+AD1019</f>
        <v>0</v>
      </c>
      <c r="AE1013" s="205" t="e">
        <f>(AD1013/AC1013)*100</f>
        <v>#DIV/0!</v>
      </c>
      <c r="AF1013" s="234">
        <f>AF1014+AF1015+AF1016+AF1018+AF1019</f>
        <v>0</v>
      </c>
      <c r="AG1013" s="205">
        <f>AG1014+AG1015+AG1016+AG1018+AG1019</f>
        <v>0</v>
      </c>
      <c r="AH1013" s="205" t="e">
        <f>(AG1013/AF1013)*100</f>
        <v>#DIV/0!</v>
      </c>
      <c r="AI1013" s="234">
        <f>AI1014+AI1015+AI1016+AI1018+AI1019</f>
        <v>0</v>
      </c>
      <c r="AJ1013" s="205">
        <f>AJ1014+AJ1015+AJ1016+AJ1018+AJ1019</f>
        <v>0</v>
      </c>
      <c r="AK1013" s="205" t="e">
        <f>(AJ1013/AI1013)*100</f>
        <v>#DIV/0!</v>
      </c>
      <c r="AL1013" s="234">
        <f>AL1014+AL1015+AL1016+AL1018+AL1019</f>
        <v>0</v>
      </c>
      <c r="AM1013" s="205">
        <f>AM1014+AM1015+AM1016+AM1018+AM1019</f>
        <v>0</v>
      </c>
      <c r="AN1013" s="205" t="e">
        <f>(AM1013/AL1013)*100</f>
        <v>#DIV/0!</v>
      </c>
      <c r="AO1013" s="234">
        <f>AO1014+AO1015+AO1016+AO1018+AO1019</f>
        <v>0</v>
      </c>
      <c r="AP1013" s="205">
        <f>AP1014+AP1015+AP1016+AP1018+AP1019</f>
        <v>0</v>
      </c>
      <c r="AQ1013" s="205" t="e">
        <f>(AP1013/AO1013)*100</f>
        <v>#DIV/0!</v>
      </c>
      <c r="AR1013" s="216"/>
    </row>
    <row r="1014" spans="1:46" customFormat="1" ht="30" hidden="1">
      <c r="A1014" s="283"/>
      <c r="B1014" s="279"/>
      <c r="C1014" s="279"/>
      <c r="D1014" s="115" t="s">
        <v>17</v>
      </c>
      <c r="E1014" s="176">
        <f>H1014+K1014+N1014+Q1014+T1014+W1014+Z1014+AC1014+AF1014+AI1014+AL1014+AO1014</f>
        <v>0</v>
      </c>
      <c r="F1014" s="47">
        <f>I1014+L1014+O1014+R1014+U1014+X1014+AA1014+AD1014+AG1014+AJ1014+AM1014+AP1014</f>
        <v>0</v>
      </c>
      <c r="G1014" s="48" t="e">
        <f t="shared" ref="G1014:G1019" si="2371">(F1014/E1014)*100</f>
        <v>#DIV/0!</v>
      </c>
      <c r="H1014" s="235"/>
      <c r="I1014" s="47"/>
      <c r="J1014" s="48" t="e">
        <f t="shared" ref="J1014:J1019" si="2372">(I1014/H1014)*100</f>
        <v>#DIV/0!</v>
      </c>
      <c r="K1014" s="235"/>
      <c r="L1014" s="47"/>
      <c r="M1014" s="48" t="e">
        <f t="shared" ref="M1014:M1019" si="2373">(L1014/K1014)*100</f>
        <v>#DIV/0!</v>
      </c>
      <c r="N1014" s="235"/>
      <c r="O1014" s="48"/>
      <c r="P1014" s="42" t="e">
        <f t="shared" ref="P1014:P1019" si="2374">(O1014/N1014)*100</f>
        <v>#DIV/0!</v>
      </c>
      <c r="Q1014" s="236"/>
      <c r="R1014" s="41"/>
      <c r="S1014" s="42" t="e">
        <f t="shared" ref="S1014:S1019" si="2375">(R1014/Q1014)*100</f>
        <v>#DIV/0!</v>
      </c>
      <c r="T1014" s="236"/>
      <c r="U1014" s="41"/>
      <c r="V1014" s="42" t="e">
        <f t="shared" ref="V1014:V1019" si="2376">(U1014/T1014)*100</f>
        <v>#DIV/0!</v>
      </c>
      <c r="W1014" s="236"/>
      <c r="X1014" s="41"/>
      <c r="Y1014" s="42" t="e">
        <f t="shared" ref="Y1014:Y1019" si="2377">(X1014/W1014)*100</f>
        <v>#DIV/0!</v>
      </c>
      <c r="Z1014" s="236"/>
      <c r="AA1014" s="41"/>
      <c r="AB1014" s="42" t="e">
        <f t="shared" ref="AB1014:AB1019" si="2378">(AA1014/Z1014)*100</f>
        <v>#DIV/0!</v>
      </c>
      <c r="AC1014" s="236"/>
      <c r="AD1014" s="41"/>
      <c r="AE1014" s="42" t="e">
        <f t="shared" ref="AE1014:AE1019" si="2379">(AD1014/AC1014)*100</f>
        <v>#DIV/0!</v>
      </c>
      <c r="AF1014" s="236"/>
      <c r="AG1014" s="41"/>
      <c r="AH1014" s="42" t="e">
        <f t="shared" ref="AH1014:AH1019" si="2380">(AG1014/AF1014)*100</f>
        <v>#DIV/0!</v>
      </c>
      <c r="AI1014" s="236"/>
      <c r="AJ1014" s="41"/>
      <c r="AK1014" s="42" t="e">
        <f t="shared" ref="AK1014:AK1019" si="2381">(AJ1014/AI1014)*100</f>
        <v>#DIV/0!</v>
      </c>
      <c r="AL1014" s="236"/>
      <c r="AM1014" s="41"/>
      <c r="AN1014" s="42" t="e">
        <f t="shared" ref="AN1014:AN1019" si="2382">(AM1014/AL1014)*100</f>
        <v>#DIV/0!</v>
      </c>
      <c r="AO1014" s="236"/>
      <c r="AP1014" s="41"/>
      <c r="AQ1014" s="42" t="e">
        <f t="shared" ref="AQ1014:AQ1019" si="2383">(AP1014/AO1014)*100</f>
        <v>#DIV/0!</v>
      </c>
      <c r="AR1014" s="12"/>
      <c r="AS1014" s="37"/>
      <c r="AT1014" s="37"/>
    </row>
    <row r="1015" spans="1:46" customFormat="1" ht="52.5" hidden="1" customHeight="1">
      <c r="A1015" s="283"/>
      <c r="B1015" s="279"/>
      <c r="C1015" s="279"/>
      <c r="D1015" s="115" t="s">
        <v>18</v>
      </c>
      <c r="E1015" s="176">
        <f t="shared" ref="E1015:F1019" si="2384">H1015+K1015+N1015+Q1015+T1015+W1015+Z1015+AC1015+AF1015+AI1015+AL1015+AO1015</f>
        <v>0</v>
      </c>
      <c r="F1015" s="47">
        <f t="shared" si="2384"/>
        <v>0</v>
      </c>
      <c r="G1015" s="48" t="e">
        <f t="shared" si="2371"/>
        <v>#DIV/0!</v>
      </c>
      <c r="H1015" s="235"/>
      <c r="I1015" s="47"/>
      <c r="J1015" s="48" t="e">
        <f t="shared" si="2372"/>
        <v>#DIV/0!</v>
      </c>
      <c r="K1015" s="235"/>
      <c r="L1015" s="47"/>
      <c r="M1015" s="48" t="e">
        <f t="shared" si="2373"/>
        <v>#DIV/0!</v>
      </c>
      <c r="N1015" s="235"/>
      <c r="O1015" s="48"/>
      <c r="P1015" s="42" t="e">
        <f t="shared" si="2374"/>
        <v>#DIV/0!</v>
      </c>
      <c r="Q1015" s="236"/>
      <c r="R1015" s="41"/>
      <c r="S1015" s="42" t="e">
        <f t="shared" si="2375"/>
        <v>#DIV/0!</v>
      </c>
      <c r="T1015" s="236"/>
      <c r="U1015" s="41"/>
      <c r="V1015" s="42" t="e">
        <f t="shared" si="2376"/>
        <v>#DIV/0!</v>
      </c>
      <c r="W1015" s="236"/>
      <c r="X1015" s="41"/>
      <c r="Y1015" s="42" t="e">
        <f t="shared" si="2377"/>
        <v>#DIV/0!</v>
      </c>
      <c r="Z1015" s="236"/>
      <c r="AA1015" s="41"/>
      <c r="AB1015" s="42" t="e">
        <f t="shared" si="2378"/>
        <v>#DIV/0!</v>
      </c>
      <c r="AC1015" s="236"/>
      <c r="AD1015" s="41"/>
      <c r="AE1015" s="42" t="e">
        <f t="shared" si="2379"/>
        <v>#DIV/0!</v>
      </c>
      <c r="AF1015" s="236"/>
      <c r="AG1015" s="41"/>
      <c r="AH1015" s="42" t="e">
        <f t="shared" si="2380"/>
        <v>#DIV/0!</v>
      </c>
      <c r="AI1015" s="236"/>
      <c r="AJ1015" s="41"/>
      <c r="AK1015" s="42" t="e">
        <f t="shared" si="2381"/>
        <v>#DIV/0!</v>
      </c>
      <c r="AL1015" s="236"/>
      <c r="AM1015" s="41"/>
      <c r="AN1015" s="42" t="e">
        <f t="shared" si="2382"/>
        <v>#DIV/0!</v>
      </c>
      <c r="AO1015" s="236"/>
      <c r="AP1015" s="41"/>
      <c r="AQ1015" s="42" t="e">
        <f t="shared" si="2383"/>
        <v>#DIV/0!</v>
      </c>
      <c r="AR1015" s="12"/>
      <c r="AS1015" s="37"/>
      <c r="AT1015" s="37"/>
    </row>
    <row r="1016" spans="1:46" customFormat="1" ht="36" hidden="1" customHeight="1">
      <c r="A1016" s="283"/>
      <c r="B1016" s="279"/>
      <c r="C1016" s="279"/>
      <c r="D1016" s="115" t="s">
        <v>26</v>
      </c>
      <c r="E1016" s="176">
        <f t="shared" si="2384"/>
        <v>300</v>
      </c>
      <c r="F1016" s="47">
        <f t="shared" si="2384"/>
        <v>0</v>
      </c>
      <c r="G1016" s="48">
        <f t="shared" si="2371"/>
        <v>0</v>
      </c>
      <c r="H1016" s="235"/>
      <c r="I1016" s="47"/>
      <c r="J1016" s="48" t="e">
        <f t="shared" si="2372"/>
        <v>#DIV/0!</v>
      </c>
      <c r="K1016" s="235"/>
      <c r="L1016" s="47"/>
      <c r="M1016" s="48" t="e">
        <f t="shared" si="2373"/>
        <v>#DIV/0!</v>
      </c>
      <c r="N1016" s="235"/>
      <c r="O1016" s="48"/>
      <c r="P1016" s="42" t="e">
        <f t="shared" si="2374"/>
        <v>#DIV/0!</v>
      </c>
      <c r="Q1016" s="236"/>
      <c r="R1016" s="41"/>
      <c r="S1016" s="42" t="e">
        <f t="shared" si="2375"/>
        <v>#DIV/0!</v>
      </c>
      <c r="T1016" s="236">
        <v>0</v>
      </c>
      <c r="U1016" s="41"/>
      <c r="V1016" s="42" t="e">
        <f t="shared" si="2376"/>
        <v>#DIV/0!</v>
      </c>
      <c r="W1016" s="236">
        <v>0</v>
      </c>
      <c r="X1016" s="41"/>
      <c r="Y1016" s="42" t="e">
        <f t="shared" si="2377"/>
        <v>#DIV/0!</v>
      </c>
      <c r="Z1016" s="236">
        <v>300</v>
      </c>
      <c r="AA1016" s="41"/>
      <c r="AB1016" s="42">
        <f t="shared" si="2378"/>
        <v>0</v>
      </c>
      <c r="AC1016" s="236"/>
      <c r="AD1016" s="41"/>
      <c r="AE1016" s="42" t="e">
        <f t="shared" si="2379"/>
        <v>#DIV/0!</v>
      </c>
      <c r="AF1016" s="236"/>
      <c r="AG1016" s="41"/>
      <c r="AH1016" s="42" t="e">
        <f t="shared" si="2380"/>
        <v>#DIV/0!</v>
      </c>
      <c r="AI1016" s="236"/>
      <c r="AJ1016" s="41"/>
      <c r="AK1016" s="42" t="e">
        <f t="shared" si="2381"/>
        <v>#DIV/0!</v>
      </c>
      <c r="AL1016" s="236"/>
      <c r="AM1016" s="41"/>
      <c r="AN1016" s="42" t="e">
        <f t="shared" si="2382"/>
        <v>#DIV/0!</v>
      </c>
      <c r="AO1016" s="236"/>
      <c r="AP1016" s="41"/>
      <c r="AQ1016" s="42" t="e">
        <f t="shared" si="2383"/>
        <v>#DIV/0!</v>
      </c>
      <c r="AR1016" s="12"/>
      <c r="AS1016" s="37"/>
      <c r="AT1016" s="37"/>
    </row>
    <row r="1017" spans="1:46" customFormat="1" ht="84.75" hidden="1" customHeight="1">
      <c r="A1017" s="283"/>
      <c r="B1017" s="279"/>
      <c r="C1017" s="279"/>
      <c r="D1017" s="115" t="s">
        <v>154</v>
      </c>
      <c r="E1017" s="176">
        <f t="shared" si="2384"/>
        <v>0</v>
      </c>
      <c r="F1017" s="47">
        <f t="shared" si="2384"/>
        <v>0</v>
      </c>
      <c r="G1017" s="48" t="e">
        <f t="shared" si="2371"/>
        <v>#DIV/0!</v>
      </c>
      <c r="H1017" s="235"/>
      <c r="I1017" s="47"/>
      <c r="J1017" s="48" t="e">
        <f t="shared" si="2372"/>
        <v>#DIV/0!</v>
      </c>
      <c r="K1017" s="235"/>
      <c r="L1017" s="47"/>
      <c r="M1017" s="48" t="e">
        <f t="shared" si="2373"/>
        <v>#DIV/0!</v>
      </c>
      <c r="N1017" s="235"/>
      <c r="O1017" s="48"/>
      <c r="P1017" s="42" t="e">
        <f t="shared" si="2374"/>
        <v>#DIV/0!</v>
      </c>
      <c r="Q1017" s="236"/>
      <c r="R1017" s="41"/>
      <c r="S1017" s="42" t="e">
        <f t="shared" si="2375"/>
        <v>#DIV/0!</v>
      </c>
      <c r="T1017" s="236"/>
      <c r="U1017" s="41"/>
      <c r="V1017" s="42" t="e">
        <f t="shared" si="2376"/>
        <v>#DIV/0!</v>
      </c>
      <c r="W1017" s="236"/>
      <c r="X1017" s="41"/>
      <c r="Y1017" s="42" t="e">
        <f t="shared" si="2377"/>
        <v>#DIV/0!</v>
      </c>
      <c r="Z1017" s="236"/>
      <c r="AA1017" s="41"/>
      <c r="AB1017" s="42" t="e">
        <f t="shared" si="2378"/>
        <v>#DIV/0!</v>
      </c>
      <c r="AC1017" s="236"/>
      <c r="AD1017" s="41"/>
      <c r="AE1017" s="42" t="e">
        <f t="shared" si="2379"/>
        <v>#DIV/0!</v>
      </c>
      <c r="AF1017" s="236"/>
      <c r="AG1017" s="41"/>
      <c r="AH1017" s="42" t="e">
        <f t="shared" si="2380"/>
        <v>#DIV/0!</v>
      </c>
      <c r="AI1017" s="236"/>
      <c r="AJ1017" s="41"/>
      <c r="AK1017" s="42" t="e">
        <f t="shared" si="2381"/>
        <v>#DIV/0!</v>
      </c>
      <c r="AL1017" s="236"/>
      <c r="AM1017" s="41"/>
      <c r="AN1017" s="42" t="e">
        <f t="shared" si="2382"/>
        <v>#DIV/0!</v>
      </c>
      <c r="AO1017" s="236"/>
      <c r="AP1017" s="41"/>
      <c r="AQ1017" s="42" t="e">
        <f t="shared" si="2383"/>
        <v>#DIV/0!</v>
      </c>
      <c r="AR1017" s="12"/>
      <c r="AS1017" s="37"/>
      <c r="AT1017" s="37"/>
    </row>
    <row r="1018" spans="1:46" customFormat="1" ht="31.5" hidden="1" customHeight="1">
      <c r="A1018" s="283"/>
      <c r="B1018" s="279"/>
      <c r="C1018" s="279"/>
      <c r="D1018" s="115" t="s">
        <v>37</v>
      </c>
      <c r="E1018" s="176">
        <f t="shared" si="2384"/>
        <v>0</v>
      </c>
      <c r="F1018" s="47">
        <f t="shared" si="2384"/>
        <v>0</v>
      </c>
      <c r="G1018" s="48" t="e">
        <f t="shared" si="2371"/>
        <v>#DIV/0!</v>
      </c>
      <c r="H1018" s="235"/>
      <c r="I1018" s="47"/>
      <c r="J1018" s="48" t="e">
        <f t="shared" si="2372"/>
        <v>#DIV/0!</v>
      </c>
      <c r="K1018" s="235"/>
      <c r="L1018" s="47"/>
      <c r="M1018" s="48" t="e">
        <f t="shared" si="2373"/>
        <v>#DIV/0!</v>
      </c>
      <c r="N1018" s="235"/>
      <c r="O1018" s="48"/>
      <c r="P1018" s="42" t="e">
        <f t="shared" si="2374"/>
        <v>#DIV/0!</v>
      </c>
      <c r="Q1018" s="236"/>
      <c r="R1018" s="41"/>
      <c r="S1018" s="42" t="e">
        <f t="shared" si="2375"/>
        <v>#DIV/0!</v>
      </c>
      <c r="T1018" s="236"/>
      <c r="U1018" s="41"/>
      <c r="V1018" s="42" t="e">
        <f t="shared" si="2376"/>
        <v>#DIV/0!</v>
      </c>
      <c r="W1018" s="236"/>
      <c r="X1018" s="41"/>
      <c r="Y1018" s="42" t="e">
        <f t="shared" si="2377"/>
        <v>#DIV/0!</v>
      </c>
      <c r="Z1018" s="236"/>
      <c r="AA1018" s="41"/>
      <c r="AB1018" s="42" t="e">
        <f t="shared" si="2378"/>
        <v>#DIV/0!</v>
      </c>
      <c r="AC1018" s="236"/>
      <c r="AD1018" s="41"/>
      <c r="AE1018" s="42" t="e">
        <f t="shared" si="2379"/>
        <v>#DIV/0!</v>
      </c>
      <c r="AF1018" s="236"/>
      <c r="AG1018" s="41"/>
      <c r="AH1018" s="42" t="e">
        <f t="shared" si="2380"/>
        <v>#DIV/0!</v>
      </c>
      <c r="AI1018" s="236"/>
      <c r="AJ1018" s="41"/>
      <c r="AK1018" s="42" t="e">
        <f t="shared" si="2381"/>
        <v>#DIV/0!</v>
      </c>
      <c r="AL1018" s="236"/>
      <c r="AM1018" s="41"/>
      <c r="AN1018" s="42" t="e">
        <f t="shared" si="2382"/>
        <v>#DIV/0!</v>
      </c>
      <c r="AO1018" s="236"/>
      <c r="AP1018" s="41"/>
      <c r="AQ1018" s="42" t="e">
        <f t="shared" si="2383"/>
        <v>#DIV/0!</v>
      </c>
      <c r="AR1018" s="12"/>
      <c r="AS1018" s="37"/>
      <c r="AT1018" s="37"/>
    </row>
    <row r="1019" spans="1:46" customFormat="1" ht="55.5" hidden="1" customHeight="1">
      <c r="A1019" s="283"/>
      <c r="B1019" s="280"/>
      <c r="C1019" s="280"/>
      <c r="D1019" s="115" t="s">
        <v>32</v>
      </c>
      <c r="E1019" s="176">
        <f t="shared" si="2384"/>
        <v>0</v>
      </c>
      <c r="F1019" s="47">
        <f t="shared" si="2384"/>
        <v>0</v>
      </c>
      <c r="G1019" s="48" t="e">
        <f t="shared" si="2371"/>
        <v>#DIV/0!</v>
      </c>
      <c r="H1019" s="235"/>
      <c r="I1019" s="47"/>
      <c r="J1019" s="48" t="e">
        <f t="shared" si="2372"/>
        <v>#DIV/0!</v>
      </c>
      <c r="K1019" s="235"/>
      <c r="L1019" s="47"/>
      <c r="M1019" s="48" t="e">
        <f t="shared" si="2373"/>
        <v>#DIV/0!</v>
      </c>
      <c r="N1019" s="235"/>
      <c r="O1019" s="48"/>
      <c r="P1019" s="42" t="e">
        <f t="shared" si="2374"/>
        <v>#DIV/0!</v>
      </c>
      <c r="Q1019" s="236"/>
      <c r="R1019" s="41"/>
      <c r="S1019" s="42" t="e">
        <f t="shared" si="2375"/>
        <v>#DIV/0!</v>
      </c>
      <c r="T1019" s="236"/>
      <c r="U1019" s="41"/>
      <c r="V1019" s="42" t="e">
        <f t="shared" si="2376"/>
        <v>#DIV/0!</v>
      </c>
      <c r="W1019" s="236"/>
      <c r="X1019" s="41"/>
      <c r="Y1019" s="42" t="e">
        <f t="shared" si="2377"/>
        <v>#DIV/0!</v>
      </c>
      <c r="Z1019" s="236"/>
      <c r="AA1019" s="41"/>
      <c r="AB1019" s="42" t="e">
        <f t="shared" si="2378"/>
        <v>#DIV/0!</v>
      </c>
      <c r="AC1019" s="236"/>
      <c r="AD1019" s="41"/>
      <c r="AE1019" s="42" t="e">
        <f t="shared" si="2379"/>
        <v>#DIV/0!</v>
      </c>
      <c r="AF1019" s="236"/>
      <c r="AG1019" s="41"/>
      <c r="AH1019" s="42" t="e">
        <f t="shared" si="2380"/>
        <v>#DIV/0!</v>
      </c>
      <c r="AI1019" s="236"/>
      <c r="AJ1019" s="41"/>
      <c r="AK1019" s="42" t="e">
        <f t="shared" si="2381"/>
        <v>#DIV/0!</v>
      </c>
      <c r="AL1019" s="236"/>
      <c r="AM1019" s="41"/>
      <c r="AN1019" s="42" t="e">
        <f t="shared" si="2382"/>
        <v>#DIV/0!</v>
      </c>
      <c r="AO1019" s="236"/>
      <c r="AP1019" s="41"/>
      <c r="AQ1019" s="42" t="e">
        <f t="shared" si="2383"/>
        <v>#DIV/0!</v>
      </c>
      <c r="AR1019" s="12"/>
      <c r="AS1019" s="37"/>
      <c r="AT1019" s="37"/>
    </row>
    <row r="1020" spans="1:46" s="208" customFormat="1" ht="28.5" hidden="1" customHeight="1">
      <c r="A1020" s="283" t="s">
        <v>226</v>
      </c>
      <c r="B1020" s="311" t="s">
        <v>308</v>
      </c>
      <c r="C1020" s="278" t="s">
        <v>309</v>
      </c>
      <c r="D1020" s="217" t="s">
        <v>34</v>
      </c>
      <c r="E1020" s="210">
        <f>E1021+E1022+E1023+E1025+E1026</f>
        <v>14563.039999999999</v>
      </c>
      <c r="F1020" s="206">
        <f>F1021+F1022+F1023+F1025+F1026</f>
        <v>6040.6399999999994</v>
      </c>
      <c r="G1020" s="205">
        <f>(F1020/E1020)*100</f>
        <v>41.479251584833939</v>
      </c>
      <c r="H1020" s="234">
        <f>H1021+H1022+H1023+H1025+H1026</f>
        <v>243</v>
      </c>
      <c r="I1020" s="205">
        <f>I1021+I1022+I1023+I1025+I1026</f>
        <v>243</v>
      </c>
      <c r="J1020" s="205">
        <f>(I1020/H1020)*100</f>
        <v>100</v>
      </c>
      <c r="K1020" s="234">
        <f>K1021+K1022+K1023+K1025+K1026</f>
        <v>943.24</v>
      </c>
      <c r="L1020" s="206">
        <f>L1021+L1022+L1023+L1025+L1026</f>
        <v>943.24</v>
      </c>
      <c r="M1020" s="205">
        <f>(L1020/K1020)*100</f>
        <v>100</v>
      </c>
      <c r="N1020" s="234">
        <f>N1021+N1022+N1023+N1025+N1026</f>
        <v>1018.23</v>
      </c>
      <c r="O1020" s="206">
        <f>O1021+O1022+O1023+O1025+O1026</f>
        <v>1011.98</v>
      </c>
      <c r="P1020" s="205">
        <f>(O1020/N1020)*100</f>
        <v>99.386189760663115</v>
      </c>
      <c r="Q1020" s="234">
        <f>Q1021+Q1022+Q1023+Q1025+Q1026</f>
        <v>1082.8</v>
      </c>
      <c r="R1020" s="205">
        <f>R1021+R1022+R1023+R1025+R1026</f>
        <v>1082.8</v>
      </c>
      <c r="S1020" s="205">
        <f>(R1020/Q1020)*100</f>
        <v>100</v>
      </c>
      <c r="T1020" s="234">
        <f>T1021+T1022+T1023+T1025+T1026</f>
        <v>1281.07</v>
      </c>
      <c r="U1020" s="205">
        <f>U1021+U1022+U1023+U1025+U1026</f>
        <v>1281.07</v>
      </c>
      <c r="V1020" s="205">
        <f>(U1020/T1020)*100</f>
        <v>100</v>
      </c>
      <c r="W1020" s="234">
        <f>W1021+W1022+W1023+W1025+W1026</f>
        <v>1478.55</v>
      </c>
      <c r="X1020" s="205">
        <f>X1021+X1022+X1023+X1025+X1026</f>
        <v>1478.55</v>
      </c>
      <c r="Y1020" s="205">
        <f>(X1020/W1020)*100</f>
        <v>100</v>
      </c>
      <c r="Z1020" s="234">
        <f>Z1021+Z1022+Z1023+Z1025+Z1026</f>
        <v>1539.6399999999999</v>
      </c>
      <c r="AA1020" s="205">
        <f>AA1021+AA1022+AA1023+AA1025+AA1026</f>
        <v>0</v>
      </c>
      <c r="AB1020" s="205">
        <f>(AA1020/Z1020)*100</f>
        <v>0</v>
      </c>
      <c r="AC1020" s="234">
        <f>AC1021+AC1022+AC1023+AC1025+AC1026</f>
        <v>1050</v>
      </c>
      <c r="AD1020" s="205">
        <f>AD1021+AD1022+AD1023+AD1025+AD1026</f>
        <v>0</v>
      </c>
      <c r="AE1020" s="205">
        <f>(AD1020/AC1020)*100</f>
        <v>0</v>
      </c>
      <c r="AF1020" s="234">
        <f>AF1021+AF1022+AF1023+AF1025+AF1026</f>
        <v>1238.47</v>
      </c>
      <c r="AG1020" s="205">
        <f>AG1021+AG1022+AG1023+AG1025+AG1026</f>
        <v>0</v>
      </c>
      <c r="AH1020" s="205">
        <f>(AG1020/AF1020)*100</f>
        <v>0</v>
      </c>
      <c r="AI1020" s="234">
        <f>AI1021+AI1022+AI1023+AI1025+AI1026</f>
        <v>1220</v>
      </c>
      <c r="AJ1020" s="205">
        <f>AJ1021+AJ1022+AJ1023+AJ1025+AJ1026</f>
        <v>0</v>
      </c>
      <c r="AK1020" s="205">
        <f>(AJ1020/AI1020)*100</f>
        <v>0</v>
      </c>
      <c r="AL1020" s="234">
        <f>AL1021+AL1022+AL1023+AL1025+AL1026</f>
        <v>1220</v>
      </c>
      <c r="AM1020" s="205">
        <f>AM1021+AM1022+AM1023+AM1025+AM1026</f>
        <v>0</v>
      </c>
      <c r="AN1020" s="205">
        <f>(AM1020/AL1020)*100</f>
        <v>0</v>
      </c>
      <c r="AO1020" s="234">
        <f>AO1021+AO1022+AO1023+AO1025+AO1026</f>
        <v>2248.04</v>
      </c>
      <c r="AP1020" s="205">
        <f>AP1021+AP1022+AP1023+AP1025+AP1026</f>
        <v>0</v>
      </c>
      <c r="AQ1020" s="205">
        <f>(AP1020/AO1020)*100</f>
        <v>0</v>
      </c>
      <c r="AR1020" s="216"/>
    </row>
    <row r="1021" spans="1:46" customFormat="1" ht="30" hidden="1">
      <c r="A1021" s="283"/>
      <c r="B1021" s="312"/>
      <c r="C1021" s="279"/>
      <c r="D1021" s="115" t="s">
        <v>17</v>
      </c>
      <c r="E1021" s="173">
        <f>H1021+K1021+N1021+Q1021+T1021+W1021+Z1021+AC1021+AF1021+AI1021+AL1021+AO1021</f>
        <v>0</v>
      </c>
      <c r="F1021" s="85">
        <f>I1021+L1021+O1021+R1021+U1021+X1021+AA1021+AD1021+AG1021+AJ1021+AM1021+AP1021</f>
        <v>0</v>
      </c>
      <c r="G1021" s="45" t="e">
        <f t="shared" ref="G1021:G1026" si="2385">(F1021/E1021)*100</f>
        <v>#DIV/0!</v>
      </c>
      <c r="H1021" s="234">
        <f>H1028+H1035+H1042</f>
        <v>0</v>
      </c>
      <c r="I1021" s="45">
        <f>I1028+I1035+I1042</f>
        <v>0</v>
      </c>
      <c r="J1021" s="45" t="e">
        <f t="shared" ref="J1021:J1026" si="2386">(I1021/H1021)*100</f>
        <v>#DIV/0!</v>
      </c>
      <c r="K1021" s="234">
        <f>K1028+K1035+K1042</f>
        <v>0</v>
      </c>
      <c r="L1021" s="43">
        <f>L1028+L1035+L1042</f>
        <v>0</v>
      </c>
      <c r="M1021" s="45" t="e">
        <f t="shared" ref="M1021:M1026" si="2387">(L1021/K1021)*100</f>
        <v>#DIV/0!</v>
      </c>
      <c r="N1021" s="234">
        <f>N1028+N1035+N1042</f>
        <v>0</v>
      </c>
      <c r="O1021" s="43">
        <f>O1028+O1035+O1042</f>
        <v>0</v>
      </c>
      <c r="P1021" s="45" t="e">
        <f t="shared" ref="P1021:P1026" si="2388">(O1021/N1021)*100</f>
        <v>#DIV/0!</v>
      </c>
      <c r="Q1021" s="234">
        <f>Q1028+Q1035+Q1042</f>
        <v>0</v>
      </c>
      <c r="R1021" s="45">
        <f>R1028+R1035+R1042</f>
        <v>0</v>
      </c>
      <c r="S1021" s="45" t="e">
        <f t="shared" ref="S1021:S1026" si="2389">(R1021/Q1021)*100</f>
        <v>#DIV/0!</v>
      </c>
      <c r="T1021" s="234">
        <f>T1028+T1035+T1042</f>
        <v>0</v>
      </c>
      <c r="U1021" s="45">
        <f>U1028+U1035+U1042</f>
        <v>0</v>
      </c>
      <c r="V1021" s="45" t="e">
        <f t="shared" ref="V1021:V1026" si="2390">(U1021/T1021)*100</f>
        <v>#DIV/0!</v>
      </c>
      <c r="W1021" s="234">
        <f>W1028+W1035+W1042</f>
        <v>0</v>
      </c>
      <c r="X1021" s="45">
        <f>X1028+X1035+X1042</f>
        <v>0</v>
      </c>
      <c r="Y1021" s="45" t="e">
        <f t="shared" ref="Y1021:Y1026" si="2391">(X1021/W1021)*100</f>
        <v>#DIV/0!</v>
      </c>
      <c r="Z1021" s="234">
        <f>Z1028+Z1035+Z1042</f>
        <v>0</v>
      </c>
      <c r="AA1021" s="45">
        <f>AA1028+AA1035+AA1042</f>
        <v>0</v>
      </c>
      <c r="AB1021" s="45" t="e">
        <f t="shared" ref="AB1021:AB1026" si="2392">(AA1021/Z1021)*100</f>
        <v>#DIV/0!</v>
      </c>
      <c r="AC1021" s="234">
        <f>AC1028+AC1035+AC1042</f>
        <v>0</v>
      </c>
      <c r="AD1021" s="45">
        <f>AD1028+AD1035+AD1042</f>
        <v>0</v>
      </c>
      <c r="AE1021" s="45" t="e">
        <f t="shared" ref="AE1021:AE1026" si="2393">(AD1021/AC1021)*100</f>
        <v>#DIV/0!</v>
      </c>
      <c r="AF1021" s="234">
        <f>AF1028+AF1035+AF1042</f>
        <v>0</v>
      </c>
      <c r="AG1021" s="45">
        <f>AG1028+AG1035+AG1042</f>
        <v>0</v>
      </c>
      <c r="AH1021" s="45" t="e">
        <f t="shared" ref="AH1021:AH1026" si="2394">(AG1021/AF1021)*100</f>
        <v>#DIV/0!</v>
      </c>
      <c r="AI1021" s="234">
        <f>AI1028+AI1035+AI1042</f>
        <v>0</v>
      </c>
      <c r="AJ1021" s="45">
        <f>AJ1028+AJ1035+AJ1042</f>
        <v>0</v>
      </c>
      <c r="AK1021" s="45" t="e">
        <f t="shared" ref="AK1021:AK1026" si="2395">(AJ1021/AI1021)*100</f>
        <v>#DIV/0!</v>
      </c>
      <c r="AL1021" s="234">
        <f>AL1028+AL1035+AL1042</f>
        <v>0</v>
      </c>
      <c r="AM1021" s="45">
        <f>AM1028+AM1035+AM1042</f>
        <v>0</v>
      </c>
      <c r="AN1021" s="45" t="e">
        <f t="shared" ref="AN1021:AN1026" si="2396">(AM1021/AL1021)*100</f>
        <v>#DIV/0!</v>
      </c>
      <c r="AO1021" s="234">
        <f>AO1028+AO1035+AO1042</f>
        <v>0</v>
      </c>
      <c r="AP1021" s="45">
        <f>AP1028+AP1035+AP1042</f>
        <v>0</v>
      </c>
      <c r="AQ1021" s="45" t="e">
        <f t="shared" ref="AQ1021:AQ1026" si="2397">(AP1021/AO1021)*100</f>
        <v>#DIV/0!</v>
      </c>
      <c r="AR1021" s="12"/>
      <c r="AS1021" s="37"/>
      <c r="AT1021" s="37"/>
    </row>
    <row r="1022" spans="1:46" customFormat="1" ht="51" hidden="1" customHeight="1">
      <c r="A1022" s="283"/>
      <c r="B1022" s="312"/>
      <c r="C1022" s="279"/>
      <c r="D1022" s="115" t="s">
        <v>18</v>
      </c>
      <c r="E1022" s="173">
        <f>H1022+K1022+N1022+Q1022+T1022+W1022+Z1022+AC1022+AF1022+AI1022+AL1022+AO1022</f>
        <v>130</v>
      </c>
      <c r="F1022" s="85">
        <f t="shared" ref="F1022:F1026" si="2398">I1022+L1022+O1022+R1022+U1022+X1022+AA1022+AD1022+AG1022+AJ1022+AM1022+AP1022</f>
        <v>57.78</v>
      </c>
      <c r="G1022" s="45">
        <f t="shared" si="2385"/>
        <v>44.446153846153848</v>
      </c>
      <c r="H1022" s="234">
        <f t="shared" ref="H1022:I1026" si="2399">H1029+H1036+H1043</f>
        <v>0</v>
      </c>
      <c r="I1022" s="45">
        <f t="shared" si="2399"/>
        <v>0</v>
      </c>
      <c r="J1022" s="45" t="e">
        <f t="shared" si="2386"/>
        <v>#DIV/0!</v>
      </c>
      <c r="K1022" s="234">
        <f t="shared" ref="K1022:L1026" si="2400">K1029+K1036+K1043</f>
        <v>0</v>
      </c>
      <c r="L1022" s="43">
        <f t="shared" si="2400"/>
        <v>0</v>
      </c>
      <c r="M1022" s="45" t="e">
        <f t="shared" si="2387"/>
        <v>#DIV/0!</v>
      </c>
      <c r="N1022" s="234">
        <f t="shared" ref="N1022:O1026" si="2401">N1029+N1036+N1043</f>
        <v>0</v>
      </c>
      <c r="O1022" s="43">
        <f t="shared" si="2401"/>
        <v>0</v>
      </c>
      <c r="P1022" s="45" t="e">
        <f t="shared" si="2388"/>
        <v>#DIV/0!</v>
      </c>
      <c r="Q1022" s="234">
        <f t="shared" ref="Q1022:R1026" si="2402">Q1029+Q1036+Q1043</f>
        <v>0</v>
      </c>
      <c r="R1022" s="45">
        <f t="shared" si="2402"/>
        <v>0</v>
      </c>
      <c r="S1022" s="45" t="e">
        <f t="shared" si="2389"/>
        <v>#DIV/0!</v>
      </c>
      <c r="T1022" s="234">
        <f t="shared" ref="T1022:U1026" si="2403">T1029+T1036+T1043</f>
        <v>0</v>
      </c>
      <c r="U1022" s="45">
        <f t="shared" si="2403"/>
        <v>0</v>
      </c>
      <c r="V1022" s="45" t="e">
        <f t="shared" si="2390"/>
        <v>#DIV/0!</v>
      </c>
      <c r="W1022" s="234">
        <f t="shared" ref="W1022:X1026" si="2404">W1029+W1036+W1043</f>
        <v>57.78</v>
      </c>
      <c r="X1022" s="45">
        <f t="shared" si="2404"/>
        <v>57.78</v>
      </c>
      <c r="Y1022" s="45">
        <f t="shared" si="2391"/>
        <v>100</v>
      </c>
      <c r="Z1022" s="234">
        <f t="shared" ref="Z1022:AA1026" si="2405">Z1029+Z1036+Z1043</f>
        <v>30</v>
      </c>
      <c r="AA1022" s="45">
        <f t="shared" si="2405"/>
        <v>0</v>
      </c>
      <c r="AB1022" s="45">
        <f t="shared" si="2392"/>
        <v>0</v>
      </c>
      <c r="AC1022" s="234">
        <f t="shared" ref="AC1022:AD1026" si="2406">AC1029+AC1036+AC1043</f>
        <v>30</v>
      </c>
      <c r="AD1022" s="45">
        <f t="shared" si="2406"/>
        <v>0</v>
      </c>
      <c r="AE1022" s="45">
        <f t="shared" si="2393"/>
        <v>0</v>
      </c>
      <c r="AF1022" s="234">
        <f t="shared" ref="AF1022:AG1026" si="2407">AF1029+AF1036+AF1043</f>
        <v>12.219999999999999</v>
      </c>
      <c r="AG1022" s="45">
        <f t="shared" si="2407"/>
        <v>0</v>
      </c>
      <c r="AH1022" s="45">
        <f t="shared" si="2394"/>
        <v>0</v>
      </c>
      <c r="AI1022" s="234">
        <f t="shared" ref="AI1022:AJ1026" si="2408">AI1029+AI1036+AI1043</f>
        <v>0</v>
      </c>
      <c r="AJ1022" s="45">
        <f t="shared" si="2408"/>
        <v>0</v>
      </c>
      <c r="AK1022" s="45" t="e">
        <f t="shared" si="2395"/>
        <v>#DIV/0!</v>
      </c>
      <c r="AL1022" s="234">
        <f t="shared" ref="AL1022:AM1026" si="2409">AL1029+AL1036+AL1043</f>
        <v>0</v>
      </c>
      <c r="AM1022" s="45">
        <f t="shared" si="2409"/>
        <v>0</v>
      </c>
      <c r="AN1022" s="45" t="e">
        <f t="shared" si="2396"/>
        <v>#DIV/0!</v>
      </c>
      <c r="AO1022" s="234">
        <f t="shared" ref="AO1022:AP1026" si="2410">AO1029+AO1036+AO1043</f>
        <v>0</v>
      </c>
      <c r="AP1022" s="45">
        <f t="shared" si="2410"/>
        <v>0</v>
      </c>
      <c r="AQ1022" s="45" t="e">
        <f t="shared" si="2397"/>
        <v>#DIV/0!</v>
      </c>
      <c r="AR1022" s="12"/>
      <c r="AS1022" s="37"/>
      <c r="AT1022" s="37"/>
    </row>
    <row r="1023" spans="1:46" customFormat="1" ht="30" hidden="1" customHeight="1">
      <c r="A1023" s="283"/>
      <c r="B1023" s="312"/>
      <c r="C1023" s="279"/>
      <c r="D1023" s="115" t="s">
        <v>26</v>
      </c>
      <c r="E1023" s="173">
        <f t="shared" ref="E1023:E1026" si="2411">H1023+K1023+N1023+Q1023+T1023+W1023+Z1023+AC1023+AF1023+AI1023+AL1023+AO1023</f>
        <v>14313.039999999999</v>
      </c>
      <c r="F1023" s="43">
        <f t="shared" si="2398"/>
        <v>5975.92</v>
      </c>
      <c r="G1023" s="45">
        <f t="shared" si="2385"/>
        <v>41.751577582400387</v>
      </c>
      <c r="H1023" s="234">
        <f t="shared" si="2399"/>
        <v>243</v>
      </c>
      <c r="I1023" s="45">
        <f t="shared" si="2399"/>
        <v>243</v>
      </c>
      <c r="J1023" s="45">
        <f t="shared" si="2386"/>
        <v>100</v>
      </c>
      <c r="K1023" s="234">
        <f t="shared" si="2400"/>
        <v>943.24</v>
      </c>
      <c r="L1023" s="43">
        <f t="shared" si="2400"/>
        <v>943.24</v>
      </c>
      <c r="M1023" s="45">
        <f t="shared" si="2387"/>
        <v>100</v>
      </c>
      <c r="N1023" s="234">
        <f t="shared" si="2401"/>
        <v>1016.19</v>
      </c>
      <c r="O1023" s="43">
        <f t="shared" si="2401"/>
        <v>1009.94</v>
      </c>
      <c r="P1023" s="45">
        <f t="shared" si="2388"/>
        <v>99.384957537468381</v>
      </c>
      <c r="Q1023" s="234">
        <f t="shared" si="2402"/>
        <v>1082.8</v>
      </c>
      <c r="R1023" s="45">
        <f t="shared" si="2402"/>
        <v>1082.8</v>
      </c>
      <c r="S1023" s="45">
        <f t="shared" si="2389"/>
        <v>100</v>
      </c>
      <c r="T1023" s="234">
        <f t="shared" si="2403"/>
        <v>1281.07</v>
      </c>
      <c r="U1023" s="45">
        <f t="shared" si="2403"/>
        <v>1281.07</v>
      </c>
      <c r="V1023" s="45">
        <f t="shared" si="2390"/>
        <v>100</v>
      </c>
      <c r="W1023" s="234">
        <f t="shared" si="2404"/>
        <v>1415.87</v>
      </c>
      <c r="X1023" s="45">
        <f t="shared" si="2404"/>
        <v>1415.87</v>
      </c>
      <c r="Y1023" s="45">
        <f t="shared" si="2391"/>
        <v>100</v>
      </c>
      <c r="Z1023" s="234">
        <f t="shared" si="2405"/>
        <v>1509.6399999999999</v>
      </c>
      <c r="AA1023" s="45">
        <f t="shared" si="2405"/>
        <v>0</v>
      </c>
      <c r="AB1023" s="45">
        <f t="shared" si="2392"/>
        <v>0</v>
      </c>
      <c r="AC1023" s="234">
        <f t="shared" si="2406"/>
        <v>1020</v>
      </c>
      <c r="AD1023" s="45">
        <f t="shared" si="2406"/>
        <v>0</v>
      </c>
      <c r="AE1023" s="45">
        <f t="shared" si="2393"/>
        <v>0</v>
      </c>
      <c r="AF1023" s="234">
        <f t="shared" si="2407"/>
        <v>1226.25</v>
      </c>
      <c r="AG1023" s="45">
        <f t="shared" si="2407"/>
        <v>0</v>
      </c>
      <c r="AH1023" s="45">
        <f t="shared" si="2394"/>
        <v>0</v>
      </c>
      <c r="AI1023" s="234">
        <f t="shared" si="2408"/>
        <v>1220</v>
      </c>
      <c r="AJ1023" s="45">
        <f t="shared" si="2408"/>
        <v>0</v>
      </c>
      <c r="AK1023" s="45">
        <f t="shared" si="2395"/>
        <v>0</v>
      </c>
      <c r="AL1023" s="234">
        <f t="shared" si="2409"/>
        <v>1220</v>
      </c>
      <c r="AM1023" s="45">
        <f t="shared" si="2409"/>
        <v>0</v>
      </c>
      <c r="AN1023" s="45">
        <f t="shared" si="2396"/>
        <v>0</v>
      </c>
      <c r="AO1023" s="234">
        <f t="shared" si="2410"/>
        <v>2134.98</v>
      </c>
      <c r="AP1023" s="45">
        <f t="shared" si="2410"/>
        <v>0</v>
      </c>
      <c r="AQ1023" s="45">
        <f t="shared" si="2397"/>
        <v>0</v>
      </c>
      <c r="AR1023" s="12"/>
      <c r="AS1023" s="37"/>
      <c r="AT1023" s="37"/>
    </row>
    <row r="1024" spans="1:46" customFormat="1" ht="82.5" hidden="1" customHeight="1">
      <c r="A1024" s="283"/>
      <c r="B1024" s="312"/>
      <c r="C1024" s="279"/>
      <c r="D1024" s="115" t="s">
        <v>154</v>
      </c>
      <c r="E1024" s="173">
        <f t="shared" si="2411"/>
        <v>0</v>
      </c>
      <c r="F1024" s="85">
        <f t="shared" si="2398"/>
        <v>0</v>
      </c>
      <c r="G1024" s="45" t="e">
        <f t="shared" si="2385"/>
        <v>#DIV/0!</v>
      </c>
      <c r="H1024" s="234">
        <f t="shared" si="2399"/>
        <v>0</v>
      </c>
      <c r="I1024" s="45">
        <f t="shared" si="2399"/>
        <v>0</v>
      </c>
      <c r="J1024" s="45" t="e">
        <f t="shared" si="2386"/>
        <v>#DIV/0!</v>
      </c>
      <c r="K1024" s="234">
        <f t="shared" si="2400"/>
        <v>0</v>
      </c>
      <c r="L1024" s="43">
        <f t="shared" si="2400"/>
        <v>0</v>
      </c>
      <c r="M1024" s="45" t="e">
        <f t="shared" si="2387"/>
        <v>#DIV/0!</v>
      </c>
      <c r="N1024" s="234">
        <f t="shared" si="2401"/>
        <v>0</v>
      </c>
      <c r="O1024" s="43">
        <f t="shared" si="2401"/>
        <v>0</v>
      </c>
      <c r="P1024" s="45" t="e">
        <f t="shared" si="2388"/>
        <v>#DIV/0!</v>
      </c>
      <c r="Q1024" s="234">
        <f t="shared" si="2402"/>
        <v>0</v>
      </c>
      <c r="R1024" s="45">
        <f t="shared" si="2402"/>
        <v>0</v>
      </c>
      <c r="S1024" s="45" t="e">
        <f t="shared" si="2389"/>
        <v>#DIV/0!</v>
      </c>
      <c r="T1024" s="234">
        <f t="shared" si="2403"/>
        <v>0</v>
      </c>
      <c r="U1024" s="45">
        <f t="shared" si="2403"/>
        <v>0</v>
      </c>
      <c r="V1024" s="45" t="e">
        <f t="shared" si="2390"/>
        <v>#DIV/0!</v>
      </c>
      <c r="W1024" s="234">
        <f t="shared" si="2404"/>
        <v>0</v>
      </c>
      <c r="X1024" s="45">
        <f t="shared" si="2404"/>
        <v>0</v>
      </c>
      <c r="Y1024" s="45" t="e">
        <f t="shared" si="2391"/>
        <v>#DIV/0!</v>
      </c>
      <c r="Z1024" s="234">
        <f t="shared" si="2405"/>
        <v>0</v>
      </c>
      <c r="AA1024" s="45">
        <f t="shared" si="2405"/>
        <v>0</v>
      </c>
      <c r="AB1024" s="45" t="e">
        <f t="shared" si="2392"/>
        <v>#DIV/0!</v>
      </c>
      <c r="AC1024" s="234">
        <f t="shared" si="2406"/>
        <v>0</v>
      </c>
      <c r="AD1024" s="45">
        <f t="shared" si="2406"/>
        <v>0</v>
      </c>
      <c r="AE1024" s="45" t="e">
        <f t="shared" si="2393"/>
        <v>#DIV/0!</v>
      </c>
      <c r="AF1024" s="234">
        <f t="shared" si="2407"/>
        <v>0</v>
      </c>
      <c r="AG1024" s="45">
        <f t="shared" si="2407"/>
        <v>0</v>
      </c>
      <c r="AH1024" s="45" t="e">
        <f t="shared" si="2394"/>
        <v>#DIV/0!</v>
      </c>
      <c r="AI1024" s="234">
        <f t="shared" si="2408"/>
        <v>0</v>
      </c>
      <c r="AJ1024" s="45">
        <f t="shared" si="2408"/>
        <v>0</v>
      </c>
      <c r="AK1024" s="45" t="e">
        <f t="shared" si="2395"/>
        <v>#DIV/0!</v>
      </c>
      <c r="AL1024" s="234">
        <f t="shared" si="2409"/>
        <v>0</v>
      </c>
      <c r="AM1024" s="45">
        <f t="shared" si="2409"/>
        <v>0</v>
      </c>
      <c r="AN1024" s="45" t="e">
        <f t="shared" si="2396"/>
        <v>#DIV/0!</v>
      </c>
      <c r="AO1024" s="234">
        <f t="shared" si="2410"/>
        <v>0</v>
      </c>
      <c r="AP1024" s="45">
        <f t="shared" si="2410"/>
        <v>0</v>
      </c>
      <c r="AQ1024" s="45" t="e">
        <f t="shared" si="2397"/>
        <v>#DIV/0!</v>
      </c>
      <c r="AR1024" s="12"/>
      <c r="AS1024" s="37"/>
      <c r="AT1024" s="37"/>
    </row>
    <row r="1025" spans="1:46" customFormat="1" ht="32.25" hidden="1" customHeight="1">
      <c r="A1025" s="283"/>
      <c r="B1025" s="312"/>
      <c r="C1025" s="279"/>
      <c r="D1025" s="115" t="s">
        <v>37</v>
      </c>
      <c r="E1025" s="173">
        <f t="shared" si="2411"/>
        <v>0</v>
      </c>
      <c r="F1025" s="85">
        <f t="shared" si="2398"/>
        <v>0</v>
      </c>
      <c r="G1025" s="45" t="e">
        <f t="shared" si="2385"/>
        <v>#DIV/0!</v>
      </c>
      <c r="H1025" s="234">
        <f t="shared" si="2399"/>
        <v>0</v>
      </c>
      <c r="I1025" s="45">
        <f t="shared" si="2399"/>
        <v>0</v>
      </c>
      <c r="J1025" s="45" t="e">
        <f t="shared" si="2386"/>
        <v>#DIV/0!</v>
      </c>
      <c r="K1025" s="234">
        <f t="shared" si="2400"/>
        <v>0</v>
      </c>
      <c r="L1025" s="43">
        <f t="shared" si="2400"/>
        <v>0</v>
      </c>
      <c r="M1025" s="45" t="e">
        <f t="shared" si="2387"/>
        <v>#DIV/0!</v>
      </c>
      <c r="N1025" s="234">
        <f t="shared" si="2401"/>
        <v>0</v>
      </c>
      <c r="O1025" s="43">
        <f t="shared" si="2401"/>
        <v>0</v>
      </c>
      <c r="P1025" s="45" t="e">
        <f t="shared" si="2388"/>
        <v>#DIV/0!</v>
      </c>
      <c r="Q1025" s="234">
        <f t="shared" si="2402"/>
        <v>0</v>
      </c>
      <c r="R1025" s="45">
        <f t="shared" si="2402"/>
        <v>0</v>
      </c>
      <c r="S1025" s="45" t="e">
        <f t="shared" si="2389"/>
        <v>#DIV/0!</v>
      </c>
      <c r="T1025" s="234">
        <f t="shared" si="2403"/>
        <v>0</v>
      </c>
      <c r="U1025" s="45">
        <f t="shared" si="2403"/>
        <v>0</v>
      </c>
      <c r="V1025" s="45" t="e">
        <f t="shared" si="2390"/>
        <v>#DIV/0!</v>
      </c>
      <c r="W1025" s="234">
        <f t="shared" si="2404"/>
        <v>0</v>
      </c>
      <c r="X1025" s="45">
        <f t="shared" si="2404"/>
        <v>0</v>
      </c>
      <c r="Y1025" s="45" t="e">
        <f t="shared" si="2391"/>
        <v>#DIV/0!</v>
      </c>
      <c r="Z1025" s="234">
        <f t="shared" si="2405"/>
        <v>0</v>
      </c>
      <c r="AA1025" s="45">
        <f t="shared" si="2405"/>
        <v>0</v>
      </c>
      <c r="AB1025" s="45" t="e">
        <f t="shared" si="2392"/>
        <v>#DIV/0!</v>
      </c>
      <c r="AC1025" s="234">
        <f t="shared" si="2406"/>
        <v>0</v>
      </c>
      <c r="AD1025" s="45">
        <f t="shared" si="2406"/>
        <v>0</v>
      </c>
      <c r="AE1025" s="45" t="e">
        <f t="shared" si="2393"/>
        <v>#DIV/0!</v>
      </c>
      <c r="AF1025" s="234">
        <f t="shared" si="2407"/>
        <v>0</v>
      </c>
      <c r="AG1025" s="45">
        <f t="shared" si="2407"/>
        <v>0</v>
      </c>
      <c r="AH1025" s="45" t="e">
        <f t="shared" si="2394"/>
        <v>#DIV/0!</v>
      </c>
      <c r="AI1025" s="234">
        <f t="shared" si="2408"/>
        <v>0</v>
      </c>
      <c r="AJ1025" s="45">
        <f t="shared" si="2408"/>
        <v>0</v>
      </c>
      <c r="AK1025" s="45" t="e">
        <f t="shared" si="2395"/>
        <v>#DIV/0!</v>
      </c>
      <c r="AL1025" s="234">
        <f t="shared" si="2409"/>
        <v>0</v>
      </c>
      <c r="AM1025" s="45">
        <f t="shared" si="2409"/>
        <v>0</v>
      </c>
      <c r="AN1025" s="45" t="e">
        <f t="shared" si="2396"/>
        <v>#DIV/0!</v>
      </c>
      <c r="AO1025" s="234">
        <f t="shared" si="2410"/>
        <v>0</v>
      </c>
      <c r="AP1025" s="45">
        <f t="shared" si="2410"/>
        <v>0</v>
      </c>
      <c r="AQ1025" s="45" t="e">
        <f t="shared" si="2397"/>
        <v>#DIV/0!</v>
      </c>
      <c r="AR1025" s="12"/>
      <c r="AS1025" s="37"/>
      <c r="AT1025" s="37"/>
    </row>
    <row r="1026" spans="1:46" customFormat="1" ht="47.25" hidden="1" customHeight="1">
      <c r="A1026" s="283"/>
      <c r="B1026" s="313"/>
      <c r="C1026" s="280"/>
      <c r="D1026" s="115" t="s">
        <v>32</v>
      </c>
      <c r="E1026" s="173">
        <f t="shared" si="2411"/>
        <v>120</v>
      </c>
      <c r="F1026" s="85">
        <f t="shared" si="2398"/>
        <v>6.94</v>
      </c>
      <c r="G1026" s="45">
        <f t="shared" si="2385"/>
        <v>5.7833333333333332</v>
      </c>
      <c r="H1026" s="234">
        <f t="shared" si="2399"/>
        <v>0</v>
      </c>
      <c r="I1026" s="45">
        <f t="shared" si="2399"/>
        <v>0</v>
      </c>
      <c r="J1026" s="45" t="e">
        <f t="shared" si="2386"/>
        <v>#DIV/0!</v>
      </c>
      <c r="K1026" s="234">
        <f t="shared" si="2400"/>
        <v>0</v>
      </c>
      <c r="L1026" s="43">
        <f t="shared" si="2400"/>
        <v>0</v>
      </c>
      <c r="M1026" s="45" t="e">
        <f t="shared" si="2387"/>
        <v>#DIV/0!</v>
      </c>
      <c r="N1026" s="234">
        <f t="shared" si="2401"/>
        <v>2.04</v>
      </c>
      <c r="O1026" s="43">
        <f t="shared" si="2401"/>
        <v>2.04</v>
      </c>
      <c r="P1026" s="45">
        <f t="shared" si="2388"/>
        <v>100</v>
      </c>
      <c r="Q1026" s="234">
        <f t="shared" si="2402"/>
        <v>0</v>
      </c>
      <c r="R1026" s="45">
        <f t="shared" si="2402"/>
        <v>0</v>
      </c>
      <c r="S1026" s="45" t="e">
        <f t="shared" si="2389"/>
        <v>#DIV/0!</v>
      </c>
      <c r="T1026" s="234">
        <f t="shared" si="2403"/>
        <v>0</v>
      </c>
      <c r="U1026" s="45">
        <f t="shared" si="2403"/>
        <v>0</v>
      </c>
      <c r="V1026" s="45" t="e">
        <f t="shared" si="2390"/>
        <v>#DIV/0!</v>
      </c>
      <c r="W1026" s="234">
        <f t="shared" si="2404"/>
        <v>4.9000000000000004</v>
      </c>
      <c r="X1026" s="45">
        <f t="shared" si="2404"/>
        <v>4.9000000000000004</v>
      </c>
      <c r="Y1026" s="45">
        <f t="shared" si="2391"/>
        <v>100</v>
      </c>
      <c r="Z1026" s="234">
        <f t="shared" si="2405"/>
        <v>0</v>
      </c>
      <c r="AA1026" s="45">
        <f t="shared" si="2405"/>
        <v>0</v>
      </c>
      <c r="AB1026" s="45" t="e">
        <f t="shared" si="2392"/>
        <v>#DIV/0!</v>
      </c>
      <c r="AC1026" s="234">
        <f t="shared" si="2406"/>
        <v>0</v>
      </c>
      <c r="AD1026" s="45">
        <f t="shared" si="2406"/>
        <v>0</v>
      </c>
      <c r="AE1026" s="45" t="e">
        <f t="shared" si="2393"/>
        <v>#DIV/0!</v>
      </c>
      <c r="AF1026" s="234">
        <f t="shared" si="2407"/>
        <v>0</v>
      </c>
      <c r="AG1026" s="45">
        <f t="shared" si="2407"/>
        <v>0</v>
      </c>
      <c r="AH1026" s="45" t="e">
        <f t="shared" si="2394"/>
        <v>#DIV/0!</v>
      </c>
      <c r="AI1026" s="234">
        <f t="shared" si="2408"/>
        <v>0</v>
      </c>
      <c r="AJ1026" s="45">
        <f t="shared" si="2408"/>
        <v>0</v>
      </c>
      <c r="AK1026" s="45" t="e">
        <f t="shared" si="2395"/>
        <v>#DIV/0!</v>
      </c>
      <c r="AL1026" s="234">
        <f t="shared" si="2409"/>
        <v>0</v>
      </c>
      <c r="AM1026" s="45">
        <f t="shared" si="2409"/>
        <v>0</v>
      </c>
      <c r="AN1026" s="45" t="e">
        <f t="shared" si="2396"/>
        <v>#DIV/0!</v>
      </c>
      <c r="AO1026" s="234">
        <f t="shared" si="2410"/>
        <v>113.06</v>
      </c>
      <c r="AP1026" s="45">
        <f t="shared" si="2410"/>
        <v>0</v>
      </c>
      <c r="AQ1026" s="45">
        <f t="shared" si="2397"/>
        <v>0</v>
      </c>
      <c r="AR1026" s="12"/>
      <c r="AS1026" s="37"/>
      <c r="AT1026" s="37"/>
    </row>
    <row r="1027" spans="1:46" s="208" customFormat="1" ht="28.5" hidden="1" customHeight="1">
      <c r="A1027" s="302" t="s">
        <v>310</v>
      </c>
      <c r="B1027" s="311" t="s">
        <v>170</v>
      </c>
      <c r="C1027" s="278" t="s">
        <v>212</v>
      </c>
      <c r="D1027" s="217" t="s">
        <v>34</v>
      </c>
      <c r="E1027" s="204">
        <f>E1028+E1029+E1030+E1032+E1033</f>
        <v>12049.369999999999</v>
      </c>
      <c r="F1027" s="205">
        <f>F1028+F1029+F1030+F1032+F1033</f>
        <v>5130.7999999999993</v>
      </c>
      <c r="G1027" s="205">
        <f>(F1027/E1027)*100</f>
        <v>42.581479363651376</v>
      </c>
      <c r="H1027" s="234">
        <f>H1028+H1029+H1030+H1032+H1033</f>
        <v>209.92</v>
      </c>
      <c r="I1027" s="205">
        <f>I1028+I1029+I1030+I1032+I1033</f>
        <v>209.92</v>
      </c>
      <c r="J1027" s="205">
        <f>(I1027/H1027)*100</f>
        <v>100</v>
      </c>
      <c r="K1027" s="234">
        <f>K1028+K1029+K1030+K1032+K1033</f>
        <v>806.05</v>
      </c>
      <c r="L1027" s="206">
        <f>L1028+L1029+L1030+L1032+L1033</f>
        <v>806.05</v>
      </c>
      <c r="M1027" s="205">
        <f>(L1027/K1027)*100</f>
        <v>100</v>
      </c>
      <c r="N1027" s="234">
        <f>N1028+N1029+N1030+N1032+N1033</f>
        <v>775.63</v>
      </c>
      <c r="O1027" s="206">
        <f>O1028+O1029+O1030+O1032+O1033</f>
        <v>775.63</v>
      </c>
      <c r="P1027" s="205">
        <f>(O1027/N1027)*100</f>
        <v>100</v>
      </c>
      <c r="Q1027" s="234">
        <f>Q1028+Q1029+Q1030+Q1032+Q1033</f>
        <v>941.09</v>
      </c>
      <c r="R1027" s="205">
        <f>R1028+R1029+R1030+R1032+R1033</f>
        <v>941.09</v>
      </c>
      <c r="S1027" s="205">
        <f>(R1027/Q1027)*100</f>
        <v>100</v>
      </c>
      <c r="T1027" s="234">
        <f>T1028+T1029+T1030+T1032+T1033</f>
        <v>1073.3</v>
      </c>
      <c r="U1027" s="205">
        <f>U1028+U1029+U1030+U1032+U1033</f>
        <v>1073.3</v>
      </c>
      <c r="V1027" s="205">
        <f>(U1027/T1027)*100</f>
        <v>100</v>
      </c>
      <c r="W1027" s="234">
        <f>W1028+W1029+W1030+W1032+W1033</f>
        <v>1324.81</v>
      </c>
      <c r="X1027" s="205">
        <f>X1028+X1029+X1030+X1032+X1033</f>
        <v>1324.81</v>
      </c>
      <c r="Y1027" s="205">
        <f>(X1027/W1027)*100</f>
        <v>100</v>
      </c>
      <c r="Z1027" s="234">
        <f>Z1028+Z1029+Z1030+Z1032+Z1033</f>
        <v>1230</v>
      </c>
      <c r="AA1027" s="205">
        <f>AA1028+AA1029+AA1030+AA1032+AA1033</f>
        <v>0</v>
      </c>
      <c r="AB1027" s="205">
        <f>(AA1027/Z1027)*100</f>
        <v>0</v>
      </c>
      <c r="AC1027" s="234">
        <f>AC1028+AC1029+AC1030+AC1032+AC1033</f>
        <v>830</v>
      </c>
      <c r="AD1027" s="205">
        <f>AD1028+AD1029+AD1030+AD1032+AD1033</f>
        <v>0</v>
      </c>
      <c r="AE1027" s="205">
        <f>(AD1027/AC1027)*100</f>
        <v>0</v>
      </c>
      <c r="AF1027" s="234">
        <f>AF1028+AF1029+AF1030+AF1032+AF1033</f>
        <v>1012.22</v>
      </c>
      <c r="AG1027" s="205">
        <f>AG1028+AG1029+AG1030+AG1032+AG1033</f>
        <v>0</v>
      </c>
      <c r="AH1027" s="205">
        <f>(AG1027/AF1027)*100</f>
        <v>0</v>
      </c>
      <c r="AI1027" s="234">
        <f>AI1028+AI1029+AI1030+AI1032+AI1033</f>
        <v>1000</v>
      </c>
      <c r="AJ1027" s="205">
        <f>AJ1028+AJ1029+AJ1030+AJ1032+AJ1033</f>
        <v>0</v>
      </c>
      <c r="AK1027" s="205">
        <f>(AJ1027/AI1027)*100</f>
        <v>0</v>
      </c>
      <c r="AL1027" s="234">
        <f>AL1028+AL1029+AL1030+AL1032+AL1033</f>
        <v>1000</v>
      </c>
      <c r="AM1027" s="205">
        <f>AM1028+AM1029+AM1030+AM1032+AM1033</f>
        <v>0</v>
      </c>
      <c r="AN1027" s="205">
        <f>(AM1027/AL1027)*100</f>
        <v>0</v>
      </c>
      <c r="AO1027" s="234">
        <f>AO1028+AO1029+AO1030+AO1032+AO1033</f>
        <v>1846.35</v>
      </c>
      <c r="AP1027" s="205">
        <f>AP1028+AP1029+AP1030+AP1032+AP1033</f>
        <v>0</v>
      </c>
      <c r="AQ1027" s="205">
        <f>(AP1027/AO1027)*100</f>
        <v>0</v>
      </c>
      <c r="AR1027" s="216"/>
    </row>
    <row r="1028" spans="1:46" customFormat="1" ht="30" hidden="1">
      <c r="A1028" s="302"/>
      <c r="B1028" s="312"/>
      <c r="C1028" s="279"/>
      <c r="D1028" s="115" t="s">
        <v>17</v>
      </c>
      <c r="E1028" s="174">
        <f>H1028+K1028+N1028+Q1028+T1028+W1028+Z1028+AC1028+AF1028+AI1028+AL1028+AO1028</f>
        <v>0</v>
      </c>
      <c r="F1028" s="44">
        <f>I1028+L1028+O1028+R1028+U1028+X1028+AA1028+AD1028+AG1028+AJ1028+AM1028+AP1028</f>
        <v>0</v>
      </c>
      <c r="G1028" s="45" t="e">
        <f t="shared" ref="G1028:G1033" si="2412">(F1028/E1028)*100</f>
        <v>#DIV/0!</v>
      </c>
      <c r="H1028" s="234"/>
      <c r="I1028" s="44"/>
      <c r="J1028" s="45" t="e">
        <f t="shared" ref="J1028:J1033" si="2413">(I1028/H1028)*100</f>
        <v>#DIV/0!</v>
      </c>
      <c r="K1028" s="234"/>
      <c r="L1028" s="85"/>
      <c r="M1028" s="45" t="e">
        <f t="shared" ref="M1028:M1033" si="2414">(L1028/K1028)*100</f>
        <v>#DIV/0!</v>
      </c>
      <c r="N1028" s="234"/>
      <c r="O1028" s="43"/>
      <c r="P1028" s="45" t="e">
        <f t="shared" ref="P1028:P1033" si="2415">(O1028/N1028)*100</f>
        <v>#DIV/0!</v>
      </c>
      <c r="Q1028" s="234"/>
      <c r="R1028" s="44"/>
      <c r="S1028" s="45" t="e">
        <f t="shared" ref="S1028:S1033" si="2416">(R1028/Q1028)*100</f>
        <v>#DIV/0!</v>
      </c>
      <c r="T1028" s="234"/>
      <c r="U1028" s="44"/>
      <c r="V1028" s="45" t="e">
        <f t="shared" ref="V1028:V1033" si="2417">(U1028/T1028)*100</f>
        <v>#DIV/0!</v>
      </c>
      <c r="W1028" s="234"/>
      <c r="X1028" s="44"/>
      <c r="Y1028" s="45" t="e">
        <f t="shared" ref="Y1028:Y1033" si="2418">(X1028/W1028)*100</f>
        <v>#DIV/0!</v>
      </c>
      <c r="Z1028" s="234"/>
      <c r="AA1028" s="44"/>
      <c r="AB1028" s="45" t="e">
        <f t="shared" ref="AB1028:AB1033" si="2419">(AA1028/Z1028)*100</f>
        <v>#DIV/0!</v>
      </c>
      <c r="AC1028" s="234"/>
      <c r="AD1028" s="44"/>
      <c r="AE1028" s="45" t="e">
        <f t="shared" ref="AE1028:AE1033" si="2420">(AD1028/AC1028)*100</f>
        <v>#DIV/0!</v>
      </c>
      <c r="AF1028" s="234"/>
      <c r="AG1028" s="44"/>
      <c r="AH1028" s="45" t="e">
        <f t="shared" ref="AH1028:AH1033" si="2421">(AG1028/AF1028)*100</f>
        <v>#DIV/0!</v>
      </c>
      <c r="AI1028" s="234"/>
      <c r="AJ1028" s="44"/>
      <c r="AK1028" s="45" t="e">
        <f t="shared" ref="AK1028:AK1033" si="2422">(AJ1028/AI1028)*100</f>
        <v>#DIV/0!</v>
      </c>
      <c r="AL1028" s="234"/>
      <c r="AM1028" s="44"/>
      <c r="AN1028" s="45" t="e">
        <f t="shared" ref="AN1028:AN1033" si="2423">(AM1028/AL1028)*100</f>
        <v>#DIV/0!</v>
      </c>
      <c r="AO1028" s="234"/>
      <c r="AP1028" s="44"/>
      <c r="AQ1028" s="45" t="e">
        <f t="shared" ref="AQ1028:AQ1033" si="2424">(AP1028/AO1028)*100</f>
        <v>#DIV/0!</v>
      </c>
      <c r="AR1028" s="12"/>
      <c r="AS1028" s="37"/>
      <c r="AT1028" s="37"/>
    </row>
    <row r="1029" spans="1:46" customFormat="1" ht="51" hidden="1" customHeight="1">
      <c r="A1029" s="302"/>
      <c r="B1029" s="312"/>
      <c r="C1029" s="279"/>
      <c r="D1029" s="115" t="s">
        <v>18</v>
      </c>
      <c r="E1029" s="174">
        <f t="shared" ref="E1029:F1033" si="2425">H1029+K1029+N1029+Q1029+T1029+W1029+Z1029+AC1029+AF1029+AI1029+AL1029+AO1029</f>
        <v>130</v>
      </c>
      <c r="F1029" s="44">
        <f t="shared" si="2425"/>
        <v>57.78</v>
      </c>
      <c r="G1029" s="45">
        <f t="shared" si="2412"/>
        <v>44.446153846153848</v>
      </c>
      <c r="H1029" s="234"/>
      <c r="I1029" s="44"/>
      <c r="J1029" s="45" t="e">
        <f t="shared" si="2413"/>
        <v>#DIV/0!</v>
      </c>
      <c r="K1029" s="234"/>
      <c r="L1029" s="85"/>
      <c r="M1029" s="45" t="e">
        <f t="shared" si="2414"/>
        <v>#DIV/0!</v>
      </c>
      <c r="N1029" s="234"/>
      <c r="O1029" s="43"/>
      <c r="P1029" s="45" t="e">
        <f t="shared" si="2415"/>
        <v>#DIV/0!</v>
      </c>
      <c r="Q1029" s="234"/>
      <c r="R1029" s="44"/>
      <c r="S1029" s="45" t="e">
        <f t="shared" si="2416"/>
        <v>#DIV/0!</v>
      </c>
      <c r="T1029" s="234"/>
      <c r="U1029" s="44"/>
      <c r="V1029" s="45" t="e">
        <f t="shared" si="2417"/>
        <v>#DIV/0!</v>
      </c>
      <c r="W1029" s="234">
        <v>57.78</v>
      </c>
      <c r="X1029" s="44">
        <v>57.78</v>
      </c>
      <c r="Y1029" s="45">
        <f t="shared" si="2418"/>
        <v>100</v>
      </c>
      <c r="Z1029" s="234">
        <v>30</v>
      </c>
      <c r="AA1029" s="44"/>
      <c r="AB1029" s="45">
        <f t="shared" si="2419"/>
        <v>0</v>
      </c>
      <c r="AC1029" s="234">
        <v>30</v>
      </c>
      <c r="AD1029" s="44"/>
      <c r="AE1029" s="45">
        <f t="shared" si="2420"/>
        <v>0</v>
      </c>
      <c r="AF1029" s="234">
        <f>30-17.78</f>
        <v>12.219999999999999</v>
      </c>
      <c r="AG1029" s="44"/>
      <c r="AH1029" s="45">
        <f t="shared" si="2421"/>
        <v>0</v>
      </c>
      <c r="AI1029" s="234"/>
      <c r="AJ1029" s="44"/>
      <c r="AK1029" s="45" t="e">
        <f t="shared" si="2422"/>
        <v>#DIV/0!</v>
      </c>
      <c r="AL1029" s="234"/>
      <c r="AM1029" s="44"/>
      <c r="AN1029" s="45" t="e">
        <f t="shared" si="2423"/>
        <v>#DIV/0!</v>
      </c>
      <c r="AO1029" s="234"/>
      <c r="AP1029" s="44"/>
      <c r="AQ1029" s="45" t="e">
        <f t="shared" si="2424"/>
        <v>#DIV/0!</v>
      </c>
      <c r="AR1029" s="12"/>
      <c r="AS1029" s="37"/>
      <c r="AT1029" s="37"/>
    </row>
    <row r="1030" spans="1:46" customFormat="1" ht="30" hidden="1" customHeight="1">
      <c r="A1030" s="302"/>
      <c r="B1030" s="312"/>
      <c r="C1030" s="279"/>
      <c r="D1030" s="115" t="s">
        <v>26</v>
      </c>
      <c r="E1030" s="174">
        <f t="shared" si="2425"/>
        <v>11847.49</v>
      </c>
      <c r="F1030" s="45">
        <f t="shared" si="2425"/>
        <v>5073.0199999999995</v>
      </c>
      <c r="G1030" s="45">
        <f t="shared" si="2412"/>
        <v>42.819365114467281</v>
      </c>
      <c r="H1030" s="234">
        <v>209.92</v>
      </c>
      <c r="I1030" s="44">
        <v>209.92</v>
      </c>
      <c r="J1030" s="45">
        <f t="shared" si="2413"/>
        <v>100</v>
      </c>
      <c r="K1030" s="234">
        <v>806.05</v>
      </c>
      <c r="L1030" s="85">
        <v>806.05</v>
      </c>
      <c r="M1030" s="45">
        <f t="shared" si="2414"/>
        <v>100</v>
      </c>
      <c r="N1030" s="234">
        <v>775.63</v>
      </c>
      <c r="O1030" s="43">
        <v>775.63</v>
      </c>
      <c r="P1030" s="45">
        <f t="shared" si="2415"/>
        <v>100</v>
      </c>
      <c r="Q1030" s="234">
        <v>941.09</v>
      </c>
      <c r="R1030" s="44">
        <v>941.09</v>
      </c>
      <c r="S1030" s="45">
        <f t="shared" si="2416"/>
        <v>100</v>
      </c>
      <c r="T1030" s="234">
        <v>1073.3</v>
      </c>
      <c r="U1030" s="45">
        <v>1073.3</v>
      </c>
      <c r="V1030" s="45">
        <f t="shared" si="2417"/>
        <v>100</v>
      </c>
      <c r="W1030" s="234">
        <v>1267.03</v>
      </c>
      <c r="X1030" s="44">
        <v>1267.03</v>
      </c>
      <c r="Y1030" s="45">
        <f t="shared" si="2418"/>
        <v>100</v>
      </c>
      <c r="Z1030" s="234">
        <v>1200</v>
      </c>
      <c r="AA1030" s="44"/>
      <c r="AB1030" s="45">
        <f t="shared" si="2419"/>
        <v>0</v>
      </c>
      <c r="AC1030" s="234">
        <v>800</v>
      </c>
      <c r="AD1030" s="44"/>
      <c r="AE1030" s="45">
        <f t="shared" si="2420"/>
        <v>0</v>
      </c>
      <c r="AF1030" s="234">
        <v>1000</v>
      </c>
      <c r="AG1030" s="44"/>
      <c r="AH1030" s="45">
        <f t="shared" si="2421"/>
        <v>0</v>
      </c>
      <c r="AI1030" s="234">
        <v>1000</v>
      </c>
      <c r="AJ1030" s="44"/>
      <c r="AK1030" s="45">
        <f t="shared" si="2422"/>
        <v>0</v>
      </c>
      <c r="AL1030" s="234">
        <v>1000</v>
      </c>
      <c r="AM1030" s="44"/>
      <c r="AN1030" s="45">
        <f t="shared" si="2423"/>
        <v>0</v>
      </c>
      <c r="AO1030" s="234">
        <f>1734.12+224.37+58.91-73.3+130-67.03-362.6+130</f>
        <v>1774.4699999999998</v>
      </c>
      <c r="AP1030" s="44"/>
      <c r="AQ1030" s="45">
        <f t="shared" si="2424"/>
        <v>0</v>
      </c>
      <c r="AR1030" s="12"/>
      <c r="AS1030" s="37"/>
      <c r="AT1030" s="37"/>
    </row>
    <row r="1031" spans="1:46" customFormat="1" ht="82.5" hidden="1" customHeight="1">
      <c r="A1031" s="302"/>
      <c r="B1031" s="312"/>
      <c r="C1031" s="279"/>
      <c r="D1031" s="115" t="s">
        <v>154</v>
      </c>
      <c r="E1031" s="174">
        <f t="shared" si="2425"/>
        <v>0</v>
      </c>
      <c r="F1031" s="44">
        <f t="shared" si="2425"/>
        <v>0</v>
      </c>
      <c r="G1031" s="45" t="e">
        <f t="shared" si="2412"/>
        <v>#DIV/0!</v>
      </c>
      <c r="H1031" s="234"/>
      <c r="I1031" s="44"/>
      <c r="J1031" s="45" t="e">
        <f t="shared" si="2413"/>
        <v>#DIV/0!</v>
      </c>
      <c r="K1031" s="234"/>
      <c r="L1031" s="85"/>
      <c r="M1031" s="45" t="e">
        <f t="shared" si="2414"/>
        <v>#DIV/0!</v>
      </c>
      <c r="N1031" s="234"/>
      <c r="O1031" s="43"/>
      <c r="P1031" s="45" t="e">
        <f t="shared" si="2415"/>
        <v>#DIV/0!</v>
      </c>
      <c r="Q1031" s="234"/>
      <c r="R1031" s="44"/>
      <c r="S1031" s="45" t="e">
        <f t="shared" si="2416"/>
        <v>#DIV/0!</v>
      </c>
      <c r="T1031" s="234"/>
      <c r="U1031" s="44"/>
      <c r="V1031" s="45" t="e">
        <f t="shared" si="2417"/>
        <v>#DIV/0!</v>
      </c>
      <c r="W1031" s="234"/>
      <c r="X1031" s="44"/>
      <c r="Y1031" s="45" t="e">
        <f t="shared" si="2418"/>
        <v>#DIV/0!</v>
      </c>
      <c r="Z1031" s="234"/>
      <c r="AA1031" s="44"/>
      <c r="AB1031" s="45" t="e">
        <f t="shared" si="2419"/>
        <v>#DIV/0!</v>
      </c>
      <c r="AC1031" s="234"/>
      <c r="AD1031" s="44"/>
      <c r="AE1031" s="45" t="e">
        <f t="shared" si="2420"/>
        <v>#DIV/0!</v>
      </c>
      <c r="AF1031" s="234"/>
      <c r="AG1031" s="44"/>
      <c r="AH1031" s="45" t="e">
        <f t="shared" si="2421"/>
        <v>#DIV/0!</v>
      </c>
      <c r="AI1031" s="234"/>
      <c r="AJ1031" s="44"/>
      <c r="AK1031" s="45" t="e">
        <f t="shared" si="2422"/>
        <v>#DIV/0!</v>
      </c>
      <c r="AL1031" s="234"/>
      <c r="AM1031" s="44"/>
      <c r="AN1031" s="45" t="e">
        <f t="shared" si="2423"/>
        <v>#DIV/0!</v>
      </c>
      <c r="AO1031" s="234"/>
      <c r="AP1031" s="44"/>
      <c r="AQ1031" s="45" t="e">
        <f t="shared" si="2424"/>
        <v>#DIV/0!</v>
      </c>
      <c r="AR1031" s="12"/>
      <c r="AS1031" s="37"/>
      <c r="AT1031" s="37"/>
    </row>
    <row r="1032" spans="1:46" customFormat="1" ht="32.25" hidden="1" customHeight="1">
      <c r="A1032" s="302"/>
      <c r="B1032" s="312"/>
      <c r="C1032" s="279"/>
      <c r="D1032" s="115" t="s">
        <v>37</v>
      </c>
      <c r="E1032" s="174">
        <f t="shared" si="2425"/>
        <v>0</v>
      </c>
      <c r="F1032" s="44">
        <f t="shared" si="2425"/>
        <v>0</v>
      </c>
      <c r="G1032" s="45" t="e">
        <f t="shared" si="2412"/>
        <v>#DIV/0!</v>
      </c>
      <c r="H1032" s="234"/>
      <c r="I1032" s="44"/>
      <c r="J1032" s="45" t="e">
        <f t="shared" si="2413"/>
        <v>#DIV/0!</v>
      </c>
      <c r="K1032" s="234"/>
      <c r="L1032" s="85"/>
      <c r="M1032" s="45" t="e">
        <f t="shared" si="2414"/>
        <v>#DIV/0!</v>
      </c>
      <c r="N1032" s="234"/>
      <c r="O1032" s="43"/>
      <c r="P1032" s="45" t="e">
        <f t="shared" si="2415"/>
        <v>#DIV/0!</v>
      </c>
      <c r="Q1032" s="234"/>
      <c r="R1032" s="44"/>
      <c r="S1032" s="45" t="e">
        <f t="shared" si="2416"/>
        <v>#DIV/0!</v>
      </c>
      <c r="T1032" s="234"/>
      <c r="U1032" s="44"/>
      <c r="V1032" s="45" t="e">
        <f t="shared" si="2417"/>
        <v>#DIV/0!</v>
      </c>
      <c r="W1032" s="234"/>
      <c r="X1032" s="44"/>
      <c r="Y1032" s="45" t="e">
        <f t="shared" si="2418"/>
        <v>#DIV/0!</v>
      </c>
      <c r="Z1032" s="234"/>
      <c r="AA1032" s="44"/>
      <c r="AB1032" s="45" t="e">
        <f t="shared" si="2419"/>
        <v>#DIV/0!</v>
      </c>
      <c r="AC1032" s="234"/>
      <c r="AD1032" s="44"/>
      <c r="AE1032" s="45" t="e">
        <f t="shared" si="2420"/>
        <v>#DIV/0!</v>
      </c>
      <c r="AF1032" s="234"/>
      <c r="AG1032" s="44"/>
      <c r="AH1032" s="45" t="e">
        <f t="shared" si="2421"/>
        <v>#DIV/0!</v>
      </c>
      <c r="AI1032" s="234"/>
      <c r="AJ1032" s="44"/>
      <c r="AK1032" s="45" t="e">
        <f t="shared" si="2422"/>
        <v>#DIV/0!</v>
      </c>
      <c r="AL1032" s="234"/>
      <c r="AM1032" s="44"/>
      <c r="AN1032" s="45" t="e">
        <f t="shared" si="2423"/>
        <v>#DIV/0!</v>
      </c>
      <c r="AO1032" s="234"/>
      <c r="AP1032" s="44"/>
      <c r="AQ1032" s="45" t="e">
        <f t="shared" si="2424"/>
        <v>#DIV/0!</v>
      </c>
      <c r="AR1032" s="12"/>
      <c r="AS1032" s="37"/>
      <c r="AT1032" s="37"/>
    </row>
    <row r="1033" spans="1:46" customFormat="1" ht="47.25" hidden="1" customHeight="1">
      <c r="A1033" s="302"/>
      <c r="B1033" s="313"/>
      <c r="C1033" s="280"/>
      <c r="D1033" s="115" t="s">
        <v>32</v>
      </c>
      <c r="E1033" s="174">
        <f t="shared" si="2425"/>
        <v>71.88</v>
      </c>
      <c r="F1033" s="44">
        <f t="shared" si="2425"/>
        <v>0</v>
      </c>
      <c r="G1033" s="45">
        <f t="shared" si="2412"/>
        <v>0</v>
      </c>
      <c r="H1033" s="234"/>
      <c r="I1033" s="44"/>
      <c r="J1033" s="45" t="e">
        <f t="shared" si="2413"/>
        <v>#DIV/0!</v>
      </c>
      <c r="K1033" s="234"/>
      <c r="L1033" s="85"/>
      <c r="M1033" s="45" t="e">
        <f t="shared" si="2414"/>
        <v>#DIV/0!</v>
      </c>
      <c r="N1033" s="234"/>
      <c r="O1033" s="43"/>
      <c r="P1033" s="45" t="e">
        <f t="shared" si="2415"/>
        <v>#DIV/0!</v>
      </c>
      <c r="Q1033" s="234"/>
      <c r="R1033" s="44"/>
      <c r="S1033" s="45" t="e">
        <f t="shared" si="2416"/>
        <v>#DIV/0!</v>
      </c>
      <c r="T1033" s="234"/>
      <c r="U1033" s="44"/>
      <c r="V1033" s="45" t="e">
        <f t="shared" si="2417"/>
        <v>#DIV/0!</v>
      </c>
      <c r="W1033" s="234"/>
      <c r="X1033" s="44"/>
      <c r="Y1033" s="45" t="e">
        <f t="shared" si="2418"/>
        <v>#DIV/0!</v>
      </c>
      <c r="Z1033" s="234"/>
      <c r="AA1033" s="44"/>
      <c r="AB1033" s="45" t="e">
        <f t="shared" si="2419"/>
        <v>#DIV/0!</v>
      </c>
      <c r="AC1033" s="234"/>
      <c r="AD1033" s="44"/>
      <c r="AE1033" s="45" t="e">
        <f t="shared" si="2420"/>
        <v>#DIV/0!</v>
      </c>
      <c r="AF1033" s="234"/>
      <c r="AG1033" s="44"/>
      <c r="AH1033" s="45" t="e">
        <f t="shared" si="2421"/>
        <v>#DIV/0!</v>
      </c>
      <c r="AI1033" s="234"/>
      <c r="AJ1033" s="44"/>
      <c r="AK1033" s="45" t="e">
        <f t="shared" si="2422"/>
        <v>#DIV/0!</v>
      </c>
      <c r="AL1033" s="234"/>
      <c r="AM1033" s="44"/>
      <c r="AN1033" s="45" t="e">
        <f t="shared" si="2423"/>
        <v>#DIV/0!</v>
      </c>
      <c r="AO1033" s="234">
        <v>71.88</v>
      </c>
      <c r="AP1033" s="44"/>
      <c r="AQ1033" s="45">
        <f t="shared" si="2424"/>
        <v>0</v>
      </c>
      <c r="AR1033" s="12"/>
      <c r="AS1033" s="37"/>
      <c r="AT1033" s="37"/>
    </row>
    <row r="1034" spans="1:46" s="208" customFormat="1" ht="27.75" hidden="1" customHeight="1">
      <c r="A1034" s="302" t="s">
        <v>311</v>
      </c>
      <c r="B1034" s="275" t="s">
        <v>171</v>
      </c>
      <c r="C1034" s="278" t="s">
        <v>212</v>
      </c>
      <c r="D1034" s="217" t="s">
        <v>34</v>
      </c>
      <c r="E1034" s="210">
        <f>E1035+E1036+E1037+E1039+E1040</f>
        <v>68.12</v>
      </c>
      <c r="F1034" s="206">
        <f>F1035+F1036+F1037+F1039+F1040</f>
        <v>7.2100000000000009</v>
      </c>
      <c r="G1034" s="206">
        <f>(F1034/E1034)*100</f>
        <v>10.584263065179096</v>
      </c>
      <c r="H1034" s="234">
        <f>H1035+H1036+H1037+H1039+H1040</f>
        <v>0</v>
      </c>
      <c r="I1034" s="205">
        <f>I1035+I1036+I1037+I1039+I1040</f>
        <v>0</v>
      </c>
      <c r="J1034" s="205" t="e">
        <f>(I1034/H1034)*100</f>
        <v>#DIV/0!</v>
      </c>
      <c r="K1034" s="234">
        <f>K1035+K1036+K1037+K1039+K1040</f>
        <v>0</v>
      </c>
      <c r="L1034" s="206">
        <f>L1035+L1036+L1037+L1039+L1040</f>
        <v>0</v>
      </c>
      <c r="M1034" s="205" t="e">
        <f>(L1034/K1034)*100</f>
        <v>#DIV/0!</v>
      </c>
      <c r="N1034" s="234">
        <f>N1035+N1036+N1037+N1039+N1040</f>
        <v>8.2899999999999991</v>
      </c>
      <c r="O1034" s="206">
        <f>O1035+O1036+O1037+O1039+O1040</f>
        <v>2.04</v>
      </c>
      <c r="P1034" s="205">
        <f>(O1034/N1034)*100</f>
        <v>24.607961399276242</v>
      </c>
      <c r="Q1034" s="234">
        <f>Q1035+Q1036+Q1037+Q1039+Q1040</f>
        <v>0</v>
      </c>
      <c r="R1034" s="205">
        <f>R1035+R1036+R1037+R1039+R1040</f>
        <v>0</v>
      </c>
      <c r="S1034" s="205" t="e">
        <f>(R1034/Q1034)*100</f>
        <v>#DIV/0!</v>
      </c>
      <c r="T1034" s="234">
        <f>T1035+T1036+T1037+T1039+T1040</f>
        <v>0.27</v>
      </c>
      <c r="U1034" s="205">
        <f>U1035+U1036+U1037+U1039+U1040</f>
        <v>0.27</v>
      </c>
      <c r="V1034" s="205">
        <f>(U1034/T1034)*100</f>
        <v>100</v>
      </c>
      <c r="W1034" s="234">
        <f>W1035+W1036+W1037+W1039+W1040</f>
        <v>4.9000000000000004</v>
      </c>
      <c r="X1034" s="205">
        <f>X1035+X1036+X1037+X1039+X1040</f>
        <v>4.9000000000000004</v>
      </c>
      <c r="Y1034" s="205">
        <f>(X1034/W1034)*100</f>
        <v>100</v>
      </c>
      <c r="Z1034" s="234">
        <f>Z1035+Z1036+Z1037+Z1039+Z1040</f>
        <v>5.98</v>
      </c>
      <c r="AA1034" s="205">
        <f>AA1035+AA1036+AA1037+AA1039+AA1040</f>
        <v>0</v>
      </c>
      <c r="AB1034" s="205">
        <f>(AA1034/Z1034)*100</f>
        <v>0</v>
      </c>
      <c r="AC1034" s="234">
        <f>AC1035+AC1036+AC1037+AC1039+AC1040</f>
        <v>0</v>
      </c>
      <c r="AD1034" s="205">
        <f>AD1035+AD1036+AD1037+AD1039+AD1040</f>
        <v>0</v>
      </c>
      <c r="AE1034" s="205" t="e">
        <f>(AD1034/AC1034)*100</f>
        <v>#DIV/0!</v>
      </c>
      <c r="AF1034" s="234">
        <f>AF1035+AF1036+AF1037+AF1039+AF1040</f>
        <v>6.25</v>
      </c>
      <c r="AG1034" s="205">
        <f>AG1035+AG1036+AG1037+AG1039+AG1040</f>
        <v>0</v>
      </c>
      <c r="AH1034" s="205">
        <f>(AG1034/AF1034)*100</f>
        <v>0</v>
      </c>
      <c r="AI1034" s="234">
        <f>AI1035+AI1036+AI1037+AI1039+AI1040</f>
        <v>0</v>
      </c>
      <c r="AJ1034" s="205">
        <f>AJ1035+AJ1036+AJ1037+AJ1039+AJ1040</f>
        <v>0</v>
      </c>
      <c r="AK1034" s="205" t="e">
        <f>(AJ1034/AI1034)*100</f>
        <v>#DIV/0!</v>
      </c>
      <c r="AL1034" s="234">
        <f>AL1035+AL1036+AL1037+AL1039+AL1040</f>
        <v>0</v>
      </c>
      <c r="AM1034" s="205">
        <f>AM1035+AM1036+AM1037+AM1039+AM1040</f>
        <v>0</v>
      </c>
      <c r="AN1034" s="205" t="e">
        <f>(AM1034/AL1034)*100</f>
        <v>#DIV/0!</v>
      </c>
      <c r="AO1034" s="234">
        <f>AO1035+AO1036+AO1037+AO1039+AO1040</f>
        <v>42.43</v>
      </c>
      <c r="AP1034" s="205">
        <f>AP1035+AP1036+AP1037+AP1039+AP1040</f>
        <v>0</v>
      </c>
      <c r="AQ1034" s="205">
        <f>(AP1034/AO1034)*100</f>
        <v>0</v>
      </c>
      <c r="AR1034" s="216"/>
    </row>
    <row r="1035" spans="1:46" customFormat="1" ht="30" hidden="1">
      <c r="A1035" s="302"/>
      <c r="B1035" s="276"/>
      <c r="C1035" s="279"/>
      <c r="D1035" s="97" t="s">
        <v>17</v>
      </c>
      <c r="E1035" s="174">
        <f>H1035+K1035+N1035+Q1035+T1035+W1035+Z1035+AC1035+AF1035+AI1035+AL1035+AO1035</f>
        <v>0</v>
      </c>
      <c r="F1035" s="44">
        <f>I1035+L1035+O1035+R1035+U1035+X1035+AA1035+AD1035+AG1035+AJ1035+AM1035+AP1035</f>
        <v>0</v>
      </c>
      <c r="G1035" s="45" t="e">
        <f t="shared" ref="G1035:G1040" si="2426">(F1035/E1035)*100</f>
        <v>#DIV/0!</v>
      </c>
      <c r="H1035" s="234"/>
      <c r="I1035" s="44"/>
      <c r="J1035" s="45" t="e">
        <f t="shared" ref="J1035:J1040" si="2427">(I1035/H1035)*100</f>
        <v>#DIV/0!</v>
      </c>
      <c r="K1035" s="234"/>
      <c r="L1035" s="85"/>
      <c r="M1035" s="45" t="e">
        <f t="shared" ref="M1035:M1040" si="2428">(L1035/K1035)*100</f>
        <v>#DIV/0!</v>
      </c>
      <c r="N1035" s="234"/>
      <c r="O1035" s="43"/>
      <c r="P1035" s="45" t="e">
        <f t="shared" ref="P1035:P1040" si="2429">(O1035/N1035)*100</f>
        <v>#DIV/0!</v>
      </c>
      <c r="Q1035" s="234"/>
      <c r="R1035" s="44"/>
      <c r="S1035" s="45" t="e">
        <f t="shared" ref="S1035:S1040" si="2430">(R1035/Q1035)*100</f>
        <v>#DIV/0!</v>
      </c>
      <c r="T1035" s="234"/>
      <c r="U1035" s="44"/>
      <c r="V1035" s="45" t="e">
        <f t="shared" ref="V1035:V1040" si="2431">(U1035/T1035)*100</f>
        <v>#DIV/0!</v>
      </c>
      <c r="W1035" s="234"/>
      <c r="X1035" s="44"/>
      <c r="Y1035" s="45" t="e">
        <f t="shared" ref="Y1035:Y1040" si="2432">(X1035/W1035)*100</f>
        <v>#DIV/0!</v>
      </c>
      <c r="Z1035" s="234"/>
      <c r="AA1035" s="44"/>
      <c r="AB1035" s="45" t="e">
        <f t="shared" ref="AB1035:AB1040" si="2433">(AA1035/Z1035)*100</f>
        <v>#DIV/0!</v>
      </c>
      <c r="AC1035" s="234"/>
      <c r="AD1035" s="44"/>
      <c r="AE1035" s="45" t="e">
        <f t="shared" ref="AE1035:AE1040" si="2434">(AD1035/AC1035)*100</f>
        <v>#DIV/0!</v>
      </c>
      <c r="AF1035" s="234"/>
      <c r="AG1035" s="44"/>
      <c r="AH1035" s="45" t="e">
        <f t="shared" ref="AH1035:AH1040" si="2435">(AG1035/AF1035)*100</f>
        <v>#DIV/0!</v>
      </c>
      <c r="AI1035" s="234"/>
      <c r="AJ1035" s="44"/>
      <c r="AK1035" s="45" t="e">
        <f t="shared" ref="AK1035:AK1040" si="2436">(AJ1035/AI1035)*100</f>
        <v>#DIV/0!</v>
      </c>
      <c r="AL1035" s="234"/>
      <c r="AM1035" s="44"/>
      <c r="AN1035" s="45" t="e">
        <f t="shared" ref="AN1035:AN1040" si="2437">(AM1035/AL1035)*100</f>
        <v>#DIV/0!</v>
      </c>
      <c r="AO1035" s="234"/>
      <c r="AP1035" s="44"/>
      <c r="AQ1035" s="45" t="e">
        <f t="shared" ref="AQ1035:AQ1040" si="2438">(AP1035/AO1035)*100</f>
        <v>#DIV/0!</v>
      </c>
      <c r="AR1035" s="12"/>
      <c r="AS1035" s="37"/>
      <c r="AT1035" s="37"/>
    </row>
    <row r="1036" spans="1:46" customFormat="1" ht="51" hidden="1" customHeight="1">
      <c r="A1036" s="302"/>
      <c r="B1036" s="276"/>
      <c r="C1036" s="279"/>
      <c r="D1036" s="97" t="s">
        <v>18</v>
      </c>
      <c r="E1036" s="174">
        <f t="shared" ref="E1036:F1040" si="2439">H1036+K1036+N1036+Q1036+T1036+W1036+Z1036+AC1036+AF1036+AI1036+AL1036+AO1036</f>
        <v>0</v>
      </c>
      <c r="F1036" s="44">
        <f t="shared" si="2439"/>
        <v>0</v>
      </c>
      <c r="G1036" s="45" t="e">
        <f t="shared" si="2426"/>
        <v>#DIV/0!</v>
      </c>
      <c r="H1036" s="234"/>
      <c r="I1036" s="44"/>
      <c r="J1036" s="45" t="e">
        <f t="shared" si="2427"/>
        <v>#DIV/0!</v>
      </c>
      <c r="K1036" s="234"/>
      <c r="L1036" s="85"/>
      <c r="M1036" s="45" t="e">
        <f t="shared" si="2428"/>
        <v>#DIV/0!</v>
      </c>
      <c r="N1036" s="234"/>
      <c r="O1036" s="43"/>
      <c r="P1036" s="45" t="e">
        <f t="shared" si="2429"/>
        <v>#DIV/0!</v>
      </c>
      <c r="Q1036" s="234"/>
      <c r="R1036" s="44"/>
      <c r="S1036" s="45" t="e">
        <f t="shared" si="2430"/>
        <v>#DIV/0!</v>
      </c>
      <c r="T1036" s="234"/>
      <c r="U1036" s="44"/>
      <c r="V1036" s="45" t="e">
        <f t="shared" si="2431"/>
        <v>#DIV/0!</v>
      </c>
      <c r="W1036" s="234"/>
      <c r="X1036" s="44"/>
      <c r="Y1036" s="45" t="e">
        <f t="shared" si="2432"/>
        <v>#DIV/0!</v>
      </c>
      <c r="Z1036" s="234"/>
      <c r="AA1036" s="44"/>
      <c r="AB1036" s="45" t="e">
        <f t="shared" si="2433"/>
        <v>#DIV/0!</v>
      </c>
      <c r="AC1036" s="234"/>
      <c r="AD1036" s="44"/>
      <c r="AE1036" s="45" t="e">
        <f t="shared" si="2434"/>
        <v>#DIV/0!</v>
      </c>
      <c r="AF1036" s="234"/>
      <c r="AG1036" s="44"/>
      <c r="AH1036" s="45" t="e">
        <f t="shared" si="2435"/>
        <v>#DIV/0!</v>
      </c>
      <c r="AI1036" s="234"/>
      <c r="AJ1036" s="44"/>
      <c r="AK1036" s="45" t="e">
        <f t="shared" si="2436"/>
        <v>#DIV/0!</v>
      </c>
      <c r="AL1036" s="234"/>
      <c r="AM1036" s="44"/>
      <c r="AN1036" s="45" t="e">
        <f t="shared" si="2437"/>
        <v>#DIV/0!</v>
      </c>
      <c r="AO1036" s="234"/>
      <c r="AP1036" s="44"/>
      <c r="AQ1036" s="45" t="e">
        <f t="shared" si="2438"/>
        <v>#DIV/0!</v>
      </c>
      <c r="AR1036" s="12"/>
      <c r="AS1036" s="37"/>
      <c r="AT1036" s="37"/>
    </row>
    <row r="1037" spans="1:46" customFormat="1" ht="30" hidden="1" customHeight="1">
      <c r="A1037" s="302"/>
      <c r="B1037" s="276"/>
      <c r="C1037" s="279"/>
      <c r="D1037" s="97" t="s">
        <v>26</v>
      </c>
      <c r="E1037" s="174">
        <f t="shared" si="2439"/>
        <v>25</v>
      </c>
      <c r="F1037" s="45">
        <f t="shared" si="2439"/>
        <v>0.27</v>
      </c>
      <c r="G1037" s="45">
        <f t="shared" si="2426"/>
        <v>1.08</v>
      </c>
      <c r="H1037" s="234">
        <v>0</v>
      </c>
      <c r="I1037" s="44"/>
      <c r="J1037" s="45" t="e">
        <f t="shared" si="2427"/>
        <v>#DIV/0!</v>
      </c>
      <c r="K1037" s="234">
        <v>0</v>
      </c>
      <c r="L1037" s="85"/>
      <c r="M1037" s="45" t="e">
        <f t="shared" si="2428"/>
        <v>#DIV/0!</v>
      </c>
      <c r="N1037" s="234">
        <v>6.25</v>
      </c>
      <c r="O1037" s="43"/>
      <c r="P1037" s="45">
        <f t="shared" si="2429"/>
        <v>0</v>
      </c>
      <c r="Q1037" s="234">
        <v>0</v>
      </c>
      <c r="R1037" s="44"/>
      <c r="S1037" s="45" t="e">
        <f t="shared" si="2430"/>
        <v>#DIV/0!</v>
      </c>
      <c r="T1037" s="234">
        <v>0.27</v>
      </c>
      <c r="U1037" s="45">
        <v>0.27</v>
      </c>
      <c r="V1037" s="45">
        <f t="shared" si="2431"/>
        <v>100</v>
      </c>
      <c r="W1037" s="234">
        <v>0</v>
      </c>
      <c r="X1037" s="44"/>
      <c r="Y1037" s="45" t="e">
        <f t="shared" si="2432"/>
        <v>#DIV/0!</v>
      </c>
      <c r="Z1037" s="234">
        <v>5.98</v>
      </c>
      <c r="AA1037" s="44"/>
      <c r="AB1037" s="45">
        <f t="shared" si="2433"/>
        <v>0</v>
      </c>
      <c r="AC1037" s="234">
        <v>0</v>
      </c>
      <c r="AD1037" s="44"/>
      <c r="AE1037" s="45" t="e">
        <f t="shared" si="2434"/>
        <v>#DIV/0!</v>
      </c>
      <c r="AF1037" s="234">
        <v>6.25</v>
      </c>
      <c r="AG1037" s="44"/>
      <c r="AH1037" s="45">
        <f t="shared" si="2435"/>
        <v>0</v>
      </c>
      <c r="AI1037" s="234">
        <v>0</v>
      </c>
      <c r="AJ1037" s="44"/>
      <c r="AK1037" s="45" t="e">
        <f t="shared" si="2436"/>
        <v>#DIV/0!</v>
      </c>
      <c r="AL1037" s="234">
        <v>0</v>
      </c>
      <c r="AM1037" s="44"/>
      <c r="AN1037" s="45" t="e">
        <f t="shared" si="2437"/>
        <v>#DIV/0!</v>
      </c>
      <c r="AO1037" s="234">
        <v>6.25</v>
      </c>
      <c r="AP1037" s="44"/>
      <c r="AQ1037" s="45">
        <f t="shared" si="2438"/>
        <v>0</v>
      </c>
      <c r="AR1037" s="12"/>
      <c r="AS1037" s="37"/>
      <c r="AT1037" s="37"/>
    </row>
    <row r="1038" spans="1:46" customFormat="1" ht="82.5" hidden="1" customHeight="1">
      <c r="A1038" s="302"/>
      <c r="B1038" s="276"/>
      <c r="C1038" s="279"/>
      <c r="D1038" s="97" t="s">
        <v>154</v>
      </c>
      <c r="E1038" s="174">
        <f t="shared" si="2439"/>
        <v>0</v>
      </c>
      <c r="F1038" s="44">
        <f t="shared" si="2439"/>
        <v>0</v>
      </c>
      <c r="G1038" s="45" t="e">
        <f t="shared" si="2426"/>
        <v>#DIV/0!</v>
      </c>
      <c r="H1038" s="234"/>
      <c r="I1038" s="44"/>
      <c r="J1038" s="45" t="e">
        <f t="shared" si="2427"/>
        <v>#DIV/0!</v>
      </c>
      <c r="K1038" s="234"/>
      <c r="L1038" s="85"/>
      <c r="M1038" s="45" t="e">
        <f t="shared" si="2428"/>
        <v>#DIV/0!</v>
      </c>
      <c r="N1038" s="234"/>
      <c r="O1038" s="43"/>
      <c r="P1038" s="45" t="e">
        <f t="shared" si="2429"/>
        <v>#DIV/0!</v>
      </c>
      <c r="Q1038" s="234"/>
      <c r="R1038" s="44"/>
      <c r="S1038" s="45" t="e">
        <f t="shared" si="2430"/>
        <v>#DIV/0!</v>
      </c>
      <c r="T1038" s="234"/>
      <c r="U1038" s="44"/>
      <c r="V1038" s="45" t="e">
        <f t="shared" si="2431"/>
        <v>#DIV/0!</v>
      </c>
      <c r="W1038" s="234"/>
      <c r="X1038" s="44"/>
      <c r="Y1038" s="45" t="e">
        <f t="shared" si="2432"/>
        <v>#DIV/0!</v>
      </c>
      <c r="Z1038" s="234"/>
      <c r="AA1038" s="44"/>
      <c r="AB1038" s="45" t="e">
        <f t="shared" si="2433"/>
        <v>#DIV/0!</v>
      </c>
      <c r="AC1038" s="234"/>
      <c r="AD1038" s="44"/>
      <c r="AE1038" s="45" t="e">
        <f t="shared" si="2434"/>
        <v>#DIV/0!</v>
      </c>
      <c r="AF1038" s="234"/>
      <c r="AG1038" s="44"/>
      <c r="AH1038" s="45" t="e">
        <f t="shared" si="2435"/>
        <v>#DIV/0!</v>
      </c>
      <c r="AI1038" s="234"/>
      <c r="AJ1038" s="44"/>
      <c r="AK1038" s="45" t="e">
        <f t="shared" si="2436"/>
        <v>#DIV/0!</v>
      </c>
      <c r="AL1038" s="234"/>
      <c r="AM1038" s="44"/>
      <c r="AN1038" s="45" t="e">
        <f t="shared" si="2437"/>
        <v>#DIV/0!</v>
      </c>
      <c r="AO1038" s="234"/>
      <c r="AP1038" s="44"/>
      <c r="AQ1038" s="45" t="e">
        <f t="shared" si="2438"/>
        <v>#DIV/0!</v>
      </c>
      <c r="AR1038" s="12"/>
      <c r="AS1038" s="37"/>
      <c r="AT1038" s="37"/>
    </row>
    <row r="1039" spans="1:46" customFormat="1" ht="32.25" hidden="1" customHeight="1">
      <c r="A1039" s="302"/>
      <c r="B1039" s="276"/>
      <c r="C1039" s="279"/>
      <c r="D1039" s="97" t="s">
        <v>37</v>
      </c>
      <c r="E1039" s="174">
        <f t="shared" si="2439"/>
        <v>0</v>
      </c>
      <c r="F1039" s="44">
        <f t="shared" si="2439"/>
        <v>0</v>
      </c>
      <c r="G1039" s="45" t="e">
        <f t="shared" si="2426"/>
        <v>#DIV/0!</v>
      </c>
      <c r="H1039" s="234"/>
      <c r="I1039" s="44"/>
      <c r="J1039" s="45" t="e">
        <f t="shared" si="2427"/>
        <v>#DIV/0!</v>
      </c>
      <c r="K1039" s="234"/>
      <c r="L1039" s="85"/>
      <c r="M1039" s="45" t="e">
        <f t="shared" si="2428"/>
        <v>#DIV/0!</v>
      </c>
      <c r="N1039" s="234"/>
      <c r="O1039" s="43"/>
      <c r="P1039" s="45" t="e">
        <f t="shared" si="2429"/>
        <v>#DIV/0!</v>
      </c>
      <c r="Q1039" s="234"/>
      <c r="R1039" s="44"/>
      <c r="S1039" s="45" t="e">
        <f t="shared" si="2430"/>
        <v>#DIV/0!</v>
      </c>
      <c r="T1039" s="234"/>
      <c r="U1039" s="44"/>
      <c r="V1039" s="45" t="e">
        <f t="shared" si="2431"/>
        <v>#DIV/0!</v>
      </c>
      <c r="W1039" s="234"/>
      <c r="X1039" s="44"/>
      <c r="Y1039" s="45" t="e">
        <f t="shared" si="2432"/>
        <v>#DIV/0!</v>
      </c>
      <c r="Z1039" s="234"/>
      <c r="AA1039" s="44"/>
      <c r="AB1039" s="45" t="e">
        <f t="shared" si="2433"/>
        <v>#DIV/0!</v>
      </c>
      <c r="AC1039" s="234"/>
      <c r="AD1039" s="44"/>
      <c r="AE1039" s="45" t="e">
        <f t="shared" si="2434"/>
        <v>#DIV/0!</v>
      </c>
      <c r="AF1039" s="234"/>
      <c r="AG1039" s="44"/>
      <c r="AH1039" s="45" t="e">
        <f t="shared" si="2435"/>
        <v>#DIV/0!</v>
      </c>
      <c r="AI1039" s="234"/>
      <c r="AJ1039" s="44"/>
      <c r="AK1039" s="45" t="e">
        <f t="shared" si="2436"/>
        <v>#DIV/0!</v>
      </c>
      <c r="AL1039" s="234"/>
      <c r="AM1039" s="44"/>
      <c r="AN1039" s="45" t="e">
        <f t="shared" si="2437"/>
        <v>#DIV/0!</v>
      </c>
      <c r="AO1039" s="234"/>
      <c r="AP1039" s="44"/>
      <c r="AQ1039" s="45" t="e">
        <f t="shared" si="2438"/>
        <v>#DIV/0!</v>
      </c>
      <c r="AR1039" s="12"/>
      <c r="AS1039" s="37"/>
      <c r="AT1039" s="37"/>
    </row>
    <row r="1040" spans="1:46" customFormat="1" ht="52.5" hidden="1" customHeight="1">
      <c r="A1040" s="302"/>
      <c r="B1040" s="277"/>
      <c r="C1040" s="280"/>
      <c r="D1040" s="97" t="s">
        <v>32</v>
      </c>
      <c r="E1040" s="174">
        <f t="shared" si="2439"/>
        <v>43.12</v>
      </c>
      <c r="F1040" s="44">
        <f t="shared" si="2439"/>
        <v>6.94</v>
      </c>
      <c r="G1040" s="45">
        <f t="shared" si="2426"/>
        <v>16.094619666048242</v>
      </c>
      <c r="H1040" s="234"/>
      <c r="I1040" s="44"/>
      <c r="J1040" s="45" t="e">
        <f t="shared" si="2427"/>
        <v>#DIV/0!</v>
      </c>
      <c r="K1040" s="234"/>
      <c r="L1040" s="85"/>
      <c r="M1040" s="45" t="e">
        <f t="shared" si="2428"/>
        <v>#DIV/0!</v>
      </c>
      <c r="N1040" s="234">
        <v>2.04</v>
      </c>
      <c r="O1040" s="43">
        <v>2.04</v>
      </c>
      <c r="P1040" s="45">
        <f t="shared" si="2429"/>
        <v>100</v>
      </c>
      <c r="Q1040" s="234"/>
      <c r="R1040" s="44"/>
      <c r="S1040" s="45" t="e">
        <f t="shared" si="2430"/>
        <v>#DIV/0!</v>
      </c>
      <c r="T1040" s="234"/>
      <c r="U1040" s="44"/>
      <c r="V1040" s="45" t="e">
        <f t="shared" si="2431"/>
        <v>#DIV/0!</v>
      </c>
      <c r="W1040" s="234">
        <v>4.9000000000000004</v>
      </c>
      <c r="X1040" s="44">
        <v>4.9000000000000004</v>
      </c>
      <c r="Y1040" s="45">
        <f t="shared" si="2432"/>
        <v>100</v>
      </c>
      <c r="Z1040" s="234"/>
      <c r="AA1040" s="44"/>
      <c r="AB1040" s="45" t="e">
        <f t="shared" si="2433"/>
        <v>#DIV/0!</v>
      </c>
      <c r="AC1040" s="234"/>
      <c r="AD1040" s="44"/>
      <c r="AE1040" s="45" t="e">
        <f t="shared" si="2434"/>
        <v>#DIV/0!</v>
      </c>
      <c r="AF1040" s="234"/>
      <c r="AG1040" s="44"/>
      <c r="AH1040" s="45" t="e">
        <f t="shared" si="2435"/>
        <v>#DIV/0!</v>
      </c>
      <c r="AI1040" s="234"/>
      <c r="AJ1040" s="44"/>
      <c r="AK1040" s="45" t="e">
        <f t="shared" si="2436"/>
        <v>#DIV/0!</v>
      </c>
      <c r="AL1040" s="234"/>
      <c r="AM1040" s="44"/>
      <c r="AN1040" s="45" t="e">
        <f t="shared" si="2437"/>
        <v>#DIV/0!</v>
      </c>
      <c r="AO1040" s="234">
        <f>43.12-2.04-4.9</f>
        <v>36.18</v>
      </c>
      <c r="AP1040" s="44"/>
      <c r="AQ1040" s="45">
        <f t="shared" si="2438"/>
        <v>0</v>
      </c>
      <c r="AR1040" s="12"/>
      <c r="AS1040" s="37"/>
      <c r="AT1040" s="37"/>
    </row>
    <row r="1041" spans="1:46" s="208" customFormat="1" ht="26.25" hidden="1" customHeight="1">
      <c r="A1041" s="302" t="s">
        <v>312</v>
      </c>
      <c r="B1041" s="311" t="s">
        <v>172</v>
      </c>
      <c r="C1041" s="278" t="s">
        <v>212</v>
      </c>
      <c r="D1041" s="217" t="s">
        <v>34</v>
      </c>
      <c r="E1041" s="204">
        <f>E1042+E1043+E1044+E1046+E1047</f>
        <v>2445.5500000000002</v>
      </c>
      <c r="F1041" s="205">
        <f>F1042+F1043+F1044+F1046+F1047</f>
        <v>902.63</v>
      </c>
      <c r="G1041" s="205">
        <f>(F1041/E1041)*100</f>
        <v>36.909079757109851</v>
      </c>
      <c r="H1041" s="234">
        <f>H1042+H1043+H1044+H1046+H1047</f>
        <v>33.08</v>
      </c>
      <c r="I1041" s="205">
        <f>I1042+I1043+I1044+I1046+I1047</f>
        <v>33.08</v>
      </c>
      <c r="J1041" s="205">
        <f>(I1041/H1041)*100</f>
        <v>100</v>
      </c>
      <c r="K1041" s="234">
        <f>K1042+K1043+K1044+K1046+K1047</f>
        <v>137.19</v>
      </c>
      <c r="L1041" s="206">
        <f>L1042+L1043+L1044+L1046+L1047</f>
        <v>137.19</v>
      </c>
      <c r="M1041" s="205">
        <f>(L1041/K1041)*100</f>
        <v>100</v>
      </c>
      <c r="N1041" s="234">
        <f>N1042+N1043+N1044+N1046+N1047</f>
        <v>234.31</v>
      </c>
      <c r="O1041" s="206">
        <f>O1042+O1043+O1044+O1046+O1047</f>
        <v>234.31</v>
      </c>
      <c r="P1041" s="205">
        <f>(O1041/N1041)*100</f>
        <v>100</v>
      </c>
      <c r="Q1041" s="234">
        <f>Q1042+Q1043+Q1044+Q1046+Q1047</f>
        <v>141.71</v>
      </c>
      <c r="R1041" s="205">
        <f>R1042+R1043+R1044+R1046+R1047</f>
        <v>141.71</v>
      </c>
      <c r="S1041" s="205">
        <f>(R1041/Q1041)*100</f>
        <v>100</v>
      </c>
      <c r="T1041" s="234">
        <f>T1042+T1043+T1044+T1046+T1047</f>
        <v>207.5</v>
      </c>
      <c r="U1041" s="205">
        <f>U1042+U1043+U1044+U1046+U1047</f>
        <v>207.5</v>
      </c>
      <c r="V1041" s="205">
        <f>(U1041/T1041)*100</f>
        <v>100</v>
      </c>
      <c r="W1041" s="234">
        <f>W1042+W1043+W1044+W1046+W1047</f>
        <v>148.84</v>
      </c>
      <c r="X1041" s="205">
        <f>X1042+X1043+X1044+X1046+X1047</f>
        <v>148.84</v>
      </c>
      <c r="Y1041" s="205">
        <f>(X1041/W1041)*100</f>
        <v>100</v>
      </c>
      <c r="Z1041" s="234">
        <f>Z1042+Z1043+Z1044+Z1046+Z1047</f>
        <v>303.65999999999997</v>
      </c>
      <c r="AA1041" s="205">
        <f>AA1042+AA1043+AA1044+AA1046+AA1047</f>
        <v>0</v>
      </c>
      <c r="AB1041" s="205">
        <f>(AA1041/Z1041)*100</f>
        <v>0</v>
      </c>
      <c r="AC1041" s="234">
        <f>AC1042+AC1043+AC1044+AC1046+AC1047</f>
        <v>220</v>
      </c>
      <c r="AD1041" s="205">
        <f>AD1042+AD1043+AD1044+AD1046+AD1047</f>
        <v>0</v>
      </c>
      <c r="AE1041" s="205">
        <f>(AD1041/AC1041)*100</f>
        <v>0</v>
      </c>
      <c r="AF1041" s="234">
        <f>AF1042+AF1043+AF1044+AF1046+AF1047</f>
        <v>220</v>
      </c>
      <c r="AG1041" s="205">
        <f>AG1042+AG1043+AG1044+AG1046+AG1047</f>
        <v>0</v>
      </c>
      <c r="AH1041" s="205">
        <f>(AG1041/AF1041)*100</f>
        <v>0</v>
      </c>
      <c r="AI1041" s="234">
        <f>AI1042+AI1043+AI1044+AI1046+AI1047</f>
        <v>220</v>
      </c>
      <c r="AJ1041" s="205">
        <f>AJ1042+AJ1043+AJ1044+AJ1046+AJ1047</f>
        <v>0</v>
      </c>
      <c r="AK1041" s="205">
        <f>(AJ1041/AI1041)*100</f>
        <v>0</v>
      </c>
      <c r="AL1041" s="234">
        <f>AL1042+AL1043+AL1044+AL1046+AL1047</f>
        <v>220</v>
      </c>
      <c r="AM1041" s="205">
        <f>AM1042+AM1043+AM1044+AM1046+AM1047</f>
        <v>0</v>
      </c>
      <c r="AN1041" s="205">
        <f>(AM1041/AL1041)*100</f>
        <v>0</v>
      </c>
      <c r="AO1041" s="234">
        <f>AO1042+AO1043+AO1044+AO1046+AO1047</f>
        <v>359.26000000000005</v>
      </c>
      <c r="AP1041" s="205">
        <f>AP1042+AP1043+AP1044+AP1046+AP1047</f>
        <v>0</v>
      </c>
      <c r="AQ1041" s="205">
        <f>(AP1041/AO1041)*100</f>
        <v>0</v>
      </c>
      <c r="AR1041" s="216"/>
    </row>
    <row r="1042" spans="1:46" customFormat="1" ht="30" hidden="1">
      <c r="A1042" s="302"/>
      <c r="B1042" s="312"/>
      <c r="C1042" s="279"/>
      <c r="D1042" s="115" t="s">
        <v>17</v>
      </c>
      <c r="E1042" s="174">
        <f>H1042+K1042+N1042+Q1042+T1042+W1042+Z1042+AC1042+AF1042+AI1042+AL1042+AO1042</f>
        <v>0</v>
      </c>
      <c r="F1042" s="44">
        <f>I1042+L1042+O1042+R1042+U1042+X1042+AA1042+AD1042+AG1042+AJ1042+AM1042+AP1042</f>
        <v>0</v>
      </c>
      <c r="G1042" s="45" t="e">
        <f t="shared" ref="G1042:G1047" si="2440">(F1042/E1042)*100</f>
        <v>#DIV/0!</v>
      </c>
      <c r="H1042" s="234"/>
      <c r="I1042" s="44"/>
      <c r="J1042" s="45" t="e">
        <f t="shared" ref="J1042:J1047" si="2441">(I1042/H1042)*100</f>
        <v>#DIV/0!</v>
      </c>
      <c r="K1042" s="234"/>
      <c r="L1042" s="85"/>
      <c r="M1042" s="45" t="e">
        <f t="shared" ref="M1042:M1047" si="2442">(L1042/K1042)*100</f>
        <v>#DIV/0!</v>
      </c>
      <c r="N1042" s="234"/>
      <c r="O1042" s="43"/>
      <c r="P1042" s="45" t="e">
        <f t="shared" ref="P1042:P1047" si="2443">(O1042/N1042)*100</f>
        <v>#DIV/0!</v>
      </c>
      <c r="Q1042" s="234"/>
      <c r="R1042" s="44"/>
      <c r="S1042" s="45" t="e">
        <f t="shared" ref="S1042:S1047" si="2444">(R1042/Q1042)*100</f>
        <v>#DIV/0!</v>
      </c>
      <c r="T1042" s="234"/>
      <c r="U1042" s="44"/>
      <c r="V1042" s="45" t="e">
        <f t="shared" ref="V1042:V1047" si="2445">(U1042/T1042)*100</f>
        <v>#DIV/0!</v>
      </c>
      <c r="W1042" s="234"/>
      <c r="X1042" s="44"/>
      <c r="Y1042" s="45" t="e">
        <f t="shared" ref="Y1042:Y1047" si="2446">(X1042/W1042)*100</f>
        <v>#DIV/0!</v>
      </c>
      <c r="Z1042" s="234"/>
      <c r="AA1042" s="44"/>
      <c r="AB1042" s="45" t="e">
        <f t="shared" ref="AB1042:AB1047" si="2447">(AA1042/Z1042)*100</f>
        <v>#DIV/0!</v>
      </c>
      <c r="AC1042" s="234"/>
      <c r="AD1042" s="44"/>
      <c r="AE1042" s="45" t="e">
        <f t="shared" ref="AE1042:AE1047" si="2448">(AD1042/AC1042)*100</f>
        <v>#DIV/0!</v>
      </c>
      <c r="AF1042" s="234"/>
      <c r="AG1042" s="44"/>
      <c r="AH1042" s="45" t="e">
        <f t="shared" ref="AH1042:AH1047" si="2449">(AG1042/AF1042)*100</f>
        <v>#DIV/0!</v>
      </c>
      <c r="AI1042" s="234"/>
      <c r="AJ1042" s="44"/>
      <c r="AK1042" s="45" t="e">
        <f t="shared" ref="AK1042:AK1047" si="2450">(AJ1042/AI1042)*100</f>
        <v>#DIV/0!</v>
      </c>
      <c r="AL1042" s="234"/>
      <c r="AM1042" s="44"/>
      <c r="AN1042" s="45" t="e">
        <f t="shared" ref="AN1042:AN1047" si="2451">(AM1042/AL1042)*100</f>
        <v>#DIV/0!</v>
      </c>
      <c r="AO1042" s="234"/>
      <c r="AP1042" s="44"/>
      <c r="AQ1042" s="45" t="e">
        <f t="shared" ref="AQ1042:AQ1047" si="2452">(AP1042/AO1042)*100</f>
        <v>#DIV/0!</v>
      </c>
      <c r="AR1042" s="12"/>
      <c r="AS1042" s="37"/>
      <c r="AT1042" s="37"/>
    </row>
    <row r="1043" spans="1:46" customFormat="1" ht="51" hidden="1" customHeight="1">
      <c r="A1043" s="302"/>
      <c r="B1043" s="312"/>
      <c r="C1043" s="279"/>
      <c r="D1043" s="115" t="s">
        <v>18</v>
      </c>
      <c r="E1043" s="174">
        <f t="shared" ref="E1043:F1047" si="2453">H1043+K1043+N1043+Q1043+T1043+W1043+Z1043+AC1043+AF1043+AI1043+AL1043+AO1043</f>
        <v>0</v>
      </c>
      <c r="F1043" s="44">
        <f t="shared" si="2453"/>
        <v>0</v>
      </c>
      <c r="G1043" s="45" t="e">
        <f t="shared" si="2440"/>
        <v>#DIV/0!</v>
      </c>
      <c r="H1043" s="234"/>
      <c r="I1043" s="44"/>
      <c r="J1043" s="45" t="e">
        <f t="shared" si="2441"/>
        <v>#DIV/0!</v>
      </c>
      <c r="K1043" s="234"/>
      <c r="L1043" s="85"/>
      <c r="M1043" s="45" t="e">
        <f t="shared" si="2442"/>
        <v>#DIV/0!</v>
      </c>
      <c r="N1043" s="234"/>
      <c r="O1043" s="43"/>
      <c r="P1043" s="45" t="e">
        <f t="shared" si="2443"/>
        <v>#DIV/0!</v>
      </c>
      <c r="Q1043" s="234"/>
      <c r="R1043" s="44"/>
      <c r="S1043" s="45" t="e">
        <f t="shared" si="2444"/>
        <v>#DIV/0!</v>
      </c>
      <c r="T1043" s="234"/>
      <c r="U1043" s="44"/>
      <c r="V1043" s="45" t="e">
        <f t="shared" si="2445"/>
        <v>#DIV/0!</v>
      </c>
      <c r="W1043" s="234"/>
      <c r="X1043" s="44"/>
      <c r="Y1043" s="45" t="e">
        <f t="shared" si="2446"/>
        <v>#DIV/0!</v>
      </c>
      <c r="Z1043" s="234"/>
      <c r="AA1043" s="44"/>
      <c r="AB1043" s="45" t="e">
        <f t="shared" si="2447"/>
        <v>#DIV/0!</v>
      </c>
      <c r="AC1043" s="234"/>
      <c r="AD1043" s="44"/>
      <c r="AE1043" s="45" t="e">
        <f t="shared" si="2448"/>
        <v>#DIV/0!</v>
      </c>
      <c r="AF1043" s="234"/>
      <c r="AG1043" s="44"/>
      <c r="AH1043" s="45" t="e">
        <f t="shared" si="2449"/>
        <v>#DIV/0!</v>
      </c>
      <c r="AI1043" s="234"/>
      <c r="AJ1043" s="44"/>
      <c r="AK1043" s="45" t="e">
        <f t="shared" si="2450"/>
        <v>#DIV/0!</v>
      </c>
      <c r="AL1043" s="234"/>
      <c r="AM1043" s="44"/>
      <c r="AN1043" s="45" t="e">
        <f t="shared" si="2451"/>
        <v>#DIV/0!</v>
      </c>
      <c r="AO1043" s="234"/>
      <c r="AP1043" s="44"/>
      <c r="AQ1043" s="45" t="e">
        <f t="shared" si="2452"/>
        <v>#DIV/0!</v>
      </c>
      <c r="AR1043" s="12"/>
      <c r="AS1043" s="37"/>
      <c r="AT1043" s="37"/>
    </row>
    <row r="1044" spans="1:46" customFormat="1" ht="30" hidden="1" customHeight="1">
      <c r="A1044" s="302"/>
      <c r="B1044" s="312"/>
      <c r="C1044" s="279"/>
      <c r="D1044" s="115" t="s">
        <v>26</v>
      </c>
      <c r="E1044" s="174">
        <f t="shared" si="2453"/>
        <v>2440.5500000000002</v>
      </c>
      <c r="F1044" s="45">
        <f t="shared" si="2453"/>
        <v>902.63</v>
      </c>
      <c r="G1044" s="45">
        <f t="shared" si="2440"/>
        <v>36.984696072606582</v>
      </c>
      <c r="H1044" s="234">
        <v>33.08</v>
      </c>
      <c r="I1044" s="44">
        <v>33.08</v>
      </c>
      <c r="J1044" s="45">
        <f t="shared" si="2441"/>
        <v>100</v>
      </c>
      <c r="K1044" s="234">
        <v>137.19</v>
      </c>
      <c r="L1044" s="85">
        <v>137.19</v>
      </c>
      <c r="M1044" s="45">
        <f t="shared" si="2442"/>
        <v>100</v>
      </c>
      <c r="N1044" s="234">
        <v>234.31</v>
      </c>
      <c r="O1044" s="43">
        <v>234.31</v>
      </c>
      <c r="P1044" s="45">
        <f t="shared" si="2443"/>
        <v>100</v>
      </c>
      <c r="Q1044" s="234">
        <v>141.71</v>
      </c>
      <c r="R1044" s="44">
        <v>141.71</v>
      </c>
      <c r="S1044" s="45">
        <f t="shared" si="2444"/>
        <v>100</v>
      </c>
      <c r="T1044" s="234">
        <v>207.5</v>
      </c>
      <c r="U1044" s="45">
        <v>207.5</v>
      </c>
      <c r="V1044" s="45">
        <f t="shared" si="2445"/>
        <v>100</v>
      </c>
      <c r="W1044" s="234">
        <v>148.84</v>
      </c>
      <c r="X1044" s="44">
        <v>148.84</v>
      </c>
      <c r="Y1044" s="45">
        <f t="shared" si="2446"/>
        <v>100</v>
      </c>
      <c r="Z1044" s="234">
        <f>220+12.5+71.16</f>
        <v>303.65999999999997</v>
      </c>
      <c r="AA1044" s="44"/>
      <c r="AB1044" s="45">
        <f t="shared" si="2447"/>
        <v>0</v>
      </c>
      <c r="AC1044" s="234">
        <v>220</v>
      </c>
      <c r="AD1044" s="44"/>
      <c r="AE1044" s="45">
        <f t="shared" si="2448"/>
        <v>0</v>
      </c>
      <c r="AF1044" s="234">
        <v>220</v>
      </c>
      <c r="AG1044" s="44"/>
      <c r="AH1044" s="45">
        <f t="shared" si="2449"/>
        <v>0</v>
      </c>
      <c r="AI1044" s="234">
        <v>220</v>
      </c>
      <c r="AJ1044" s="44"/>
      <c r="AK1044" s="45">
        <f t="shared" si="2450"/>
        <v>0</v>
      </c>
      <c r="AL1044" s="234">
        <v>220</v>
      </c>
      <c r="AM1044" s="44"/>
      <c r="AN1044" s="45">
        <f t="shared" si="2451"/>
        <v>0</v>
      </c>
      <c r="AO1044" s="234">
        <f>289.93-14.31+0.25+78.29+0.1</f>
        <v>354.26000000000005</v>
      </c>
      <c r="AP1044" s="44"/>
      <c r="AQ1044" s="45">
        <f t="shared" si="2452"/>
        <v>0</v>
      </c>
      <c r="AR1044" s="12"/>
      <c r="AS1044" s="37"/>
      <c r="AT1044" s="37"/>
    </row>
    <row r="1045" spans="1:46" customFormat="1" ht="82.5" hidden="1" customHeight="1">
      <c r="A1045" s="302"/>
      <c r="B1045" s="312"/>
      <c r="C1045" s="279"/>
      <c r="D1045" s="115" t="s">
        <v>154</v>
      </c>
      <c r="E1045" s="174">
        <f t="shared" si="2453"/>
        <v>0</v>
      </c>
      <c r="F1045" s="45">
        <f t="shared" si="2453"/>
        <v>0</v>
      </c>
      <c r="G1045" s="45" t="e">
        <f t="shared" si="2440"/>
        <v>#DIV/0!</v>
      </c>
      <c r="H1045" s="234"/>
      <c r="I1045" s="44"/>
      <c r="J1045" s="45" t="e">
        <f t="shared" si="2441"/>
        <v>#DIV/0!</v>
      </c>
      <c r="K1045" s="234"/>
      <c r="L1045" s="85"/>
      <c r="M1045" s="45" t="e">
        <f t="shared" si="2442"/>
        <v>#DIV/0!</v>
      </c>
      <c r="N1045" s="234"/>
      <c r="O1045" s="43"/>
      <c r="P1045" s="45" t="e">
        <f t="shared" si="2443"/>
        <v>#DIV/0!</v>
      </c>
      <c r="Q1045" s="234"/>
      <c r="R1045" s="44"/>
      <c r="S1045" s="45" t="e">
        <f t="shared" si="2444"/>
        <v>#DIV/0!</v>
      </c>
      <c r="T1045" s="234"/>
      <c r="U1045" s="45"/>
      <c r="V1045" s="45" t="e">
        <f t="shared" si="2445"/>
        <v>#DIV/0!</v>
      </c>
      <c r="W1045" s="234"/>
      <c r="X1045" s="44"/>
      <c r="Y1045" s="45" t="e">
        <f t="shared" si="2446"/>
        <v>#DIV/0!</v>
      </c>
      <c r="Z1045" s="234"/>
      <c r="AA1045" s="44"/>
      <c r="AB1045" s="45" t="e">
        <f t="shared" si="2447"/>
        <v>#DIV/0!</v>
      </c>
      <c r="AC1045" s="234"/>
      <c r="AD1045" s="44"/>
      <c r="AE1045" s="45" t="e">
        <f t="shared" si="2448"/>
        <v>#DIV/0!</v>
      </c>
      <c r="AF1045" s="234"/>
      <c r="AG1045" s="44"/>
      <c r="AH1045" s="45" t="e">
        <f t="shared" si="2449"/>
        <v>#DIV/0!</v>
      </c>
      <c r="AI1045" s="234"/>
      <c r="AJ1045" s="44"/>
      <c r="AK1045" s="45" t="e">
        <f t="shared" si="2450"/>
        <v>#DIV/0!</v>
      </c>
      <c r="AL1045" s="234"/>
      <c r="AM1045" s="44"/>
      <c r="AN1045" s="45" t="e">
        <f t="shared" si="2451"/>
        <v>#DIV/0!</v>
      </c>
      <c r="AO1045" s="234"/>
      <c r="AP1045" s="44"/>
      <c r="AQ1045" s="45" t="e">
        <f t="shared" si="2452"/>
        <v>#DIV/0!</v>
      </c>
      <c r="AR1045" s="12"/>
      <c r="AS1045" s="37"/>
      <c r="AT1045" s="37"/>
    </row>
    <row r="1046" spans="1:46" customFormat="1" ht="32.25" hidden="1" customHeight="1">
      <c r="A1046" s="302"/>
      <c r="B1046" s="312"/>
      <c r="C1046" s="279"/>
      <c r="D1046" s="115" t="s">
        <v>37</v>
      </c>
      <c r="E1046" s="174">
        <f t="shared" si="2453"/>
        <v>0</v>
      </c>
      <c r="F1046" s="45">
        <f t="shared" si="2453"/>
        <v>0</v>
      </c>
      <c r="G1046" s="45" t="e">
        <f t="shared" si="2440"/>
        <v>#DIV/0!</v>
      </c>
      <c r="H1046" s="234"/>
      <c r="I1046" s="44"/>
      <c r="J1046" s="45" t="e">
        <f t="shared" si="2441"/>
        <v>#DIV/0!</v>
      </c>
      <c r="K1046" s="234"/>
      <c r="L1046" s="85"/>
      <c r="M1046" s="45" t="e">
        <f t="shared" si="2442"/>
        <v>#DIV/0!</v>
      </c>
      <c r="N1046" s="234"/>
      <c r="O1046" s="43"/>
      <c r="P1046" s="45" t="e">
        <f t="shared" si="2443"/>
        <v>#DIV/0!</v>
      </c>
      <c r="Q1046" s="234"/>
      <c r="R1046" s="44"/>
      <c r="S1046" s="45" t="e">
        <f t="shared" si="2444"/>
        <v>#DIV/0!</v>
      </c>
      <c r="T1046" s="234"/>
      <c r="U1046" s="45"/>
      <c r="V1046" s="45" t="e">
        <f t="shared" si="2445"/>
        <v>#DIV/0!</v>
      </c>
      <c r="W1046" s="234"/>
      <c r="X1046" s="44"/>
      <c r="Y1046" s="45" t="e">
        <f t="shared" si="2446"/>
        <v>#DIV/0!</v>
      </c>
      <c r="Z1046" s="234"/>
      <c r="AA1046" s="44"/>
      <c r="AB1046" s="45" t="e">
        <f t="shared" si="2447"/>
        <v>#DIV/0!</v>
      </c>
      <c r="AC1046" s="234"/>
      <c r="AD1046" s="44"/>
      <c r="AE1046" s="45" t="e">
        <f t="shared" si="2448"/>
        <v>#DIV/0!</v>
      </c>
      <c r="AF1046" s="234"/>
      <c r="AG1046" s="44"/>
      <c r="AH1046" s="45" t="e">
        <f t="shared" si="2449"/>
        <v>#DIV/0!</v>
      </c>
      <c r="AI1046" s="234"/>
      <c r="AJ1046" s="44"/>
      <c r="AK1046" s="45" t="e">
        <f t="shared" si="2450"/>
        <v>#DIV/0!</v>
      </c>
      <c r="AL1046" s="234"/>
      <c r="AM1046" s="44"/>
      <c r="AN1046" s="45" t="e">
        <f t="shared" si="2451"/>
        <v>#DIV/0!</v>
      </c>
      <c r="AO1046" s="234"/>
      <c r="AP1046" s="44"/>
      <c r="AQ1046" s="45" t="e">
        <f t="shared" si="2452"/>
        <v>#DIV/0!</v>
      </c>
      <c r="AR1046" s="12"/>
      <c r="AS1046" s="37"/>
      <c r="AT1046" s="37"/>
    </row>
    <row r="1047" spans="1:46" customFormat="1" ht="43.5" hidden="1" customHeight="1">
      <c r="A1047" s="302"/>
      <c r="B1047" s="313"/>
      <c r="C1047" s="280"/>
      <c r="D1047" s="115" t="s">
        <v>32</v>
      </c>
      <c r="E1047" s="174">
        <f t="shared" si="2453"/>
        <v>5</v>
      </c>
      <c r="F1047" s="45">
        <f t="shared" si="2453"/>
        <v>0</v>
      </c>
      <c r="G1047" s="45">
        <f t="shared" si="2440"/>
        <v>0</v>
      </c>
      <c r="H1047" s="234"/>
      <c r="I1047" s="44"/>
      <c r="J1047" s="45" t="e">
        <f t="shared" si="2441"/>
        <v>#DIV/0!</v>
      </c>
      <c r="K1047" s="234"/>
      <c r="L1047" s="85"/>
      <c r="M1047" s="45" t="e">
        <f t="shared" si="2442"/>
        <v>#DIV/0!</v>
      </c>
      <c r="N1047" s="234"/>
      <c r="O1047" s="43"/>
      <c r="P1047" s="45" t="e">
        <f t="shared" si="2443"/>
        <v>#DIV/0!</v>
      </c>
      <c r="Q1047" s="234"/>
      <c r="R1047" s="44"/>
      <c r="S1047" s="45" t="e">
        <f t="shared" si="2444"/>
        <v>#DIV/0!</v>
      </c>
      <c r="T1047" s="234"/>
      <c r="U1047" s="45"/>
      <c r="V1047" s="45" t="e">
        <f t="shared" si="2445"/>
        <v>#DIV/0!</v>
      </c>
      <c r="W1047" s="234"/>
      <c r="X1047" s="44"/>
      <c r="Y1047" s="45" t="e">
        <f t="shared" si="2446"/>
        <v>#DIV/0!</v>
      </c>
      <c r="Z1047" s="234"/>
      <c r="AA1047" s="44"/>
      <c r="AB1047" s="45" t="e">
        <f t="shared" si="2447"/>
        <v>#DIV/0!</v>
      </c>
      <c r="AC1047" s="234"/>
      <c r="AD1047" s="44"/>
      <c r="AE1047" s="45" t="e">
        <f t="shared" si="2448"/>
        <v>#DIV/0!</v>
      </c>
      <c r="AF1047" s="234"/>
      <c r="AG1047" s="44"/>
      <c r="AH1047" s="45" t="e">
        <f t="shared" si="2449"/>
        <v>#DIV/0!</v>
      </c>
      <c r="AI1047" s="234"/>
      <c r="AJ1047" s="44"/>
      <c r="AK1047" s="45" t="e">
        <f t="shared" si="2450"/>
        <v>#DIV/0!</v>
      </c>
      <c r="AL1047" s="234"/>
      <c r="AM1047" s="44"/>
      <c r="AN1047" s="45" t="e">
        <f t="shared" si="2451"/>
        <v>#DIV/0!</v>
      </c>
      <c r="AO1047" s="234">
        <v>5</v>
      </c>
      <c r="AP1047" s="44"/>
      <c r="AQ1047" s="45">
        <f t="shared" si="2452"/>
        <v>0</v>
      </c>
      <c r="AR1047" s="12"/>
      <c r="AS1047" s="37"/>
      <c r="AT1047" s="37"/>
    </row>
    <row r="1048" spans="1:46" s="208" customFormat="1" ht="33" hidden="1" customHeight="1">
      <c r="A1048" s="283" t="s">
        <v>227</v>
      </c>
      <c r="B1048" s="275" t="s">
        <v>173</v>
      </c>
      <c r="C1048" s="341" t="s">
        <v>212</v>
      </c>
      <c r="D1048" s="217" t="s">
        <v>34</v>
      </c>
      <c r="E1048" s="210">
        <f>E1049+E1050+E1051+E1053+E1054</f>
        <v>12.5</v>
      </c>
      <c r="F1048" s="206">
        <f>F1049+F1050+F1051+F1053+F1054</f>
        <v>0</v>
      </c>
      <c r="G1048" s="206">
        <f>(F1048/E1048)*100</f>
        <v>0</v>
      </c>
      <c r="H1048" s="233">
        <f>H1049+H1050+H1051+H1053+H1054</f>
        <v>0</v>
      </c>
      <c r="I1048" s="205">
        <f>I1049+I1050+I1051+I1053+I1054</f>
        <v>0</v>
      </c>
      <c r="J1048" s="205" t="e">
        <f>(I1048/H1048)*100</f>
        <v>#DIV/0!</v>
      </c>
      <c r="K1048" s="234">
        <f>K1049+K1050+K1051+K1053+K1054</f>
        <v>0</v>
      </c>
      <c r="L1048" s="206">
        <f>L1049+L1050+L1051+L1053+L1054</f>
        <v>0</v>
      </c>
      <c r="M1048" s="205" t="e">
        <f>(L1048/K1048)*100</f>
        <v>#DIV/0!</v>
      </c>
      <c r="N1048" s="234">
        <f>N1049+N1050+N1051+N1053+N1054</f>
        <v>0</v>
      </c>
      <c r="O1048" s="206">
        <f>O1049+O1050+O1051+O1053+O1054</f>
        <v>0</v>
      </c>
      <c r="P1048" s="205" t="e">
        <f>(O1048/N1048)*100</f>
        <v>#DIV/0!</v>
      </c>
      <c r="Q1048" s="234">
        <f>Q1049+Q1050+Q1051+Q1053+Q1054</f>
        <v>0</v>
      </c>
      <c r="R1048" s="205">
        <f>R1049+R1050+R1051+R1053+R1054</f>
        <v>0</v>
      </c>
      <c r="S1048" s="205" t="e">
        <f>(R1048/Q1048)*100</f>
        <v>#DIV/0!</v>
      </c>
      <c r="T1048" s="234">
        <f>T1049+T1050+T1051+T1053+T1054</f>
        <v>0</v>
      </c>
      <c r="U1048" s="205">
        <f>U1049+U1050+U1051+U1053+U1054</f>
        <v>0</v>
      </c>
      <c r="V1048" s="205" t="e">
        <f>(U1048/T1048)*100</f>
        <v>#DIV/0!</v>
      </c>
      <c r="W1048" s="234">
        <f>W1049+W1050+W1051+W1053+W1054</f>
        <v>0</v>
      </c>
      <c r="X1048" s="205">
        <f>X1049+X1050+X1051+X1053+X1054</f>
        <v>0</v>
      </c>
      <c r="Y1048" s="205" t="e">
        <f>(X1048/W1048)*100</f>
        <v>#DIV/0!</v>
      </c>
      <c r="Z1048" s="234">
        <f>Z1049+Z1050+Z1051+Z1053+Z1054</f>
        <v>0</v>
      </c>
      <c r="AA1048" s="205">
        <f>AA1049+AA1050+AA1051+AA1053+AA1054</f>
        <v>0</v>
      </c>
      <c r="AB1048" s="205" t="e">
        <f>(AA1048/Z1048)*100</f>
        <v>#DIV/0!</v>
      </c>
      <c r="AC1048" s="234">
        <f>AC1049+AC1050+AC1051+AC1053+AC1054</f>
        <v>0</v>
      </c>
      <c r="AD1048" s="205">
        <f>AD1049+AD1050+AD1051+AD1053+AD1054</f>
        <v>0</v>
      </c>
      <c r="AE1048" s="205" t="e">
        <f>(AD1048/AC1048)*100</f>
        <v>#DIV/0!</v>
      </c>
      <c r="AF1048" s="234">
        <f>AF1049+AF1050+AF1051+AF1053+AF1054</f>
        <v>12.5</v>
      </c>
      <c r="AG1048" s="205">
        <f>AG1049+AG1050+AG1051+AG1053+AG1054</f>
        <v>0</v>
      </c>
      <c r="AH1048" s="205">
        <f>(AG1048/AF1048)*100</f>
        <v>0</v>
      </c>
      <c r="AI1048" s="234">
        <f>AI1049+AI1050+AI1051+AI1053+AI1054</f>
        <v>0</v>
      </c>
      <c r="AJ1048" s="205">
        <f>AJ1049+AJ1050+AJ1051+AJ1053+AJ1054</f>
        <v>0</v>
      </c>
      <c r="AK1048" s="205" t="e">
        <f>(AJ1048/AI1048)*100</f>
        <v>#DIV/0!</v>
      </c>
      <c r="AL1048" s="234">
        <f>AL1049+AL1050+AL1051+AL1053+AL1054</f>
        <v>0</v>
      </c>
      <c r="AM1048" s="205">
        <f>AM1049+AM1050+AM1051+AM1053+AM1054</f>
        <v>0</v>
      </c>
      <c r="AN1048" s="205" t="e">
        <f>(AM1048/AL1048)*100</f>
        <v>#DIV/0!</v>
      </c>
      <c r="AO1048" s="234">
        <f>AO1049+AO1050+AO1051+AO1053+AO1054</f>
        <v>0</v>
      </c>
      <c r="AP1048" s="205">
        <f>AP1049+AP1050+AP1051+AP1053+AP1054</f>
        <v>0</v>
      </c>
      <c r="AQ1048" s="205" t="e">
        <f>(AP1048/AO1048)*100</f>
        <v>#DIV/0!</v>
      </c>
      <c r="AR1048" s="216"/>
    </row>
    <row r="1049" spans="1:46" customFormat="1" ht="30" hidden="1">
      <c r="A1049" s="283"/>
      <c r="B1049" s="276"/>
      <c r="C1049" s="342"/>
      <c r="D1049" s="115" t="s">
        <v>17</v>
      </c>
      <c r="E1049" s="176">
        <f>H1049+K1049+N1049+Q1049+T1049+W1049+Z1049+AC1049+AF1049+AI1049+AL1049+AO1049</f>
        <v>0</v>
      </c>
      <c r="F1049" s="47">
        <f>I1049+L1049+O1049+R1049+U1049+X1049+AA1049+AD1049+AG1049+AJ1049+AM1049+AP1049</f>
        <v>0</v>
      </c>
      <c r="G1049" s="48" t="e">
        <f t="shared" ref="G1049:G1054" si="2454">(F1049/E1049)*100</f>
        <v>#DIV/0!</v>
      </c>
      <c r="H1049" s="235"/>
      <c r="I1049" s="41"/>
      <c r="J1049" s="42" t="e">
        <f t="shared" ref="J1049:J1054" si="2455">(I1049/H1049)*100</f>
        <v>#DIV/0!</v>
      </c>
      <c r="K1049" s="236"/>
      <c r="L1049" s="47"/>
      <c r="M1049" s="42" t="e">
        <f t="shared" ref="M1049:M1054" si="2456">(L1049/K1049)*100</f>
        <v>#DIV/0!</v>
      </c>
      <c r="N1049" s="236"/>
      <c r="O1049" s="48"/>
      <c r="P1049" s="42" t="e">
        <f t="shared" ref="P1049:P1054" si="2457">(O1049/N1049)*100</f>
        <v>#DIV/0!</v>
      </c>
      <c r="Q1049" s="236"/>
      <c r="R1049" s="41"/>
      <c r="S1049" s="42" t="e">
        <f t="shared" ref="S1049:S1054" si="2458">(R1049/Q1049)*100</f>
        <v>#DIV/0!</v>
      </c>
      <c r="T1049" s="236"/>
      <c r="U1049" s="41"/>
      <c r="V1049" s="42" t="e">
        <f t="shared" ref="V1049:V1054" si="2459">(U1049/T1049)*100</f>
        <v>#DIV/0!</v>
      </c>
      <c r="W1049" s="236"/>
      <c r="X1049" s="41"/>
      <c r="Y1049" s="42" t="e">
        <f t="shared" ref="Y1049:Y1054" si="2460">(X1049/W1049)*100</f>
        <v>#DIV/0!</v>
      </c>
      <c r="Z1049" s="236"/>
      <c r="AA1049" s="41"/>
      <c r="AB1049" s="42" t="e">
        <f t="shared" ref="AB1049:AB1054" si="2461">(AA1049/Z1049)*100</f>
        <v>#DIV/0!</v>
      </c>
      <c r="AC1049" s="236"/>
      <c r="AD1049" s="41"/>
      <c r="AE1049" s="42" t="e">
        <f t="shared" ref="AE1049:AE1054" si="2462">(AD1049/AC1049)*100</f>
        <v>#DIV/0!</v>
      </c>
      <c r="AF1049" s="236"/>
      <c r="AG1049" s="41"/>
      <c r="AH1049" s="42" t="e">
        <f t="shared" ref="AH1049:AH1054" si="2463">(AG1049/AF1049)*100</f>
        <v>#DIV/0!</v>
      </c>
      <c r="AI1049" s="236"/>
      <c r="AJ1049" s="41"/>
      <c r="AK1049" s="42" t="e">
        <f t="shared" ref="AK1049:AK1054" si="2464">(AJ1049/AI1049)*100</f>
        <v>#DIV/0!</v>
      </c>
      <c r="AL1049" s="236"/>
      <c r="AM1049" s="41"/>
      <c r="AN1049" s="42" t="e">
        <f t="shared" ref="AN1049:AN1054" si="2465">(AM1049/AL1049)*100</f>
        <v>#DIV/0!</v>
      </c>
      <c r="AO1049" s="236"/>
      <c r="AP1049" s="41"/>
      <c r="AQ1049" s="42" t="e">
        <f t="shared" ref="AQ1049:AQ1054" si="2466">(AP1049/AO1049)*100</f>
        <v>#DIV/0!</v>
      </c>
      <c r="AR1049" s="12"/>
      <c r="AS1049" s="37"/>
      <c r="AT1049" s="37"/>
    </row>
    <row r="1050" spans="1:46" customFormat="1" ht="52.5" hidden="1" customHeight="1">
      <c r="A1050" s="283"/>
      <c r="B1050" s="276"/>
      <c r="C1050" s="342"/>
      <c r="D1050" s="115" t="s">
        <v>18</v>
      </c>
      <c r="E1050" s="176">
        <f t="shared" ref="E1050:F1054" si="2467">H1050+K1050+N1050+Q1050+T1050+W1050+Z1050+AC1050+AF1050+AI1050+AL1050+AO1050</f>
        <v>0</v>
      </c>
      <c r="F1050" s="47">
        <f t="shared" si="2467"/>
        <v>0</v>
      </c>
      <c r="G1050" s="48" t="e">
        <f t="shared" si="2454"/>
        <v>#DIV/0!</v>
      </c>
      <c r="H1050" s="235"/>
      <c r="I1050" s="41"/>
      <c r="J1050" s="42" t="e">
        <f t="shared" si="2455"/>
        <v>#DIV/0!</v>
      </c>
      <c r="K1050" s="236"/>
      <c r="L1050" s="47"/>
      <c r="M1050" s="42" t="e">
        <f t="shared" si="2456"/>
        <v>#DIV/0!</v>
      </c>
      <c r="N1050" s="236"/>
      <c r="O1050" s="48"/>
      <c r="P1050" s="42" t="e">
        <f t="shared" si="2457"/>
        <v>#DIV/0!</v>
      </c>
      <c r="Q1050" s="236"/>
      <c r="R1050" s="41"/>
      <c r="S1050" s="42" t="e">
        <f t="shared" si="2458"/>
        <v>#DIV/0!</v>
      </c>
      <c r="T1050" s="236"/>
      <c r="U1050" s="41"/>
      <c r="V1050" s="42" t="e">
        <f t="shared" si="2459"/>
        <v>#DIV/0!</v>
      </c>
      <c r="W1050" s="236"/>
      <c r="X1050" s="41"/>
      <c r="Y1050" s="42" t="e">
        <f t="shared" si="2460"/>
        <v>#DIV/0!</v>
      </c>
      <c r="Z1050" s="236"/>
      <c r="AA1050" s="41"/>
      <c r="AB1050" s="42" t="e">
        <f t="shared" si="2461"/>
        <v>#DIV/0!</v>
      </c>
      <c r="AC1050" s="236"/>
      <c r="AD1050" s="41"/>
      <c r="AE1050" s="42" t="e">
        <f t="shared" si="2462"/>
        <v>#DIV/0!</v>
      </c>
      <c r="AF1050" s="236"/>
      <c r="AG1050" s="41"/>
      <c r="AH1050" s="42" t="e">
        <f t="shared" si="2463"/>
        <v>#DIV/0!</v>
      </c>
      <c r="AI1050" s="236"/>
      <c r="AJ1050" s="41"/>
      <c r="AK1050" s="42" t="e">
        <f t="shared" si="2464"/>
        <v>#DIV/0!</v>
      </c>
      <c r="AL1050" s="236"/>
      <c r="AM1050" s="41"/>
      <c r="AN1050" s="42" t="e">
        <f t="shared" si="2465"/>
        <v>#DIV/0!</v>
      </c>
      <c r="AO1050" s="236"/>
      <c r="AP1050" s="41"/>
      <c r="AQ1050" s="42" t="e">
        <f t="shared" si="2466"/>
        <v>#DIV/0!</v>
      </c>
      <c r="AR1050" s="12"/>
      <c r="AS1050" s="37"/>
      <c r="AT1050" s="37"/>
    </row>
    <row r="1051" spans="1:46" customFormat="1" ht="27" hidden="1" customHeight="1">
      <c r="A1051" s="283"/>
      <c r="B1051" s="276"/>
      <c r="C1051" s="342"/>
      <c r="D1051" s="115" t="s">
        <v>26</v>
      </c>
      <c r="E1051" s="176">
        <f t="shared" si="2467"/>
        <v>12.5</v>
      </c>
      <c r="F1051" s="47">
        <f t="shared" si="2467"/>
        <v>0</v>
      </c>
      <c r="G1051" s="48">
        <f t="shared" si="2454"/>
        <v>0</v>
      </c>
      <c r="H1051" s="235"/>
      <c r="I1051" s="41"/>
      <c r="J1051" s="42" t="e">
        <f t="shared" si="2455"/>
        <v>#DIV/0!</v>
      </c>
      <c r="K1051" s="236"/>
      <c r="L1051" s="47"/>
      <c r="M1051" s="42" t="e">
        <f t="shared" si="2456"/>
        <v>#DIV/0!</v>
      </c>
      <c r="N1051" s="236"/>
      <c r="O1051" s="48"/>
      <c r="P1051" s="42" t="e">
        <f t="shared" si="2457"/>
        <v>#DIV/0!</v>
      </c>
      <c r="Q1051" s="236"/>
      <c r="R1051" s="41"/>
      <c r="S1051" s="42" t="e">
        <f t="shared" si="2458"/>
        <v>#DIV/0!</v>
      </c>
      <c r="T1051" s="236"/>
      <c r="U1051" s="41"/>
      <c r="V1051" s="42" t="e">
        <f t="shared" si="2459"/>
        <v>#DIV/0!</v>
      </c>
      <c r="W1051" s="236"/>
      <c r="X1051" s="41"/>
      <c r="Y1051" s="42" t="e">
        <f t="shared" si="2460"/>
        <v>#DIV/0!</v>
      </c>
      <c r="Z1051" s="236"/>
      <c r="AA1051" s="41"/>
      <c r="AB1051" s="42" t="e">
        <f t="shared" si="2461"/>
        <v>#DIV/0!</v>
      </c>
      <c r="AC1051" s="236"/>
      <c r="AD1051" s="41"/>
      <c r="AE1051" s="42" t="e">
        <f t="shared" si="2462"/>
        <v>#DIV/0!</v>
      </c>
      <c r="AF1051" s="236">
        <v>12.5</v>
      </c>
      <c r="AG1051" s="41"/>
      <c r="AH1051" s="42">
        <f t="shared" si="2463"/>
        <v>0</v>
      </c>
      <c r="AI1051" s="236"/>
      <c r="AJ1051" s="41"/>
      <c r="AK1051" s="42" t="e">
        <f t="shared" si="2464"/>
        <v>#DIV/0!</v>
      </c>
      <c r="AL1051" s="236"/>
      <c r="AM1051" s="41"/>
      <c r="AN1051" s="42" t="e">
        <f t="shared" si="2465"/>
        <v>#DIV/0!</v>
      </c>
      <c r="AO1051" s="236"/>
      <c r="AP1051" s="41"/>
      <c r="AQ1051" s="42" t="e">
        <f t="shared" si="2466"/>
        <v>#DIV/0!</v>
      </c>
      <c r="AR1051" s="12"/>
      <c r="AS1051" s="37"/>
      <c r="AT1051" s="37"/>
    </row>
    <row r="1052" spans="1:46" customFormat="1" ht="84.75" hidden="1" customHeight="1">
      <c r="A1052" s="283"/>
      <c r="B1052" s="276"/>
      <c r="C1052" s="342"/>
      <c r="D1052" s="115" t="s">
        <v>154</v>
      </c>
      <c r="E1052" s="176">
        <f t="shared" si="2467"/>
        <v>0</v>
      </c>
      <c r="F1052" s="47">
        <f t="shared" si="2467"/>
        <v>0</v>
      </c>
      <c r="G1052" s="48" t="e">
        <f t="shared" si="2454"/>
        <v>#DIV/0!</v>
      </c>
      <c r="H1052" s="235"/>
      <c r="I1052" s="41"/>
      <c r="J1052" s="42" t="e">
        <f t="shared" si="2455"/>
        <v>#DIV/0!</v>
      </c>
      <c r="K1052" s="236"/>
      <c r="L1052" s="47"/>
      <c r="M1052" s="42" t="e">
        <f t="shared" si="2456"/>
        <v>#DIV/0!</v>
      </c>
      <c r="N1052" s="236"/>
      <c r="O1052" s="48"/>
      <c r="P1052" s="42" t="e">
        <f t="shared" si="2457"/>
        <v>#DIV/0!</v>
      </c>
      <c r="Q1052" s="236"/>
      <c r="R1052" s="41"/>
      <c r="S1052" s="42" t="e">
        <f t="shared" si="2458"/>
        <v>#DIV/0!</v>
      </c>
      <c r="T1052" s="236"/>
      <c r="U1052" s="41"/>
      <c r="V1052" s="42" t="e">
        <f t="shared" si="2459"/>
        <v>#DIV/0!</v>
      </c>
      <c r="W1052" s="236"/>
      <c r="X1052" s="41"/>
      <c r="Y1052" s="42" t="e">
        <f t="shared" si="2460"/>
        <v>#DIV/0!</v>
      </c>
      <c r="Z1052" s="236"/>
      <c r="AA1052" s="41"/>
      <c r="AB1052" s="42" t="e">
        <f t="shared" si="2461"/>
        <v>#DIV/0!</v>
      </c>
      <c r="AC1052" s="236"/>
      <c r="AD1052" s="41"/>
      <c r="AE1052" s="42" t="e">
        <f t="shared" si="2462"/>
        <v>#DIV/0!</v>
      </c>
      <c r="AF1052" s="236"/>
      <c r="AG1052" s="41"/>
      <c r="AH1052" s="42" t="e">
        <f t="shared" si="2463"/>
        <v>#DIV/0!</v>
      </c>
      <c r="AI1052" s="236"/>
      <c r="AJ1052" s="41"/>
      <c r="AK1052" s="42" t="e">
        <f t="shared" si="2464"/>
        <v>#DIV/0!</v>
      </c>
      <c r="AL1052" s="236"/>
      <c r="AM1052" s="41"/>
      <c r="AN1052" s="42" t="e">
        <f t="shared" si="2465"/>
        <v>#DIV/0!</v>
      </c>
      <c r="AO1052" s="236"/>
      <c r="AP1052" s="41"/>
      <c r="AQ1052" s="42" t="e">
        <f t="shared" si="2466"/>
        <v>#DIV/0!</v>
      </c>
      <c r="AR1052" s="12"/>
      <c r="AS1052" s="37"/>
      <c r="AT1052" s="37"/>
    </row>
    <row r="1053" spans="1:46" customFormat="1" ht="30" hidden="1" customHeight="1">
      <c r="A1053" s="283"/>
      <c r="B1053" s="276"/>
      <c r="C1053" s="342"/>
      <c r="D1053" s="115" t="s">
        <v>37</v>
      </c>
      <c r="E1053" s="176">
        <f t="shared" si="2467"/>
        <v>0</v>
      </c>
      <c r="F1053" s="47">
        <f t="shared" si="2467"/>
        <v>0</v>
      </c>
      <c r="G1053" s="48" t="e">
        <f t="shared" si="2454"/>
        <v>#DIV/0!</v>
      </c>
      <c r="H1053" s="235"/>
      <c r="I1053" s="41"/>
      <c r="J1053" s="42" t="e">
        <f t="shared" si="2455"/>
        <v>#DIV/0!</v>
      </c>
      <c r="K1053" s="236"/>
      <c r="L1053" s="47"/>
      <c r="M1053" s="42" t="e">
        <f t="shared" si="2456"/>
        <v>#DIV/0!</v>
      </c>
      <c r="N1053" s="236"/>
      <c r="O1053" s="48"/>
      <c r="P1053" s="42" t="e">
        <f t="shared" si="2457"/>
        <v>#DIV/0!</v>
      </c>
      <c r="Q1053" s="236"/>
      <c r="R1053" s="41"/>
      <c r="S1053" s="42" t="e">
        <f t="shared" si="2458"/>
        <v>#DIV/0!</v>
      </c>
      <c r="T1053" s="236"/>
      <c r="U1053" s="41"/>
      <c r="V1053" s="42" t="e">
        <f t="shared" si="2459"/>
        <v>#DIV/0!</v>
      </c>
      <c r="W1053" s="236"/>
      <c r="X1053" s="41"/>
      <c r="Y1053" s="42" t="e">
        <f t="shared" si="2460"/>
        <v>#DIV/0!</v>
      </c>
      <c r="Z1053" s="236"/>
      <c r="AA1053" s="41"/>
      <c r="AB1053" s="42" t="e">
        <f t="shared" si="2461"/>
        <v>#DIV/0!</v>
      </c>
      <c r="AC1053" s="236"/>
      <c r="AD1053" s="41"/>
      <c r="AE1053" s="42" t="e">
        <f t="shared" si="2462"/>
        <v>#DIV/0!</v>
      </c>
      <c r="AF1053" s="236"/>
      <c r="AG1053" s="41"/>
      <c r="AH1053" s="42" t="e">
        <f t="shared" si="2463"/>
        <v>#DIV/0!</v>
      </c>
      <c r="AI1053" s="236"/>
      <c r="AJ1053" s="41"/>
      <c r="AK1053" s="42" t="e">
        <f t="shared" si="2464"/>
        <v>#DIV/0!</v>
      </c>
      <c r="AL1053" s="236"/>
      <c r="AM1053" s="41"/>
      <c r="AN1053" s="42" t="e">
        <f t="shared" si="2465"/>
        <v>#DIV/0!</v>
      </c>
      <c r="AO1053" s="236"/>
      <c r="AP1053" s="41"/>
      <c r="AQ1053" s="42" t="e">
        <f t="shared" si="2466"/>
        <v>#DIV/0!</v>
      </c>
      <c r="AR1053" s="12"/>
      <c r="AS1053" s="37"/>
      <c r="AT1053" s="37"/>
    </row>
    <row r="1054" spans="1:46" customFormat="1" ht="54" hidden="1" customHeight="1">
      <c r="A1054" s="283"/>
      <c r="B1054" s="277"/>
      <c r="C1054" s="343"/>
      <c r="D1054" s="115" t="s">
        <v>32</v>
      </c>
      <c r="E1054" s="176">
        <f t="shared" si="2467"/>
        <v>0</v>
      </c>
      <c r="F1054" s="47">
        <f t="shared" si="2467"/>
        <v>0</v>
      </c>
      <c r="G1054" s="48" t="e">
        <f t="shared" si="2454"/>
        <v>#DIV/0!</v>
      </c>
      <c r="H1054" s="235"/>
      <c r="I1054" s="41"/>
      <c r="J1054" s="42" t="e">
        <f t="shared" si="2455"/>
        <v>#DIV/0!</v>
      </c>
      <c r="K1054" s="236"/>
      <c r="L1054" s="47"/>
      <c r="M1054" s="42" t="e">
        <f t="shared" si="2456"/>
        <v>#DIV/0!</v>
      </c>
      <c r="N1054" s="236"/>
      <c r="O1054" s="48"/>
      <c r="P1054" s="42" t="e">
        <f t="shared" si="2457"/>
        <v>#DIV/0!</v>
      </c>
      <c r="Q1054" s="236"/>
      <c r="R1054" s="41"/>
      <c r="S1054" s="42" t="e">
        <f t="shared" si="2458"/>
        <v>#DIV/0!</v>
      </c>
      <c r="T1054" s="236"/>
      <c r="U1054" s="41"/>
      <c r="V1054" s="42" t="e">
        <f t="shared" si="2459"/>
        <v>#DIV/0!</v>
      </c>
      <c r="W1054" s="236"/>
      <c r="X1054" s="41"/>
      <c r="Y1054" s="42" t="e">
        <f t="shared" si="2460"/>
        <v>#DIV/0!</v>
      </c>
      <c r="Z1054" s="236"/>
      <c r="AA1054" s="41"/>
      <c r="AB1054" s="42" t="e">
        <f t="shared" si="2461"/>
        <v>#DIV/0!</v>
      </c>
      <c r="AC1054" s="236"/>
      <c r="AD1054" s="41"/>
      <c r="AE1054" s="42" t="e">
        <f t="shared" si="2462"/>
        <v>#DIV/0!</v>
      </c>
      <c r="AF1054" s="236"/>
      <c r="AG1054" s="41"/>
      <c r="AH1054" s="42" t="e">
        <f t="shared" si="2463"/>
        <v>#DIV/0!</v>
      </c>
      <c r="AI1054" s="236"/>
      <c r="AJ1054" s="41"/>
      <c r="AK1054" s="42" t="e">
        <f t="shared" si="2464"/>
        <v>#DIV/0!</v>
      </c>
      <c r="AL1054" s="236"/>
      <c r="AM1054" s="41"/>
      <c r="AN1054" s="42" t="e">
        <f t="shared" si="2465"/>
        <v>#DIV/0!</v>
      </c>
      <c r="AO1054" s="236"/>
      <c r="AP1054" s="41"/>
      <c r="AQ1054" s="42" t="e">
        <f t="shared" si="2466"/>
        <v>#DIV/0!</v>
      </c>
      <c r="AR1054" s="12"/>
      <c r="AS1054" s="37"/>
      <c r="AT1054" s="37"/>
    </row>
    <row r="1055" spans="1:46" s="208" customFormat="1" ht="21" hidden="1" customHeight="1">
      <c r="A1055" s="335" t="s">
        <v>284</v>
      </c>
      <c r="B1055" s="375"/>
      <c r="C1055" s="376"/>
      <c r="D1055" s="217" t="s">
        <v>34</v>
      </c>
      <c r="E1055" s="204">
        <f>E1056+E1057+E1058+E1060+E1061</f>
        <v>18907.54</v>
      </c>
      <c r="F1055" s="205">
        <f>F1056+F1057+F1058+F1060+F1061</f>
        <v>6544.6799999999994</v>
      </c>
      <c r="G1055" s="205">
        <f>(F1055/E1055)*100</f>
        <v>34.614127485648574</v>
      </c>
      <c r="H1055" s="234">
        <f>H1056+H1057+H1058+H1060+H1061</f>
        <v>243</v>
      </c>
      <c r="I1055" s="205">
        <f>I1056+I1057+I1058+I1060+I1061</f>
        <v>243</v>
      </c>
      <c r="J1055" s="205">
        <f>(I1055/H1055)*100</f>
        <v>100</v>
      </c>
      <c r="K1055" s="234">
        <f>K1056+K1057+K1058+K1060+K1061</f>
        <v>943.24</v>
      </c>
      <c r="L1055" s="206">
        <f>L1056+L1057+L1058+L1060+L1061</f>
        <v>943.24</v>
      </c>
      <c r="M1055" s="205">
        <f>(L1055/K1055)*100</f>
        <v>100</v>
      </c>
      <c r="N1055" s="234">
        <f>N1056+N1057+N1058+N1060+N1061</f>
        <v>1018.23</v>
      </c>
      <c r="O1055" s="206">
        <f>O1056+O1057+O1058+O1060+O1061</f>
        <v>1011.98</v>
      </c>
      <c r="P1055" s="205">
        <f>(O1055/N1055)*100</f>
        <v>99.386189760663115</v>
      </c>
      <c r="Q1055" s="234">
        <f>Q1056+Q1057+Q1058+Q1060+Q1061</f>
        <v>1082.8</v>
      </c>
      <c r="R1055" s="205">
        <f>R1056+R1057+R1058+R1060+R1061</f>
        <v>1082.8</v>
      </c>
      <c r="S1055" s="205">
        <f>(R1055/Q1055)*100</f>
        <v>100</v>
      </c>
      <c r="T1055" s="234">
        <f>T1056+T1057+T1058+T1060+T1061</f>
        <v>1281.07</v>
      </c>
      <c r="U1055" s="205">
        <f>U1056+U1057+U1058+U1060+U1061</f>
        <v>1281.07</v>
      </c>
      <c r="V1055" s="205">
        <f>(U1055/T1055)*100</f>
        <v>100</v>
      </c>
      <c r="W1055" s="234">
        <f>W1056+W1057+W1058+W1060+W1061</f>
        <v>2232.5899999999997</v>
      </c>
      <c r="X1055" s="205">
        <f>X1056+X1057+X1058+X1060+X1061</f>
        <v>1982.59</v>
      </c>
      <c r="Y1055" s="205">
        <f>(X1055/W1055)*100</f>
        <v>88.802243134655285</v>
      </c>
      <c r="Z1055" s="234">
        <f>Z1056+Z1057+Z1058+Z1060+Z1061</f>
        <v>3599.84</v>
      </c>
      <c r="AA1055" s="205">
        <f>AA1056+AA1057+AA1058+AA1060+AA1061</f>
        <v>0</v>
      </c>
      <c r="AB1055" s="205">
        <f>(AA1055/Z1055)*100</f>
        <v>0</v>
      </c>
      <c r="AC1055" s="234">
        <f>AC1056+AC1057+AC1058+AC1060+AC1061</f>
        <v>1700</v>
      </c>
      <c r="AD1055" s="205">
        <f>AD1056+AD1057+AD1058+AD1060+AD1061</f>
        <v>0</v>
      </c>
      <c r="AE1055" s="205">
        <f>(AD1055/AC1055)*100</f>
        <v>0</v>
      </c>
      <c r="AF1055" s="234">
        <f>AF1056+AF1057+AF1058+AF1060+AF1061</f>
        <v>1900.97</v>
      </c>
      <c r="AG1055" s="205">
        <f>AG1056+AG1057+AG1058+AG1060+AG1061</f>
        <v>0</v>
      </c>
      <c r="AH1055" s="205">
        <f>(AG1055/AF1055)*100</f>
        <v>0</v>
      </c>
      <c r="AI1055" s="234">
        <f>AI1056+AI1057+AI1058+AI1060+AI1061</f>
        <v>1437.76</v>
      </c>
      <c r="AJ1055" s="205">
        <f>AJ1056+AJ1057+AJ1058+AJ1060+AJ1061</f>
        <v>0</v>
      </c>
      <c r="AK1055" s="205">
        <f>(AJ1055/AI1055)*100</f>
        <v>0</v>
      </c>
      <c r="AL1055" s="234">
        <f>AL1056+AL1057+AL1058+AL1060+AL1061</f>
        <v>1220</v>
      </c>
      <c r="AM1055" s="205">
        <f>AM1056+AM1057+AM1058+AM1060+AM1061</f>
        <v>0</v>
      </c>
      <c r="AN1055" s="205">
        <f>(AM1055/AL1055)*100</f>
        <v>0</v>
      </c>
      <c r="AO1055" s="234">
        <f>AO1056+AO1057+AO1058+AO1060+AO1061</f>
        <v>2248.04</v>
      </c>
      <c r="AP1055" s="205">
        <f>AP1056+AP1057+AP1058+AP1060+AP1061</f>
        <v>0</v>
      </c>
      <c r="AQ1055" s="205">
        <f>(AP1055/AO1055)*100</f>
        <v>0</v>
      </c>
      <c r="AR1055" s="216"/>
    </row>
    <row r="1056" spans="1:46" customFormat="1" ht="30" hidden="1">
      <c r="A1056" s="377"/>
      <c r="B1056" s="378"/>
      <c r="C1056" s="379"/>
      <c r="D1056" s="39" t="s">
        <v>17</v>
      </c>
      <c r="E1056" s="174">
        <f>H1056+K1056+N1056+Q1056+T1056+W1056+Z1056+AC1056+AF1056+AI1056+AL1056+AO1056</f>
        <v>0</v>
      </c>
      <c r="F1056" s="44">
        <f>I1056+L1056+O1056+R1056+U1056+X1056+AA1056+AD1056+AG1056+AJ1056+AM1056+AP1056</f>
        <v>0</v>
      </c>
      <c r="G1056" s="45" t="e">
        <f t="shared" ref="G1056:G1068" si="2468">(F1056/E1056)*100</f>
        <v>#DIV/0!</v>
      </c>
      <c r="H1056" s="234">
        <f t="shared" ref="H1056:I1061" si="2469">H972</f>
        <v>0</v>
      </c>
      <c r="I1056" s="45">
        <f t="shared" si="2469"/>
        <v>0</v>
      </c>
      <c r="J1056" s="45" t="e">
        <f t="shared" ref="J1056:J1061" si="2470">(I1056/H1056)*100</f>
        <v>#DIV/0!</v>
      </c>
      <c r="K1056" s="234">
        <f t="shared" ref="K1056:L1061" si="2471">K972</f>
        <v>0</v>
      </c>
      <c r="L1056" s="43">
        <f t="shared" si="2471"/>
        <v>0</v>
      </c>
      <c r="M1056" s="45" t="e">
        <f t="shared" ref="M1056:M1061" si="2472">(L1056/K1056)*100</f>
        <v>#DIV/0!</v>
      </c>
      <c r="N1056" s="234">
        <f t="shared" ref="N1056:O1061" si="2473">N972</f>
        <v>0</v>
      </c>
      <c r="O1056" s="43">
        <f t="shared" si="2473"/>
        <v>0</v>
      </c>
      <c r="P1056" s="45" t="e">
        <f t="shared" ref="P1056:P1061" si="2474">(O1056/N1056)*100</f>
        <v>#DIV/0!</v>
      </c>
      <c r="Q1056" s="234">
        <f t="shared" ref="Q1056:R1061" si="2475">Q972</f>
        <v>0</v>
      </c>
      <c r="R1056" s="45">
        <f t="shared" si="2475"/>
        <v>0</v>
      </c>
      <c r="S1056" s="45" t="e">
        <f t="shared" ref="S1056:S1061" si="2476">(R1056/Q1056)*100</f>
        <v>#DIV/0!</v>
      </c>
      <c r="T1056" s="234">
        <f t="shared" ref="T1056:U1061" si="2477">T972</f>
        <v>0</v>
      </c>
      <c r="U1056" s="45">
        <f t="shared" si="2477"/>
        <v>0</v>
      </c>
      <c r="V1056" s="45" t="e">
        <f t="shared" ref="V1056:V1061" si="2478">(U1056/T1056)*100</f>
        <v>#DIV/0!</v>
      </c>
      <c r="W1056" s="234">
        <f t="shared" ref="W1056:X1061" si="2479">W972</f>
        <v>0</v>
      </c>
      <c r="X1056" s="45">
        <f t="shared" si="2479"/>
        <v>0</v>
      </c>
      <c r="Y1056" s="45" t="e">
        <f t="shared" ref="Y1056:Y1061" si="2480">(X1056/W1056)*100</f>
        <v>#DIV/0!</v>
      </c>
      <c r="Z1056" s="234">
        <f t="shared" ref="Z1056:AA1061" si="2481">Z972</f>
        <v>0</v>
      </c>
      <c r="AA1056" s="45">
        <f t="shared" si="2481"/>
        <v>0</v>
      </c>
      <c r="AB1056" s="45" t="e">
        <f t="shared" ref="AB1056:AB1061" si="2482">(AA1056/Z1056)*100</f>
        <v>#DIV/0!</v>
      </c>
      <c r="AC1056" s="234">
        <f t="shared" ref="AC1056:AD1061" si="2483">AC972</f>
        <v>0</v>
      </c>
      <c r="AD1056" s="45">
        <f t="shared" si="2483"/>
        <v>0</v>
      </c>
      <c r="AE1056" s="45" t="e">
        <f t="shared" ref="AE1056:AE1061" si="2484">(AD1056/AC1056)*100</f>
        <v>#DIV/0!</v>
      </c>
      <c r="AF1056" s="234">
        <f t="shared" ref="AF1056:AG1061" si="2485">AF972</f>
        <v>0</v>
      </c>
      <c r="AG1056" s="45">
        <f t="shared" si="2485"/>
        <v>0</v>
      </c>
      <c r="AH1056" s="45" t="e">
        <f t="shared" ref="AH1056:AH1061" si="2486">(AG1056/AF1056)*100</f>
        <v>#DIV/0!</v>
      </c>
      <c r="AI1056" s="234">
        <f t="shared" ref="AI1056:AJ1061" si="2487">AI972</f>
        <v>0</v>
      </c>
      <c r="AJ1056" s="45">
        <f t="shared" si="2487"/>
        <v>0</v>
      </c>
      <c r="AK1056" s="45" t="e">
        <f t="shared" ref="AK1056:AK1061" si="2488">(AJ1056/AI1056)*100</f>
        <v>#DIV/0!</v>
      </c>
      <c r="AL1056" s="234">
        <f t="shared" ref="AL1056:AM1061" si="2489">AL972</f>
        <v>0</v>
      </c>
      <c r="AM1056" s="45">
        <f t="shared" si="2489"/>
        <v>0</v>
      </c>
      <c r="AN1056" s="45" t="e">
        <f t="shared" ref="AN1056:AN1061" si="2490">(AM1056/AL1056)*100</f>
        <v>#DIV/0!</v>
      </c>
      <c r="AO1056" s="234">
        <f t="shared" ref="AO1056:AP1061" si="2491">AO972</f>
        <v>0</v>
      </c>
      <c r="AP1056" s="45">
        <f t="shared" si="2491"/>
        <v>0</v>
      </c>
      <c r="AQ1056" s="45" t="e">
        <f t="shared" ref="AQ1056:AQ1061" si="2492">(AP1056/AO1056)*100</f>
        <v>#DIV/0!</v>
      </c>
      <c r="AR1056" s="12"/>
      <c r="AS1056" s="37"/>
      <c r="AT1056" s="37"/>
    </row>
    <row r="1057" spans="1:46" customFormat="1" ht="45" hidden="1" customHeight="1">
      <c r="A1057" s="377"/>
      <c r="B1057" s="378"/>
      <c r="C1057" s="379"/>
      <c r="D1057" s="39" t="s">
        <v>18</v>
      </c>
      <c r="E1057" s="256">
        <f t="shared" ref="E1057:F1061" si="2493">H1057+K1057+N1057+Q1057+T1057+W1057+Z1057+AC1057+AF1057+AI1057+AL1057+AO1057</f>
        <v>662</v>
      </c>
      <c r="F1057" s="44">
        <f t="shared" si="2493"/>
        <v>57.78</v>
      </c>
      <c r="G1057" s="45">
        <f t="shared" si="2468"/>
        <v>8.7280966767371595</v>
      </c>
      <c r="H1057" s="234">
        <f t="shared" si="2469"/>
        <v>0</v>
      </c>
      <c r="I1057" s="45">
        <f t="shared" si="2469"/>
        <v>0</v>
      </c>
      <c r="J1057" s="45" t="e">
        <f t="shared" si="2470"/>
        <v>#DIV/0!</v>
      </c>
      <c r="K1057" s="234">
        <f t="shared" si="2471"/>
        <v>0</v>
      </c>
      <c r="L1057" s="43">
        <f t="shared" si="2471"/>
        <v>0</v>
      </c>
      <c r="M1057" s="45" t="e">
        <f t="shared" si="2472"/>
        <v>#DIV/0!</v>
      </c>
      <c r="N1057" s="234">
        <f t="shared" si="2473"/>
        <v>0</v>
      </c>
      <c r="O1057" s="43">
        <f t="shared" si="2473"/>
        <v>0</v>
      </c>
      <c r="P1057" s="45" t="e">
        <f t="shared" si="2474"/>
        <v>#DIV/0!</v>
      </c>
      <c r="Q1057" s="234">
        <f t="shared" si="2475"/>
        <v>0</v>
      </c>
      <c r="R1057" s="45">
        <f t="shared" si="2475"/>
        <v>0</v>
      </c>
      <c r="S1057" s="45" t="e">
        <f t="shared" si="2476"/>
        <v>#DIV/0!</v>
      </c>
      <c r="T1057" s="234">
        <f t="shared" si="2477"/>
        <v>0</v>
      </c>
      <c r="U1057" s="45">
        <f t="shared" si="2477"/>
        <v>0</v>
      </c>
      <c r="V1057" s="45" t="e">
        <f t="shared" si="2478"/>
        <v>#DIV/0!</v>
      </c>
      <c r="W1057" s="234">
        <f t="shared" si="2479"/>
        <v>307.77999999999997</v>
      </c>
      <c r="X1057" s="45">
        <f t="shared" si="2479"/>
        <v>57.78</v>
      </c>
      <c r="Y1057" s="45">
        <f t="shared" si="2480"/>
        <v>18.773149652349083</v>
      </c>
      <c r="Z1057" s="234">
        <f t="shared" si="2481"/>
        <v>312</v>
      </c>
      <c r="AA1057" s="45">
        <f t="shared" si="2481"/>
        <v>0</v>
      </c>
      <c r="AB1057" s="45">
        <f t="shared" si="2482"/>
        <v>0</v>
      </c>
      <c r="AC1057" s="234">
        <f t="shared" si="2483"/>
        <v>30</v>
      </c>
      <c r="AD1057" s="45">
        <f t="shared" si="2483"/>
        <v>0</v>
      </c>
      <c r="AE1057" s="45">
        <f t="shared" si="2484"/>
        <v>0</v>
      </c>
      <c r="AF1057" s="234">
        <f t="shared" si="2485"/>
        <v>12.219999999999999</v>
      </c>
      <c r="AG1057" s="45">
        <f t="shared" si="2485"/>
        <v>0</v>
      </c>
      <c r="AH1057" s="45">
        <f t="shared" si="2486"/>
        <v>0</v>
      </c>
      <c r="AI1057" s="234">
        <f t="shared" si="2487"/>
        <v>0</v>
      </c>
      <c r="AJ1057" s="45">
        <f t="shared" si="2487"/>
        <v>0</v>
      </c>
      <c r="AK1057" s="45" t="e">
        <f t="shared" si="2488"/>
        <v>#DIV/0!</v>
      </c>
      <c r="AL1057" s="234">
        <f t="shared" si="2489"/>
        <v>0</v>
      </c>
      <c r="AM1057" s="45">
        <f t="shared" si="2489"/>
        <v>0</v>
      </c>
      <c r="AN1057" s="45" t="e">
        <f t="shared" si="2490"/>
        <v>#DIV/0!</v>
      </c>
      <c r="AO1057" s="234">
        <f t="shared" si="2491"/>
        <v>0</v>
      </c>
      <c r="AP1057" s="45">
        <f t="shared" si="2491"/>
        <v>0</v>
      </c>
      <c r="AQ1057" s="45" t="e">
        <f t="shared" si="2492"/>
        <v>#DIV/0!</v>
      </c>
      <c r="AR1057" s="12"/>
      <c r="AS1057" s="37"/>
      <c r="AT1057" s="37"/>
    </row>
    <row r="1058" spans="1:46" customFormat="1" ht="30" hidden="1" customHeight="1">
      <c r="A1058" s="377"/>
      <c r="B1058" s="378"/>
      <c r="C1058" s="379"/>
      <c r="D1058" s="115" t="s">
        <v>26</v>
      </c>
      <c r="E1058" s="256">
        <f t="shared" si="2493"/>
        <v>18125.54</v>
      </c>
      <c r="F1058" s="44">
        <f>I1058+L1058+O1058+R1058+U1058+X1058+AA1058+AD1058+AG1058+AJ1058+AM1058+AP1058</f>
        <v>6479.96</v>
      </c>
      <c r="G1058" s="45">
        <f t="shared" si="2468"/>
        <v>35.750438331768322</v>
      </c>
      <c r="H1058" s="234">
        <f t="shared" si="2469"/>
        <v>243</v>
      </c>
      <c r="I1058" s="45">
        <f t="shared" si="2469"/>
        <v>243</v>
      </c>
      <c r="J1058" s="45">
        <f t="shared" si="2470"/>
        <v>100</v>
      </c>
      <c r="K1058" s="234">
        <f t="shared" si="2471"/>
        <v>943.24</v>
      </c>
      <c r="L1058" s="43">
        <f t="shared" si="2471"/>
        <v>943.24</v>
      </c>
      <c r="M1058" s="45">
        <f t="shared" si="2472"/>
        <v>100</v>
      </c>
      <c r="N1058" s="234">
        <f t="shared" si="2473"/>
        <v>1016.19</v>
      </c>
      <c r="O1058" s="43">
        <f t="shared" si="2473"/>
        <v>1009.94</v>
      </c>
      <c r="P1058" s="45">
        <f t="shared" si="2474"/>
        <v>99.384957537468381</v>
      </c>
      <c r="Q1058" s="234">
        <f t="shared" si="2475"/>
        <v>1082.8</v>
      </c>
      <c r="R1058" s="45">
        <f t="shared" si="2475"/>
        <v>1082.8</v>
      </c>
      <c r="S1058" s="45">
        <f t="shared" si="2476"/>
        <v>100</v>
      </c>
      <c r="T1058" s="234">
        <f t="shared" si="2477"/>
        <v>1281.07</v>
      </c>
      <c r="U1058" s="45">
        <f t="shared" si="2477"/>
        <v>1281.07</v>
      </c>
      <c r="V1058" s="45">
        <f t="shared" si="2478"/>
        <v>100</v>
      </c>
      <c r="W1058" s="234">
        <f t="shared" si="2479"/>
        <v>1919.9099999999999</v>
      </c>
      <c r="X1058" s="45">
        <f t="shared" si="2479"/>
        <v>1919.9099999999999</v>
      </c>
      <c r="Y1058" s="45">
        <f t="shared" si="2480"/>
        <v>100</v>
      </c>
      <c r="Z1058" s="234">
        <f t="shared" si="2481"/>
        <v>3287.84</v>
      </c>
      <c r="AA1058" s="45">
        <f t="shared" si="2481"/>
        <v>0</v>
      </c>
      <c r="AB1058" s="45">
        <f t="shared" si="2482"/>
        <v>0</v>
      </c>
      <c r="AC1058" s="234">
        <f t="shared" si="2483"/>
        <v>1670</v>
      </c>
      <c r="AD1058" s="45">
        <f t="shared" si="2483"/>
        <v>0</v>
      </c>
      <c r="AE1058" s="45">
        <f t="shared" si="2484"/>
        <v>0</v>
      </c>
      <c r="AF1058" s="234">
        <f t="shared" si="2485"/>
        <v>1888.75</v>
      </c>
      <c r="AG1058" s="45">
        <f t="shared" si="2485"/>
        <v>0</v>
      </c>
      <c r="AH1058" s="45">
        <f t="shared" si="2486"/>
        <v>0</v>
      </c>
      <c r="AI1058" s="234">
        <f t="shared" si="2487"/>
        <v>1437.76</v>
      </c>
      <c r="AJ1058" s="45">
        <f t="shared" si="2487"/>
        <v>0</v>
      </c>
      <c r="AK1058" s="45">
        <f t="shared" si="2488"/>
        <v>0</v>
      </c>
      <c r="AL1058" s="234">
        <f t="shared" si="2489"/>
        <v>1220</v>
      </c>
      <c r="AM1058" s="45">
        <f t="shared" si="2489"/>
        <v>0</v>
      </c>
      <c r="AN1058" s="45">
        <f t="shared" si="2490"/>
        <v>0</v>
      </c>
      <c r="AO1058" s="234">
        <f t="shared" si="2491"/>
        <v>2134.98</v>
      </c>
      <c r="AP1058" s="45">
        <f t="shared" si="2491"/>
        <v>0</v>
      </c>
      <c r="AQ1058" s="45">
        <f t="shared" si="2492"/>
        <v>0</v>
      </c>
      <c r="AR1058" s="12"/>
      <c r="AS1058" s="37"/>
      <c r="AT1058" s="37"/>
    </row>
    <row r="1059" spans="1:46" customFormat="1" ht="78.75" hidden="1" customHeight="1">
      <c r="A1059" s="377"/>
      <c r="B1059" s="378"/>
      <c r="C1059" s="379"/>
      <c r="D1059" s="97" t="s">
        <v>154</v>
      </c>
      <c r="E1059" s="174">
        <f t="shared" si="2493"/>
        <v>0</v>
      </c>
      <c r="F1059" s="44">
        <f t="shared" si="2493"/>
        <v>0</v>
      </c>
      <c r="G1059" s="45" t="e">
        <f t="shared" si="2468"/>
        <v>#DIV/0!</v>
      </c>
      <c r="H1059" s="234">
        <f t="shared" si="2469"/>
        <v>0</v>
      </c>
      <c r="I1059" s="45">
        <f t="shared" si="2469"/>
        <v>0</v>
      </c>
      <c r="J1059" s="45" t="e">
        <f t="shared" si="2470"/>
        <v>#DIV/0!</v>
      </c>
      <c r="K1059" s="234">
        <f t="shared" si="2471"/>
        <v>0</v>
      </c>
      <c r="L1059" s="43">
        <f t="shared" si="2471"/>
        <v>0</v>
      </c>
      <c r="M1059" s="45" t="e">
        <f t="shared" si="2472"/>
        <v>#DIV/0!</v>
      </c>
      <c r="N1059" s="234">
        <f t="shared" si="2473"/>
        <v>0</v>
      </c>
      <c r="O1059" s="43">
        <f t="shared" si="2473"/>
        <v>0</v>
      </c>
      <c r="P1059" s="45" t="e">
        <f t="shared" si="2474"/>
        <v>#DIV/0!</v>
      </c>
      <c r="Q1059" s="234">
        <f t="shared" si="2475"/>
        <v>0</v>
      </c>
      <c r="R1059" s="45">
        <f t="shared" si="2475"/>
        <v>0</v>
      </c>
      <c r="S1059" s="45" t="e">
        <f t="shared" si="2476"/>
        <v>#DIV/0!</v>
      </c>
      <c r="T1059" s="234">
        <f t="shared" si="2477"/>
        <v>0</v>
      </c>
      <c r="U1059" s="45">
        <f t="shared" si="2477"/>
        <v>0</v>
      </c>
      <c r="V1059" s="45" t="e">
        <f t="shared" si="2478"/>
        <v>#DIV/0!</v>
      </c>
      <c r="W1059" s="234">
        <f t="shared" si="2479"/>
        <v>0</v>
      </c>
      <c r="X1059" s="45">
        <f t="shared" si="2479"/>
        <v>0</v>
      </c>
      <c r="Y1059" s="45" t="e">
        <f t="shared" si="2480"/>
        <v>#DIV/0!</v>
      </c>
      <c r="Z1059" s="234">
        <f t="shared" si="2481"/>
        <v>0</v>
      </c>
      <c r="AA1059" s="45">
        <f t="shared" si="2481"/>
        <v>0</v>
      </c>
      <c r="AB1059" s="45" t="e">
        <f t="shared" si="2482"/>
        <v>#DIV/0!</v>
      </c>
      <c r="AC1059" s="234">
        <f t="shared" si="2483"/>
        <v>0</v>
      </c>
      <c r="AD1059" s="45">
        <f t="shared" si="2483"/>
        <v>0</v>
      </c>
      <c r="AE1059" s="45" t="e">
        <f t="shared" si="2484"/>
        <v>#DIV/0!</v>
      </c>
      <c r="AF1059" s="234">
        <f t="shared" si="2485"/>
        <v>0</v>
      </c>
      <c r="AG1059" s="45">
        <f t="shared" si="2485"/>
        <v>0</v>
      </c>
      <c r="AH1059" s="45" t="e">
        <f t="shared" si="2486"/>
        <v>#DIV/0!</v>
      </c>
      <c r="AI1059" s="234">
        <f t="shared" si="2487"/>
        <v>0</v>
      </c>
      <c r="AJ1059" s="45">
        <f t="shared" si="2487"/>
        <v>0</v>
      </c>
      <c r="AK1059" s="45" t="e">
        <f t="shared" si="2488"/>
        <v>#DIV/0!</v>
      </c>
      <c r="AL1059" s="234">
        <f t="shared" si="2489"/>
        <v>0</v>
      </c>
      <c r="AM1059" s="45">
        <f t="shared" si="2489"/>
        <v>0</v>
      </c>
      <c r="AN1059" s="45" t="e">
        <f t="shared" si="2490"/>
        <v>#DIV/0!</v>
      </c>
      <c r="AO1059" s="234">
        <f t="shared" si="2491"/>
        <v>0</v>
      </c>
      <c r="AP1059" s="45">
        <f t="shared" si="2491"/>
        <v>0</v>
      </c>
      <c r="AQ1059" s="45" t="e">
        <f t="shared" si="2492"/>
        <v>#DIV/0!</v>
      </c>
      <c r="AR1059" s="12"/>
      <c r="AS1059" s="37"/>
      <c r="AT1059" s="37"/>
    </row>
    <row r="1060" spans="1:46" customFormat="1" ht="32.25" hidden="1" customHeight="1">
      <c r="A1060" s="377"/>
      <c r="B1060" s="378"/>
      <c r="C1060" s="379"/>
      <c r="D1060" s="39" t="s">
        <v>37</v>
      </c>
      <c r="E1060" s="174">
        <f t="shared" si="2493"/>
        <v>0</v>
      </c>
      <c r="F1060" s="44">
        <f t="shared" si="2493"/>
        <v>0</v>
      </c>
      <c r="G1060" s="45" t="e">
        <f t="shared" si="2468"/>
        <v>#DIV/0!</v>
      </c>
      <c r="H1060" s="234">
        <f t="shared" si="2469"/>
        <v>0</v>
      </c>
      <c r="I1060" s="45">
        <f t="shared" si="2469"/>
        <v>0</v>
      </c>
      <c r="J1060" s="45" t="e">
        <f t="shared" si="2470"/>
        <v>#DIV/0!</v>
      </c>
      <c r="K1060" s="234">
        <f t="shared" si="2471"/>
        <v>0</v>
      </c>
      <c r="L1060" s="43">
        <f t="shared" si="2471"/>
        <v>0</v>
      </c>
      <c r="M1060" s="45" t="e">
        <f t="shared" si="2472"/>
        <v>#DIV/0!</v>
      </c>
      <c r="N1060" s="234">
        <f t="shared" si="2473"/>
        <v>0</v>
      </c>
      <c r="O1060" s="43">
        <f t="shared" si="2473"/>
        <v>0</v>
      </c>
      <c r="P1060" s="45" t="e">
        <f t="shared" si="2474"/>
        <v>#DIV/0!</v>
      </c>
      <c r="Q1060" s="234">
        <f t="shared" si="2475"/>
        <v>0</v>
      </c>
      <c r="R1060" s="45">
        <f t="shared" si="2475"/>
        <v>0</v>
      </c>
      <c r="S1060" s="45" t="e">
        <f t="shared" si="2476"/>
        <v>#DIV/0!</v>
      </c>
      <c r="T1060" s="234">
        <f t="shared" si="2477"/>
        <v>0</v>
      </c>
      <c r="U1060" s="45">
        <f t="shared" si="2477"/>
        <v>0</v>
      </c>
      <c r="V1060" s="45" t="e">
        <f t="shared" si="2478"/>
        <v>#DIV/0!</v>
      </c>
      <c r="W1060" s="234">
        <f t="shared" si="2479"/>
        <v>0</v>
      </c>
      <c r="X1060" s="45">
        <f t="shared" si="2479"/>
        <v>0</v>
      </c>
      <c r="Y1060" s="45" t="e">
        <f t="shared" si="2480"/>
        <v>#DIV/0!</v>
      </c>
      <c r="Z1060" s="234">
        <f t="shared" si="2481"/>
        <v>0</v>
      </c>
      <c r="AA1060" s="45">
        <f t="shared" si="2481"/>
        <v>0</v>
      </c>
      <c r="AB1060" s="45" t="e">
        <f t="shared" si="2482"/>
        <v>#DIV/0!</v>
      </c>
      <c r="AC1060" s="234">
        <f t="shared" si="2483"/>
        <v>0</v>
      </c>
      <c r="AD1060" s="45">
        <f t="shared" si="2483"/>
        <v>0</v>
      </c>
      <c r="AE1060" s="45" t="e">
        <f t="shared" si="2484"/>
        <v>#DIV/0!</v>
      </c>
      <c r="AF1060" s="234">
        <f t="shared" si="2485"/>
        <v>0</v>
      </c>
      <c r="AG1060" s="45">
        <f t="shared" si="2485"/>
        <v>0</v>
      </c>
      <c r="AH1060" s="45" t="e">
        <f t="shared" si="2486"/>
        <v>#DIV/0!</v>
      </c>
      <c r="AI1060" s="234">
        <f t="shared" si="2487"/>
        <v>0</v>
      </c>
      <c r="AJ1060" s="45">
        <f t="shared" si="2487"/>
        <v>0</v>
      </c>
      <c r="AK1060" s="45" t="e">
        <f t="shared" si="2488"/>
        <v>#DIV/0!</v>
      </c>
      <c r="AL1060" s="234">
        <f t="shared" si="2489"/>
        <v>0</v>
      </c>
      <c r="AM1060" s="45">
        <f t="shared" si="2489"/>
        <v>0</v>
      </c>
      <c r="AN1060" s="45" t="e">
        <f t="shared" si="2490"/>
        <v>#DIV/0!</v>
      </c>
      <c r="AO1060" s="234">
        <f t="shared" si="2491"/>
        <v>0</v>
      </c>
      <c r="AP1060" s="45">
        <f t="shared" si="2491"/>
        <v>0</v>
      </c>
      <c r="AQ1060" s="45" t="e">
        <f t="shared" si="2492"/>
        <v>#DIV/0!</v>
      </c>
      <c r="AR1060" s="12"/>
      <c r="AS1060" s="37"/>
      <c r="AT1060" s="37"/>
    </row>
    <row r="1061" spans="1:46" customFormat="1" ht="49.5" hidden="1" customHeight="1">
      <c r="A1061" s="380"/>
      <c r="B1061" s="381"/>
      <c r="C1061" s="382"/>
      <c r="D1061" s="39" t="s">
        <v>32</v>
      </c>
      <c r="E1061" s="174">
        <f t="shared" si="2493"/>
        <v>120</v>
      </c>
      <c r="F1061" s="44">
        <f t="shared" si="2493"/>
        <v>6.94</v>
      </c>
      <c r="G1061" s="45">
        <f t="shared" si="2468"/>
        <v>5.7833333333333332</v>
      </c>
      <c r="H1061" s="234">
        <f t="shared" si="2469"/>
        <v>0</v>
      </c>
      <c r="I1061" s="45">
        <f t="shared" si="2469"/>
        <v>0</v>
      </c>
      <c r="J1061" s="45" t="e">
        <f t="shared" si="2470"/>
        <v>#DIV/0!</v>
      </c>
      <c r="K1061" s="234">
        <f t="shared" si="2471"/>
        <v>0</v>
      </c>
      <c r="L1061" s="43">
        <f t="shared" si="2471"/>
        <v>0</v>
      </c>
      <c r="M1061" s="45" t="e">
        <f t="shared" si="2472"/>
        <v>#DIV/0!</v>
      </c>
      <c r="N1061" s="234">
        <f t="shared" si="2473"/>
        <v>2.04</v>
      </c>
      <c r="O1061" s="43">
        <f t="shared" si="2473"/>
        <v>2.04</v>
      </c>
      <c r="P1061" s="45">
        <f t="shared" si="2474"/>
        <v>100</v>
      </c>
      <c r="Q1061" s="234">
        <f t="shared" si="2475"/>
        <v>0</v>
      </c>
      <c r="R1061" s="45">
        <f t="shared" si="2475"/>
        <v>0</v>
      </c>
      <c r="S1061" s="45" t="e">
        <f t="shared" si="2476"/>
        <v>#DIV/0!</v>
      </c>
      <c r="T1061" s="234">
        <f t="shared" si="2477"/>
        <v>0</v>
      </c>
      <c r="U1061" s="45">
        <f t="shared" si="2477"/>
        <v>0</v>
      </c>
      <c r="V1061" s="45" t="e">
        <f t="shared" si="2478"/>
        <v>#DIV/0!</v>
      </c>
      <c r="W1061" s="234">
        <f t="shared" si="2479"/>
        <v>4.9000000000000004</v>
      </c>
      <c r="X1061" s="45">
        <f t="shared" si="2479"/>
        <v>4.9000000000000004</v>
      </c>
      <c r="Y1061" s="45">
        <f t="shared" si="2480"/>
        <v>100</v>
      </c>
      <c r="Z1061" s="234">
        <f t="shared" si="2481"/>
        <v>0</v>
      </c>
      <c r="AA1061" s="45">
        <f t="shared" si="2481"/>
        <v>0</v>
      </c>
      <c r="AB1061" s="45" t="e">
        <f t="shared" si="2482"/>
        <v>#DIV/0!</v>
      </c>
      <c r="AC1061" s="234">
        <f t="shared" si="2483"/>
        <v>0</v>
      </c>
      <c r="AD1061" s="45">
        <f t="shared" si="2483"/>
        <v>0</v>
      </c>
      <c r="AE1061" s="45" t="e">
        <f t="shared" si="2484"/>
        <v>#DIV/0!</v>
      </c>
      <c r="AF1061" s="234">
        <f t="shared" si="2485"/>
        <v>0</v>
      </c>
      <c r="AG1061" s="45">
        <f t="shared" si="2485"/>
        <v>0</v>
      </c>
      <c r="AH1061" s="45" t="e">
        <f t="shared" si="2486"/>
        <v>#DIV/0!</v>
      </c>
      <c r="AI1061" s="234">
        <f t="shared" si="2487"/>
        <v>0</v>
      </c>
      <c r="AJ1061" s="45">
        <f t="shared" si="2487"/>
        <v>0</v>
      </c>
      <c r="AK1061" s="45" t="e">
        <f t="shared" si="2488"/>
        <v>#DIV/0!</v>
      </c>
      <c r="AL1061" s="234">
        <f t="shared" si="2489"/>
        <v>0</v>
      </c>
      <c r="AM1061" s="45">
        <f t="shared" si="2489"/>
        <v>0</v>
      </c>
      <c r="AN1061" s="45" t="e">
        <f t="shared" si="2490"/>
        <v>#DIV/0!</v>
      </c>
      <c r="AO1061" s="234">
        <f t="shared" si="2491"/>
        <v>113.06</v>
      </c>
      <c r="AP1061" s="45">
        <f t="shared" si="2491"/>
        <v>0</v>
      </c>
      <c r="AQ1061" s="45">
        <f t="shared" si="2492"/>
        <v>0</v>
      </c>
      <c r="AR1061" s="12"/>
      <c r="AS1061" s="37"/>
      <c r="AT1061" s="37"/>
    </row>
    <row r="1062" spans="1:46" s="208" customFormat="1" ht="39" customHeight="1">
      <c r="A1062" s="369" t="s">
        <v>169</v>
      </c>
      <c r="B1062" s="370"/>
      <c r="C1062" s="282" t="s">
        <v>213</v>
      </c>
      <c r="D1062" s="225" t="s">
        <v>34</v>
      </c>
      <c r="E1062" s="204">
        <f>E1063+E1064+E1065+E1067+E1068</f>
        <v>18907.54</v>
      </c>
      <c r="F1062" s="205">
        <f>F1063+F1064+F1065+F1067+F1068</f>
        <v>6544.6799999999994</v>
      </c>
      <c r="G1062" s="205">
        <f>(F1062/E1062)*100</f>
        <v>34.614127485648574</v>
      </c>
      <c r="H1062" s="234">
        <f>H1063+H1064+H1065+H1067+H1068</f>
        <v>243</v>
      </c>
      <c r="I1062" s="205">
        <f>I1063+I1064+I1065+I1067+I1068</f>
        <v>243</v>
      </c>
      <c r="J1062" s="205">
        <f>(I1062/H1062)*100</f>
        <v>100</v>
      </c>
      <c r="K1062" s="234">
        <f>K1063+K1064+K1065+K1067+K1068</f>
        <v>943.24</v>
      </c>
      <c r="L1062" s="206">
        <f>L1063+L1064+L1065+L1067+L1068</f>
        <v>943.24</v>
      </c>
      <c r="M1062" s="205">
        <f>(L1062/K1062)*100</f>
        <v>100</v>
      </c>
      <c r="N1062" s="234">
        <f>N1063+N1064+N1065+N1067+N1068</f>
        <v>1018.23</v>
      </c>
      <c r="O1062" s="206">
        <f>O1063+O1064+O1065+O1067+O1068</f>
        <v>1011.98</v>
      </c>
      <c r="P1062" s="205">
        <f>(O1062/N1062)*100</f>
        <v>99.386189760663115</v>
      </c>
      <c r="Q1062" s="234">
        <f>Q1063+Q1064+Q1065+Q1067+Q1068</f>
        <v>1082.8</v>
      </c>
      <c r="R1062" s="205">
        <f>R1063+R1064+R1065+R1067+R1068</f>
        <v>1082.8</v>
      </c>
      <c r="S1062" s="205">
        <f>(R1062/Q1062)*100</f>
        <v>100</v>
      </c>
      <c r="T1062" s="234">
        <f>T1063+T1064+T1065+T1067+T1068</f>
        <v>1281.07</v>
      </c>
      <c r="U1062" s="205">
        <f>U1063+U1064+U1065+U1067+U1068</f>
        <v>1281.07</v>
      </c>
      <c r="V1062" s="205">
        <f>(U1062/T1062)*100</f>
        <v>100</v>
      </c>
      <c r="W1062" s="234">
        <f>W1063+W1064+W1065+W1067+W1068</f>
        <v>2232.5899999999997</v>
      </c>
      <c r="X1062" s="205">
        <f>X1063+X1064+X1065+X1067+X1068</f>
        <v>1982.59</v>
      </c>
      <c r="Y1062" s="205">
        <f>(X1062/W1062)*100</f>
        <v>88.802243134655285</v>
      </c>
      <c r="Z1062" s="234">
        <f>Z1063+Z1064+Z1065+Z1067+Z1068</f>
        <v>3599.84</v>
      </c>
      <c r="AA1062" s="205">
        <f>AA1063+AA1064+AA1065+AA1067+AA1068</f>
        <v>0</v>
      </c>
      <c r="AB1062" s="205">
        <f>(AA1062/Z1062)*100</f>
        <v>0</v>
      </c>
      <c r="AC1062" s="234">
        <f>AC1063+AC1064+AC1065+AC1067+AC1068</f>
        <v>1700</v>
      </c>
      <c r="AD1062" s="205">
        <f>AD1063+AD1064+AD1065+AD1067+AD1068</f>
        <v>0</v>
      </c>
      <c r="AE1062" s="205">
        <f>(AD1062/AC1062)*100</f>
        <v>0</v>
      </c>
      <c r="AF1062" s="234">
        <f>AF1063+AF1064+AF1065+AF1067+AF1068</f>
        <v>1900.97</v>
      </c>
      <c r="AG1062" s="205">
        <f>AG1063+AG1064+AG1065+AG1067+AG1068</f>
        <v>0</v>
      </c>
      <c r="AH1062" s="205">
        <f>(AG1062/AF1062)*100</f>
        <v>0</v>
      </c>
      <c r="AI1062" s="234">
        <f>AI1063+AI1064+AI1065+AI1067+AI1068</f>
        <v>1437.76</v>
      </c>
      <c r="AJ1062" s="205">
        <f>AJ1063+AJ1064+AJ1065+AJ1067+AJ1068</f>
        <v>0</v>
      </c>
      <c r="AK1062" s="205">
        <f>(AJ1062/AI1062)*100</f>
        <v>0</v>
      </c>
      <c r="AL1062" s="234">
        <f>AL1063+AL1064+AL1065+AL1067+AL1068</f>
        <v>1220</v>
      </c>
      <c r="AM1062" s="205">
        <f>AM1063+AM1064+AM1065+AM1067+AM1068</f>
        <v>0</v>
      </c>
      <c r="AN1062" s="205">
        <f>(AM1062/AL1062)*100</f>
        <v>0</v>
      </c>
      <c r="AO1062" s="234">
        <f>AO1063+AO1064+AO1065+AO1067+AO1068</f>
        <v>2248.04</v>
      </c>
      <c r="AP1062" s="205">
        <f>AP1063+AP1064+AP1065+AP1067+AP1068</f>
        <v>0</v>
      </c>
      <c r="AQ1062" s="205">
        <f>(AP1062/AO1062)*100</f>
        <v>0</v>
      </c>
      <c r="AR1062" s="216"/>
    </row>
    <row r="1063" spans="1:46" customFormat="1" ht="41.25" customHeight="1">
      <c r="A1063" s="371"/>
      <c r="B1063" s="372"/>
      <c r="C1063" s="282"/>
      <c r="D1063" s="39" t="s">
        <v>17</v>
      </c>
      <c r="E1063" s="174">
        <f>H1063+K1063+N1063+Q1063+T1063+W1063+Z1063+AC1063+AF1063+AI1063+AL1063+AO1063</f>
        <v>0</v>
      </c>
      <c r="F1063" s="44">
        <f>I1063+L1063+O1063+R1063+U1063+X1063+AA1063+AD1063+AG1063+AJ1063+AM1063+AP1063</f>
        <v>0</v>
      </c>
      <c r="G1063" s="45" t="e">
        <f t="shared" si="2468"/>
        <v>#DIV/0!</v>
      </c>
      <c r="H1063" s="238">
        <f>H1056</f>
        <v>0</v>
      </c>
      <c r="I1063" s="21">
        <f>I1056</f>
        <v>0</v>
      </c>
      <c r="J1063" s="45" t="e">
        <f t="shared" ref="J1063:J1068" si="2494">(I1063/H1063)*100</f>
        <v>#DIV/0!</v>
      </c>
      <c r="K1063" s="238">
        <f>K1056</f>
        <v>0</v>
      </c>
      <c r="L1063" s="24">
        <f>L1056</f>
        <v>0</v>
      </c>
      <c r="M1063" s="45" t="e">
        <f t="shared" ref="M1063:M1068" si="2495">(L1063/K1063)*100</f>
        <v>#DIV/0!</v>
      </c>
      <c r="N1063" s="238">
        <f>N1056</f>
        <v>0</v>
      </c>
      <c r="O1063" s="24">
        <f>O1056</f>
        <v>0</v>
      </c>
      <c r="P1063" s="45" t="e">
        <f t="shared" ref="P1063:P1068" si="2496">(O1063/N1063)*100</f>
        <v>#DIV/0!</v>
      </c>
      <c r="Q1063" s="238">
        <f>Q1056</f>
        <v>0</v>
      </c>
      <c r="R1063" s="21">
        <f>R1056</f>
        <v>0</v>
      </c>
      <c r="S1063" s="45" t="e">
        <f t="shared" ref="S1063:S1068" si="2497">(R1063/Q1063)*100</f>
        <v>#DIV/0!</v>
      </c>
      <c r="T1063" s="238">
        <f>T1056</f>
        <v>0</v>
      </c>
      <c r="U1063" s="21">
        <f>U1056</f>
        <v>0</v>
      </c>
      <c r="V1063" s="45" t="e">
        <f t="shared" ref="V1063:V1068" si="2498">(U1063/T1063)*100</f>
        <v>#DIV/0!</v>
      </c>
      <c r="W1063" s="238">
        <f>W1056</f>
        <v>0</v>
      </c>
      <c r="X1063" s="21">
        <f>X1056</f>
        <v>0</v>
      </c>
      <c r="Y1063" s="45" t="e">
        <f t="shared" ref="Y1063:Y1068" si="2499">(X1063/W1063)*100</f>
        <v>#DIV/0!</v>
      </c>
      <c r="Z1063" s="238">
        <f>Z1056</f>
        <v>0</v>
      </c>
      <c r="AA1063" s="21">
        <f>AA1056</f>
        <v>0</v>
      </c>
      <c r="AB1063" s="45" t="e">
        <f t="shared" ref="AB1063:AB1068" si="2500">(AA1063/Z1063)*100</f>
        <v>#DIV/0!</v>
      </c>
      <c r="AC1063" s="238">
        <f>AC1056</f>
        <v>0</v>
      </c>
      <c r="AD1063" s="21">
        <f>AD1056</f>
        <v>0</v>
      </c>
      <c r="AE1063" s="45" t="e">
        <f t="shared" ref="AE1063:AE1068" si="2501">(AD1063/AC1063)*100</f>
        <v>#DIV/0!</v>
      </c>
      <c r="AF1063" s="238">
        <f>AF1056</f>
        <v>0</v>
      </c>
      <c r="AG1063" s="21">
        <f>AG1056</f>
        <v>0</v>
      </c>
      <c r="AH1063" s="45" t="e">
        <f t="shared" ref="AH1063:AH1068" si="2502">(AG1063/AF1063)*100</f>
        <v>#DIV/0!</v>
      </c>
      <c r="AI1063" s="238">
        <f>AI1056</f>
        <v>0</v>
      </c>
      <c r="AJ1063" s="21">
        <f>AJ1056</f>
        <v>0</v>
      </c>
      <c r="AK1063" s="45" t="e">
        <f t="shared" ref="AK1063:AK1068" si="2503">(AJ1063/AI1063)*100</f>
        <v>#DIV/0!</v>
      </c>
      <c r="AL1063" s="238">
        <f>AL1056</f>
        <v>0</v>
      </c>
      <c r="AM1063" s="21">
        <f>AM1056</f>
        <v>0</v>
      </c>
      <c r="AN1063" s="45" t="e">
        <f t="shared" ref="AN1063:AN1068" si="2504">(AM1063/AL1063)*100</f>
        <v>#DIV/0!</v>
      </c>
      <c r="AO1063" s="238">
        <f>AO1056</f>
        <v>0</v>
      </c>
      <c r="AP1063" s="21">
        <f>AP1056</f>
        <v>0</v>
      </c>
      <c r="AQ1063" s="45" t="e">
        <f t="shared" ref="AQ1063:AQ1068" si="2505">(AP1063/AO1063)*100</f>
        <v>#DIV/0!</v>
      </c>
      <c r="AR1063" s="12"/>
      <c r="AS1063" s="37"/>
      <c r="AT1063" s="37"/>
    </row>
    <row r="1064" spans="1:46" customFormat="1" ht="51" customHeight="1">
      <c r="A1064" s="371"/>
      <c r="B1064" s="372"/>
      <c r="C1064" s="282"/>
      <c r="D1064" s="39" t="s">
        <v>18</v>
      </c>
      <c r="E1064" s="256">
        <f t="shared" ref="E1064:F1068" si="2506">H1064+K1064+N1064+Q1064+T1064+W1064+Z1064+AC1064+AF1064+AI1064+AL1064+AO1064</f>
        <v>662</v>
      </c>
      <c r="F1064" s="44">
        <f t="shared" si="2506"/>
        <v>57.78</v>
      </c>
      <c r="G1064" s="45">
        <f t="shared" si="2468"/>
        <v>8.7280966767371595</v>
      </c>
      <c r="H1064" s="238">
        <f t="shared" ref="H1064:I1068" si="2507">H1057</f>
        <v>0</v>
      </c>
      <c r="I1064" s="21">
        <f t="shared" si="2507"/>
        <v>0</v>
      </c>
      <c r="J1064" s="45" t="e">
        <f t="shared" si="2494"/>
        <v>#DIV/0!</v>
      </c>
      <c r="K1064" s="238">
        <f t="shared" ref="K1064:L1068" si="2508">K1057</f>
        <v>0</v>
      </c>
      <c r="L1064" s="24">
        <f t="shared" si="2508"/>
        <v>0</v>
      </c>
      <c r="M1064" s="45" t="e">
        <f t="shared" si="2495"/>
        <v>#DIV/0!</v>
      </c>
      <c r="N1064" s="238">
        <f t="shared" ref="N1064:O1068" si="2509">N1057</f>
        <v>0</v>
      </c>
      <c r="O1064" s="24">
        <f t="shared" si="2509"/>
        <v>0</v>
      </c>
      <c r="P1064" s="45" t="e">
        <f t="shared" si="2496"/>
        <v>#DIV/0!</v>
      </c>
      <c r="Q1064" s="238">
        <f t="shared" ref="Q1064:R1068" si="2510">Q1057</f>
        <v>0</v>
      </c>
      <c r="R1064" s="21">
        <f t="shared" si="2510"/>
        <v>0</v>
      </c>
      <c r="S1064" s="45" t="e">
        <f t="shared" si="2497"/>
        <v>#DIV/0!</v>
      </c>
      <c r="T1064" s="238">
        <f t="shared" ref="T1064:U1068" si="2511">T1057</f>
        <v>0</v>
      </c>
      <c r="U1064" s="21">
        <f t="shared" si="2511"/>
        <v>0</v>
      </c>
      <c r="V1064" s="45" t="e">
        <f t="shared" si="2498"/>
        <v>#DIV/0!</v>
      </c>
      <c r="W1064" s="238">
        <f t="shared" ref="W1064:X1068" si="2512">W1057</f>
        <v>307.77999999999997</v>
      </c>
      <c r="X1064" s="21">
        <f t="shared" si="2512"/>
        <v>57.78</v>
      </c>
      <c r="Y1064" s="45">
        <f t="shared" si="2499"/>
        <v>18.773149652349083</v>
      </c>
      <c r="Z1064" s="238">
        <f t="shared" ref="Z1064:AA1068" si="2513">Z1057</f>
        <v>312</v>
      </c>
      <c r="AA1064" s="21">
        <f t="shared" si="2513"/>
        <v>0</v>
      </c>
      <c r="AB1064" s="45">
        <f t="shared" si="2500"/>
        <v>0</v>
      </c>
      <c r="AC1064" s="238">
        <f t="shared" ref="AC1064:AD1068" si="2514">AC1057</f>
        <v>30</v>
      </c>
      <c r="AD1064" s="21">
        <f t="shared" si="2514"/>
        <v>0</v>
      </c>
      <c r="AE1064" s="45">
        <f t="shared" si="2501"/>
        <v>0</v>
      </c>
      <c r="AF1064" s="238">
        <f t="shared" ref="AF1064:AG1068" si="2515">AF1057</f>
        <v>12.219999999999999</v>
      </c>
      <c r="AG1064" s="21">
        <f t="shared" si="2515"/>
        <v>0</v>
      </c>
      <c r="AH1064" s="45">
        <f t="shared" si="2502"/>
        <v>0</v>
      </c>
      <c r="AI1064" s="238">
        <f t="shared" ref="AI1064:AJ1068" si="2516">AI1057</f>
        <v>0</v>
      </c>
      <c r="AJ1064" s="21">
        <f t="shared" si="2516"/>
        <v>0</v>
      </c>
      <c r="AK1064" s="45" t="e">
        <f t="shared" si="2503"/>
        <v>#DIV/0!</v>
      </c>
      <c r="AL1064" s="238">
        <f t="shared" ref="AL1064:AM1068" si="2517">AL1057</f>
        <v>0</v>
      </c>
      <c r="AM1064" s="21">
        <f t="shared" si="2517"/>
        <v>0</v>
      </c>
      <c r="AN1064" s="45" t="e">
        <f t="shared" si="2504"/>
        <v>#DIV/0!</v>
      </c>
      <c r="AO1064" s="238">
        <f t="shared" ref="AO1064:AP1068" si="2518">AO1057</f>
        <v>0</v>
      </c>
      <c r="AP1064" s="21">
        <f t="shared" si="2518"/>
        <v>0</v>
      </c>
      <c r="AQ1064" s="45" t="e">
        <f t="shared" si="2505"/>
        <v>#DIV/0!</v>
      </c>
      <c r="AR1064" s="12"/>
      <c r="AS1064" s="37"/>
      <c r="AT1064" s="37"/>
    </row>
    <row r="1065" spans="1:46" customFormat="1" ht="40.5" customHeight="1">
      <c r="A1065" s="371"/>
      <c r="B1065" s="372"/>
      <c r="C1065" s="282"/>
      <c r="D1065" s="39" t="s">
        <v>26</v>
      </c>
      <c r="E1065" s="256">
        <f t="shared" si="2506"/>
        <v>18125.54</v>
      </c>
      <c r="F1065" s="44">
        <f>I1065+L1065+O1065+R1065+U1065+X1065+AA1065+AD1065+AG1065+AJ1065+AM1065+AP1065</f>
        <v>6479.96</v>
      </c>
      <c r="G1065" s="45">
        <f t="shared" si="2468"/>
        <v>35.750438331768322</v>
      </c>
      <c r="H1065" s="238">
        <f t="shared" si="2507"/>
        <v>243</v>
      </c>
      <c r="I1065" s="21">
        <f t="shared" si="2507"/>
        <v>243</v>
      </c>
      <c r="J1065" s="45">
        <f t="shared" si="2494"/>
        <v>100</v>
      </c>
      <c r="K1065" s="238">
        <f t="shared" si="2508"/>
        <v>943.24</v>
      </c>
      <c r="L1065" s="24">
        <f t="shared" si="2508"/>
        <v>943.24</v>
      </c>
      <c r="M1065" s="45">
        <f t="shared" si="2495"/>
        <v>100</v>
      </c>
      <c r="N1065" s="238">
        <f t="shared" si="2509"/>
        <v>1016.19</v>
      </c>
      <c r="O1065" s="24">
        <f t="shared" si="2509"/>
        <v>1009.94</v>
      </c>
      <c r="P1065" s="45">
        <f t="shared" si="2496"/>
        <v>99.384957537468381</v>
      </c>
      <c r="Q1065" s="238">
        <f t="shared" si="2510"/>
        <v>1082.8</v>
      </c>
      <c r="R1065" s="21">
        <f t="shared" si="2510"/>
        <v>1082.8</v>
      </c>
      <c r="S1065" s="45">
        <f t="shared" si="2497"/>
        <v>100</v>
      </c>
      <c r="T1065" s="238">
        <f t="shared" si="2511"/>
        <v>1281.07</v>
      </c>
      <c r="U1065" s="21">
        <f t="shared" si="2511"/>
        <v>1281.07</v>
      </c>
      <c r="V1065" s="45">
        <f t="shared" si="2498"/>
        <v>100</v>
      </c>
      <c r="W1065" s="238">
        <f t="shared" si="2512"/>
        <v>1919.9099999999999</v>
      </c>
      <c r="X1065" s="21">
        <f t="shared" si="2512"/>
        <v>1919.9099999999999</v>
      </c>
      <c r="Y1065" s="45">
        <f t="shared" si="2499"/>
        <v>100</v>
      </c>
      <c r="Z1065" s="238">
        <f t="shared" si="2513"/>
        <v>3287.84</v>
      </c>
      <c r="AA1065" s="21">
        <f t="shared" si="2513"/>
        <v>0</v>
      </c>
      <c r="AB1065" s="45">
        <f t="shared" si="2500"/>
        <v>0</v>
      </c>
      <c r="AC1065" s="238">
        <f t="shared" si="2514"/>
        <v>1670</v>
      </c>
      <c r="AD1065" s="21">
        <f t="shared" si="2514"/>
        <v>0</v>
      </c>
      <c r="AE1065" s="45">
        <f t="shared" si="2501"/>
        <v>0</v>
      </c>
      <c r="AF1065" s="238">
        <f t="shared" si="2515"/>
        <v>1888.75</v>
      </c>
      <c r="AG1065" s="21">
        <f t="shared" si="2515"/>
        <v>0</v>
      </c>
      <c r="AH1065" s="45">
        <f t="shared" si="2502"/>
        <v>0</v>
      </c>
      <c r="AI1065" s="238">
        <f t="shared" si="2516"/>
        <v>1437.76</v>
      </c>
      <c r="AJ1065" s="21">
        <f t="shared" si="2516"/>
        <v>0</v>
      </c>
      <c r="AK1065" s="45">
        <f t="shared" si="2503"/>
        <v>0</v>
      </c>
      <c r="AL1065" s="238">
        <f t="shared" si="2517"/>
        <v>1220</v>
      </c>
      <c r="AM1065" s="21">
        <f t="shared" si="2517"/>
        <v>0</v>
      </c>
      <c r="AN1065" s="45">
        <f t="shared" si="2504"/>
        <v>0</v>
      </c>
      <c r="AO1065" s="238">
        <f t="shared" si="2518"/>
        <v>2134.98</v>
      </c>
      <c r="AP1065" s="21">
        <f t="shared" si="2518"/>
        <v>0</v>
      </c>
      <c r="AQ1065" s="45">
        <f t="shared" si="2505"/>
        <v>0</v>
      </c>
      <c r="AR1065" s="12"/>
      <c r="AS1065" s="37"/>
      <c r="AT1065" s="37"/>
    </row>
    <row r="1066" spans="1:46" customFormat="1" ht="39.75" customHeight="1">
      <c r="A1066" s="371"/>
      <c r="B1066" s="372"/>
      <c r="C1066" s="282"/>
      <c r="D1066" s="97" t="s">
        <v>154</v>
      </c>
      <c r="E1066" s="174">
        <f t="shared" si="2506"/>
        <v>0</v>
      </c>
      <c r="F1066" s="44">
        <f t="shared" si="2506"/>
        <v>0</v>
      </c>
      <c r="G1066" s="45" t="e">
        <f t="shared" si="2468"/>
        <v>#DIV/0!</v>
      </c>
      <c r="H1066" s="238">
        <f t="shared" si="2507"/>
        <v>0</v>
      </c>
      <c r="I1066" s="21">
        <f t="shared" si="2507"/>
        <v>0</v>
      </c>
      <c r="J1066" s="45" t="e">
        <f t="shared" si="2494"/>
        <v>#DIV/0!</v>
      </c>
      <c r="K1066" s="238">
        <f t="shared" si="2508"/>
        <v>0</v>
      </c>
      <c r="L1066" s="24">
        <f t="shared" si="2508"/>
        <v>0</v>
      </c>
      <c r="M1066" s="45" t="e">
        <f t="shared" si="2495"/>
        <v>#DIV/0!</v>
      </c>
      <c r="N1066" s="238">
        <f t="shared" si="2509"/>
        <v>0</v>
      </c>
      <c r="O1066" s="24">
        <f t="shared" si="2509"/>
        <v>0</v>
      </c>
      <c r="P1066" s="45" t="e">
        <f t="shared" si="2496"/>
        <v>#DIV/0!</v>
      </c>
      <c r="Q1066" s="238">
        <f t="shared" si="2510"/>
        <v>0</v>
      </c>
      <c r="R1066" s="21">
        <f t="shared" si="2510"/>
        <v>0</v>
      </c>
      <c r="S1066" s="45" t="e">
        <f t="shared" si="2497"/>
        <v>#DIV/0!</v>
      </c>
      <c r="T1066" s="238">
        <f t="shared" si="2511"/>
        <v>0</v>
      </c>
      <c r="U1066" s="21">
        <f t="shared" si="2511"/>
        <v>0</v>
      </c>
      <c r="V1066" s="45" t="e">
        <f t="shared" si="2498"/>
        <v>#DIV/0!</v>
      </c>
      <c r="W1066" s="238">
        <f t="shared" si="2512"/>
        <v>0</v>
      </c>
      <c r="X1066" s="21">
        <f t="shared" si="2512"/>
        <v>0</v>
      </c>
      <c r="Y1066" s="45" t="e">
        <f t="shared" si="2499"/>
        <v>#DIV/0!</v>
      </c>
      <c r="Z1066" s="238">
        <f t="shared" si="2513"/>
        <v>0</v>
      </c>
      <c r="AA1066" s="21">
        <f t="shared" si="2513"/>
        <v>0</v>
      </c>
      <c r="AB1066" s="45" t="e">
        <f t="shared" si="2500"/>
        <v>#DIV/0!</v>
      </c>
      <c r="AC1066" s="238">
        <f t="shared" si="2514"/>
        <v>0</v>
      </c>
      <c r="AD1066" s="21">
        <f t="shared" si="2514"/>
        <v>0</v>
      </c>
      <c r="AE1066" s="45" t="e">
        <f t="shared" si="2501"/>
        <v>#DIV/0!</v>
      </c>
      <c r="AF1066" s="238">
        <f t="shared" si="2515"/>
        <v>0</v>
      </c>
      <c r="AG1066" s="21">
        <f t="shared" si="2515"/>
        <v>0</v>
      </c>
      <c r="AH1066" s="45" t="e">
        <f t="shared" si="2502"/>
        <v>#DIV/0!</v>
      </c>
      <c r="AI1066" s="238">
        <f t="shared" si="2516"/>
        <v>0</v>
      </c>
      <c r="AJ1066" s="21">
        <f t="shared" si="2516"/>
        <v>0</v>
      </c>
      <c r="AK1066" s="45" t="e">
        <f t="shared" si="2503"/>
        <v>#DIV/0!</v>
      </c>
      <c r="AL1066" s="238">
        <f t="shared" si="2517"/>
        <v>0</v>
      </c>
      <c r="AM1066" s="21">
        <f t="shared" si="2517"/>
        <v>0</v>
      </c>
      <c r="AN1066" s="45" t="e">
        <f t="shared" si="2504"/>
        <v>#DIV/0!</v>
      </c>
      <c r="AO1066" s="238">
        <f t="shared" si="2518"/>
        <v>0</v>
      </c>
      <c r="AP1066" s="21">
        <f t="shared" si="2518"/>
        <v>0</v>
      </c>
      <c r="AQ1066" s="45" t="e">
        <f t="shared" si="2505"/>
        <v>#DIV/0!</v>
      </c>
      <c r="AR1066" s="12"/>
      <c r="AS1066" s="37"/>
      <c r="AT1066" s="37"/>
    </row>
    <row r="1067" spans="1:46" customFormat="1" ht="33" customHeight="1">
      <c r="A1067" s="371"/>
      <c r="B1067" s="372"/>
      <c r="C1067" s="282"/>
      <c r="D1067" s="39" t="s">
        <v>37</v>
      </c>
      <c r="E1067" s="174">
        <f t="shared" si="2506"/>
        <v>0</v>
      </c>
      <c r="F1067" s="44">
        <f t="shared" si="2506"/>
        <v>0</v>
      </c>
      <c r="G1067" s="45" t="e">
        <f t="shared" si="2468"/>
        <v>#DIV/0!</v>
      </c>
      <c r="H1067" s="238">
        <f t="shared" si="2507"/>
        <v>0</v>
      </c>
      <c r="I1067" s="21">
        <f t="shared" si="2507"/>
        <v>0</v>
      </c>
      <c r="J1067" s="45" t="e">
        <f t="shared" si="2494"/>
        <v>#DIV/0!</v>
      </c>
      <c r="K1067" s="238">
        <f t="shared" si="2508"/>
        <v>0</v>
      </c>
      <c r="L1067" s="24">
        <f t="shared" si="2508"/>
        <v>0</v>
      </c>
      <c r="M1067" s="45" t="e">
        <f t="shared" si="2495"/>
        <v>#DIV/0!</v>
      </c>
      <c r="N1067" s="238">
        <f t="shared" si="2509"/>
        <v>0</v>
      </c>
      <c r="O1067" s="24">
        <f t="shared" si="2509"/>
        <v>0</v>
      </c>
      <c r="P1067" s="45" t="e">
        <f t="shared" si="2496"/>
        <v>#DIV/0!</v>
      </c>
      <c r="Q1067" s="238">
        <f t="shared" si="2510"/>
        <v>0</v>
      </c>
      <c r="R1067" s="21">
        <f t="shared" si="2510"/>
        <v>0</v>
      </c>
      <c r="S1067" s="45" t="e">
        <f t="shared" si="2497"/>
        <v>#DIV/0!</v>
      </c>
      <c r="T1067" s="238">
        <f t="shared" si="2511"/>
        <v>0</v>
      </c>
      <c r="U1067" s="21">
        <f t="shared" si="2511"/>
        <v>0</v>
      </c>
      <c r="V1067" s="45" t="e">
        <f t="shared" si="2498"/>
        <v>#DIV/0!</v>
      </c>
      <c r="W1067" s="238">
        <f t="shared" si="2512"/>
        <v>0</v>
      </c>
      <c r="X1067" s="21">
        <f t="shared" si="2512"/>
        <v>0</v>
      </c>
      <c r="Y1067" s="45" t="e">
        <f t="shared" si="2499"/>
        <v>#DIV/0!</v>
      </c>
      <c r="Z1067" s="238">
        <f t="shared" si="2513"/>
        <v>0</v>
      </c>
      <c r="AA1067" s="21">
        <f t="shared" si="2513"/>
        <v>0</v>
      </c>
      <c r="AB1067" s="45" t="e">
        <f t="shared" si="2500"/>
        <v>#DIV/0!</v>
      </c>
      <c r="AC1067" s="238">
        <f t="shared" si="2514"/>
        <v>0</v>
      </c>
      <c r="AD1067" s="21">
        <f t="shared" si="2514"/>
        <v>0</v>
      </c>
      <c r="AE1067" s="45" t="e">
        <f t="shared" si="2501"/>
        <v>#DIV/0!</v>
      </c>
      <c r="AF1067" s="238">
        <f t="shared" si="2515"/>
        <v>0</v>
      </c>
      <c r="AG1067" s="21">
        <f t="shared" si="2515"/>
        <v>0</v>
      </c>
      <c r="AH1067" s="45" t="e">
        <f t="shared" si="2502"/>
        <v>#DIV/0!</v>
      </c>
      <c r="AI1067" s="238">
        <f t="shared" si="2516"/>
        <v>0</v>
      </c>
      <c r="AJ1067" s="21">
        <f t="shared" si="2516"/>
        <v>0</v>
      </c>
      <c r="AK1067" s="45" t="e">
        <f t="shared" si="2503"/>
        <v>#DIV/0!</v>
      </c>
      <c r="AL1067" s="238">
        <f t="shared" si="2517"/>
        <v>0</v>
      </c>
      <c r="AM1067" s="21">
        <f t="shared" si="2517"/>
        <v>0</v>
      </c>
      <c r="AN1067" s="45" t="e">
        <f t="shared" si="2504"/>
        <v>#DIV/0!</v>
      </c>
      <c r="AO1067" s="238">
        <f t="shared" si="2518"/>
        <v>0</v>
      </c>
      <c r="AP1067" s="21">
        <f t="shared" si="2518"/>
        <v>0</v>
      </c>
      <c r="AQ1067" s="45" t="e">
        <f t="shared" si="2505"/>
        <v>#DIV/0!</v>
      </c>
      <c r="AR1067" s="12"/>
      <c r="AS1067" s="37"/>
      <c r="AT1067" s="37"/>
    </row>
    <row r="1068" spans="1:46" customFormat="1" ht="85.5" customHeight="1">
      <c r="A1068" s="373"/>
      <c r="B1068" s="374"/>
      <c r="C1068" s="282"/>
      <c r="D1068" s="39" t="s">
        <v>32</v>
      </c>
      <c r="E1068" s="174">
        <f t="shared" si="2506"/>
        <v>120</v>
      </c>
      <c r="F1068" s="44">
        <f t="shared" si="2506"/>
        <v>6.94</v>
      </c>
      <c r="G1068" s="45">
        <f t="shared" si="2468"/>
        <v>5.7833333333333332</v>
      </c>
      <c r="H1068" s="238">
        <f t="shared" si="2507"/>
        <v>0</v>
      </c>
      <c r="I1068" s="21">
        <f t="shared" si="2507"/>
        <v>0</v>
      </c>
      <c r="J1068" s="45" t="e">
        <f t="shared" si="2494"/>
        <v>#DIV/0!</v>
      </c>
      <c r="K1068" s="238">
        <f t="shared" si="2508"/>
        <v>0</v>
      </c>
      <c r="L1068" s="24">
        <f t="shared" si="2508"/>
        <v>0</v>
      </c>
      <c r="M1068" s="45" t="e">
        <f t="shared" si="2495"/>
        <v>#DIV/0!</v>
      </c>
      <c r="N1068" s="238">
        <f t="shared" si="2509"/>
        <v>2.04</v>
      </c>
      <c r="O1068" s="24">
        <f t="shared" si="2509"/>
        <v>2.04</v>
      </c>
      <c r="P1068" s="45">
        <f t="shared" si="2496"/>
        <v>100</v>
      </c>
      <c r="Q1068" s="238">
        <f t="shared" si="2510"/>
        <v>0</v>
      </c>
      <c r="R1068" s="21">
        <f t="shared" si="2510"/>
        <v>0</v>
      </c>
      <c r="S1068" s="45" t="e">
        <f t="shared" si="2497"/>
        <v>#DIV/0!</v>
      </c>
      <c r="T1068" s="238">
        <f t="shared" si="2511"/>
        <v>0</v>
      </c>
      <c r="U1068" s="21">
        <f t="shared" si="2511"/>
        <v>0</v>
      </c>
      <c r="V1068" s="45" t="e">
        <f t="shared" si="2498"/>
        <v>#DIV/0!</v>
      </c>
      <c r="W1068" s="238">
        <f t="shared" si="2512"/>
        <v>4.9000000000000004</v>
      </c>
      <c r="X1068" s="21">
        <f t="shared" si="2512"/>
        <v>4.9000000000000004</v>
      </c>
      <c r="Y1068" s="45">
        <f t="shared" si="2499"/>
        <v>100</v>
      </c>
      <c r="Z1068" s="238">
        <f t="shared" si="2513"/>
        <v>0</v>
      </c>
      <c r="AA1068" s="21">
        <f t="shared" si="2513"/>
        <v>0</v>
      </c>
      <c r="AB1068" s="45" t="e">
        <f t="shared" si="2500"/>
        <v>#DIV/0!</v>
      </c>
      <c r="AC1068" s="238">
        <f t="shared" si="2514"/>
        <v>0</v>
      </c>
      <c r="AD1068" s="21">
        <f t="shared" si="2514"/>
        <v>0</v>
      </c>
      <c r="AE1068" s="45" t="e">
        <f t="shared" si="2501"/>
        <v>#DIV/0!</v>
      </c>
      <c r="AF1068" s="238">
        <f t="shared" si="2515"/>
        <v>0</v>
      </c>
      <c r="AG1068" s="21">
        <f t="shared" si="2515"/>
        <v>0</v>
      </c>
      <c r="AH1068" s="45" t="e">
        <f t="shared" si="2502"/>
        <v>#DIV/0!</v>
      </c>
      <c r="AI1068" s="238">
        <f t="shared" si="2516"/>
        <v>0</v>
      </c>
      <c r="AJ1068" s="21">
        <f t="shared" si="2516"/>
        <v>0</v>
      </c>
      <c r="AK1068" s="45" t="e">
        <f t="shared" si="2503"/>
        <v>#DIV/0!</v>
      </c>
      <c r="AL1068" s="238">
        <f t="shared" si="2517"/>
        <v>0</v>
      </c>
      <c r="AM1068" s="21">
        <f t="shared" si="2517"/>
        <v>0</v>
      </c>
      <c r="AN1068" s="45" t="e">
        <f t="shared" si="2504"/>
        <v>#DIV/0!</v>
      </c>
      <c r="AO1068" s="238">
        <f t="shared" si="2518"/>
        <v>113.06</v>
      </c>
      <c r="AP1068" s="21">
        <f t="shared" si="2518"/>
        <v>0</v>
      </c>
      <c r="AQ1068" s="45">
        <f t="shared" si="2505"/>
        <v>0</v>
      </c>
      <c r="AR1068" s="12"/>
      <c r="AS1068" s="37"/>
      <c r="AT1068" s="37"/>
    </row>
    <row r="1069" spans="1:46" ht="27.75" hidden="1" customHeight="1">
      <c r="A1069" s="399" t="s">
        <v>159</v>
      </c>
      <c r="B1069" s="400"/>
      <c r="C1069" s="401"/>
      <c r="D1069" s="402"/>
      <c r="E1069" s="402"/>
      <c r="F1069" s="402"/>
      <c r="G1069" s="402"/>
      <c r="H1069" s="402"/>
      <c r="I1069" s="402"/>
      <c r="J1069" s="402"/>
      <c r="K1069" s="402"/>
      <c r="L1069" s="402"/>
      <c r="M1069" s="402"/>
      <c r="N1069" s="402"/>
      <c r="O1069" s="402"/>
      <c r="P1069" s="402"/>
      <c r="Q1069" s="402"/>
      <c r="R1069" s="402"/>
      <c r="S1069" s="402"/>
      <c r="T1069" s="402"/>
      <c r="U1069" s="402"/>
      <c r="V1069" s="402"/>
      <c r="W1069" s="402"/>
      <c r="X1069" s="402"/>
      <c r="Y1069" s="402"/>
      <c r="Z1069" s="402"/>
      <c r="AA1069" s="402"/>
      <c r="AB1069" s="402"/>
      <c r="AC1069" s="402"/>
      <c r="AD1069" s="402"/>
      <c r="AE1069" s="402"/>
      <c r="AF1069" s="402"/>
      <c r="AG1069" s="402"/>
      <c r="AH1069" s="402"/>
      <c r="AI1069" s="402"/>
      <c r="AJ1069" s="402"/>
      <c r="AK1069" s="402"/>
      <c r="AL1069" s="402"/>
      <c r="AM1069" s="402"/>
      <c r="AN1069" s="402"/>
      <c r="AO1069" s="402"/>
      <c r="AP1069" s="402"/>
      <c r="AQ1069" s="402"/>
      <c r="AR1069" s="403"/>
    </row>
    <row r="1070" spans="1:46" s="216" customFormat="1" ht="30" hidden="1" customHeight="1">
      <c r="A1070" s="385" t="s">
        <v>110</v>
      </c>
      <c r="B1070" s="385"/>
      <c r="C1070" s="385"/>
      <c r="D1070" s="225" t="s">
        <v>153</v>
      </c>
      <c r="E1070" s="204">
        <f>E1071+E1072+E1073+E1075+E1076</f>
        <v>1577126.7859999998</v>
      </c>
      <c r="F1070" s="205">
        <f>F1071+F1072+F1073+F1075+F1076</f>
        <v>831465.43473999982</v>
      </c>
      <c r="G1070" s="205">
        <f>(F1070/E1070)*100</f>
        <v>52.720265873412153</v>
      </c>
      <c r="H1070" s="234">
        <f>H1071+H1072+H1073+H1075+H1076</f>
        <v>37689.140000000007</v>
      </c>
      <c r="I1070" s="205">
        <f>I1071+I1072+I1073+I1075+I1076</f>
        <v>37689.140000000007</v>
      </c>
      <c r="J1070" s="205">
        <f>(I1070/H1070)*100</f>
        <v>100</v>
      </c>
      <c r="K1070" s="234">
        <f>K1071+K1072+K1073+K1075+K1076</f>
        <v>145172.01999999999</v>
      </c>
      <c r="L1070" s="206">
        <f>L1071+L1072+L1073+L1075+L1076</f>
        <v>145172.03274</v>
      </c>
      <c r="M1070" s="205">
        <f>(L1070/K1070)*100</f>
        <v>100.00000877579578</v>
      </c>
      <c r="N1070" s="234">
        <f>N1071+N1072+N1073+N1075+N1076</f>
        <v>123496.16199999998</v>
      </c>
      <c r="O1070" s="206">
        <f>O1071+O1072+O1073+O1075+O1076</f>
        <v>123207.42199999998</v>
      </c>
      <c r="P1070" s="205">
        <f>(O1070/N1070)*100</f>
        <v>99.76619516321486</v>
      </c>
      <c r="Q1070" s="234">
        <f>Q1071+Q1072+Q1073+Q1075+Q1076</f>
        <v>139034</v>
      </c>
      <c r="R1070" s="205">
        <f>R1071+R1072+R1073+R1075+R1076</f>
        <v>139034</v>
      </c>
      <c r="S1070" s="205">
        <f>(R1070/Q1070)*100</f>
        <v>100</v>
      </c>
      <c r="T1070" s="234">
        <f>T1071+T1072+T1073+T1075+T1076</f>
        <v>154779.28999999998</v>
      </c>
      <c r="U1070" s="205">
        <f>U1071+U1072+U1073+U1075+U1076</f>
        <v>154779.28999999998</v>
      </c>
      <c r="V1070" s="205">
        <f>(U1070/T1070)*100</f>
        <v>100</v>
      </c>
      <c r="W1070" s="234">
        <f>W1071+W1072+W1073+W1075+W1076</f>
        <v>232677.11000000002</v>
      </c>
      <c r="X1070" s="205">
        <f>X1071+X1072+X1073+X1075+X1076</f>
        <v>231583.55000000002</v>
      </c>
      <c r="Y1070" s="205">
        <f>(X1070/W1070)*100</f>
        <v>99.530009634381315</v>
      </c>
      <c r="Z1070" s="234">
        <f>Z1071+Z1072+Z1073+Z1075+Z1076</f>
        <v>129192.01000000001</v>
      </c>
      <c r="AA1070" s="205">
        <f>AA1071+AA1072+AA1073+AA1075+AA1076</f>
        <v>0</v>
      </c>
      <c r="AB1070" s="205">
        <f>(AA1070/Z1070)*100</f>
        <v>0</v>
      </c>
      <c r="AC1070" s="234">
        <f>AC1071+AC1072+AC1073+AC1075+AC1076</f>
        <v>70093.123999999996</v>
      </c>
      <c r="AD1070" s="205">
        <f>AD1071+AD1072+AD1073+AD1075+AD1076</f>
        <v>0</v>
      </c>
      <c r="AE1070" s="205">
        <f>(AD1070/AC1070)*100</f>
        <v>0</v>
      </c>
      <c r="AF1070" s="234">
        <f>AF1071+AF1072+AF1073+AF1075+AF1076</f>
        <v>83674.7</v>
      </c>
      <c r="AG1070" s="205">
        <f>AG1071+AG1072+AG1073+AG1075+AG1076</f>
        <v>0</v>
      </c>
      <c r="AH1070" s="205">
        <f>(AG1070/AF1070)*100</f>
        <v>0</v>
      </c>
      <c r="AI1070" s="234">
        <f>AI1071+AI1072+AI1073+AI1075+AI1076</f>
        <v>116743.09</v>
      </c>
      <c r="AJ1070" s="205">
        <f>AJ1071+AJ1072+AJ1073+AJ1075+AJ1076</f>
        <v>0</v>
      </c>
      <c r="AK1070" s="205">
        <f>(AJ1070/AI1070)*100</f>
        <v>0</v>
      </c>
      <c r="AL1070" s="234">
        <f>AL1071+AL1072+AL1073+AL1075+AL1076</f>
        <v>112060.61</v>
      </c>
      <c r="AM1070" s="205">
        <f>AM1071+AM1072+AM1073+AM1075+AM1076</f>
        <v>0</v>
      </c>
      <c r="AN1070" s="205">
        <f>(AM1070/AL1070)*100</f>
        <v>0</v>
      </c>
      <c r="AO1070" s="234">
        <f>AO1071+AO1072+AO1073+AO1075+AO1076</f>
        <v>232515.53000000003</v>
      </c>
      <c r="AP1070" s="205">
        <f>AP1071+AP1072+AP1073+AP1075+AP1076</f>
        <v>0</v>
      </c>
      <c r="AQ1070" s="205">
        <f>(AP1070/AO1070)*100</f>
        <v>0</v>
      </c>
    </row>
    <row r="1071" spans="1:46" s="12" customFormat="1" ht="30" hidden="1">
      <c r="A1071" s="385"/>
      <c r="B1071" s="385"/>
      <c r="C1071" s="385"/>
      <c r="D1071" s="32" t="s">
        <v>17</v>
      </c>
      <c r="E1071" s="174">
        <f t="shared" ref="E1071" si="2519">H1071+K1071+N1071+Q1071+T1071+W1071+Z1071+AC1071+AF1071+AI1071+AL1071+AO1071</f>
        <v>308.39999999999998</v>
      </c>
      <c r="F1071" s="44">
        <f>I1071+L1071+O1071+R1071+U1071+X1071+AA1071+AD1071+AG1071+AJ1071+AM1071+AP1071</f>
        <v>0</v>
      </c>
      <c r="G1071" s="45">
        <f t="shared" ref="G1071:G1076" si="2520">(F1071/E1071)*100</f>
        <v>0</v>
      </c>
      <c r="H1071" s="234">
        <f t="shared" ref="H1071:I1076" si="2521">H6-H1078-H1085</f>
        <v>0</v>
      </c>
      <c r="I1071" s="45">
        <f t="shared" si="2521"/>
        <v>0</v>
      </c>
      <c r="J1071" s="45" t="e">
        <f t="shared" ref="J1071:J1076" si="2522">(I1071/H1071)*100</f>
        <v>#DIV/0!</v>
      </c>
      <c r="K1071" s="234">
        <f t="shared" ref="K1071:L1076" si="2523">K6-K1078-K1085</f>
        <v>0</v>
      </c>
      <c r="L1071" s="43">
        <f t="shared" si="2523"/>
        <v>0</v>
      </c>
      <c r="M1071" s="45" t="e">
        <f t="shared" ref="M1071:M1076" si="2524">(L1071/K1071)*100</f>
        <v>#DIV/0!</v>
      </c>
      <c r="N1071" s="234">
        <f t="shared" ref="N1071:O1076" si="2525">N6-N1078-N1085</f>
        <v>0</v>
      </c>
      <c r="O1071" s="43">
        <f t="shared" si="2525"/>
        <v>0</v>
      </c>
      <c r="P1071" s="45" t="e">
        <f t="shared" ref="P1071:P1076" si="2526">(O1071/N1071)*100</f>
        <v>#DIV/0!</v>
      </c>
      <c r="Q1071" s="234">
        <f t="shared" ref="Q1071:R1076" si="2527">Q6-Q1078-Q1085</f>
        <v>0</v>
      </c>
      <c r="R1071" s="45">
        <f t="shared" si="2527"/>
        <v>0</v>
      </c>
      <c r="S1071" s="45" t="e">
        <f t="shared" ref="S1071:S1076" si="2528">(R1071/Q1071)*100</f>
        <v>#DIV/0!</v>
      </c>
      <c r="T1071" s="234">
        <f t="shared" ref="T1071:U1076" si="2529">T6-T1078-T1085</f>
        <v>0</v>
      </c>
      <c r="U1071" s="45">
        <f t="shared" si="2529"/>
        <v>0</v>
      </c>
      <c r="V1071" s="45" t="e">
        <f t="shared" ref="V1071:V1076" si="2530">(U1071/T1071)*100</f>
        <v>#DIV/0!</v>
      </c>
      <c r="W1071" s="234">
        <f t="shared" ref="W1071:X1076" si="2531">W6-W1078-W1085</f>
        <v>0</v>
      </c>
      <c r="X1071" s="45">
        <f t="shared" si="2531"/>
        <v>0</v>
      </c>
      <c r="Y1071" s="45" t="e">
        <f t="shared" ref="Y1071:Y1076" si="2532">(X1071/W1071)*100</f>
        <v>#DIV/0!</v>
      </c>
      <c r="Z1071" s="234">
        <f t="shared" ref="Z1071:AA1076" si="2533">Z6-Z1078-Z1085</f>
        <v>0</v>
      </c>
      <c r="AA1071" s="45">
        <f t="shared" si="2533"/>
        <v>0</v>
      </c>
      <c r="AB1071" s="45" t="e">
        <f t="shared" ref="AB1071:AB1076" si="2534">(AA1071/Z1071)*100</f>
        <v>#DIV/0!</v>
      </c>
      <c r="AC1071" s="234">
        <f t="shared" ref="AC1071:AD1076" si="2535">AC6-AC1078-AC1085</f>
        <v>0</v>
      </c>
      <c r="AD1071" s="45">
        <f t="shared" si="2535"/>
        <v>0</v>
      </c>
      <c r="AE1071" s="45" t="e">
        <f t="shared" ref="AE1071:AE1076" si="2536">(AD1071/AC1071)*100</f>
        <v>#DIV/0!</v>
      </c>
      <c r="AF1071" s="234">
        <f t="shared" ref="AF1071:AG1076" si="2537">AF6-AF1078-AF1085</f>
        <v>0</v>
      </c>
      <c r="AG1071" s="45">
        <f t="shared" si="2537"/>
        <v>0</v>
      </c>
      <c r="AH1071" s="45" t="e">
        <f t="shared" ref="AH1071:AH1076" si="2538">(AG1071/AF1071)*100</f>
        <v>#DIV/0!</v>
      </c>
      <c r="AI1071" s="234">
        <f t="shared" ref="AI1071:AJ1076" si="2539">AI6-AI1078-AI1085</f>
        <v>0</v>
      </c>
      <c r="AJ1071" s="45">
        <f t="shared" si="2539"/>
        <v>0</v>
      </c>
      <c r="AK1071" s="45" t="e">
        <f t="shared" ref="AK1071:AK1076" si="2540">(AJ1071/AI1071)*100</f>
        <v>#DIV/0!</v>
      </c>
      <c r="AL1071" s="234">
        <f t="shared" ref="AL1071:AM1076" si="2541">AL6-AL1078-AL1085</f>
        <v>0</v>
      </c>
      <c r="AM1071" s="45">
        <f t="shared" si="2541"/>
        <v>0</v>
      </c>
      <c r="AN1071" s="45" t="e">
        <f t="shared" ref="AN1071:AN1076" si="2542">(AM1071/AL1071)*100</f>
        <v>#DIV/0!</v>
      </c>
      <c r="AO1071" s="234">
        <f t="shared" ref="AO1071:AP1076" si="2543">AO6-AO1078-AO1085</f>
        <v>308.39999999999998</v>
      </c>
      <c r="AP1071" s="45">
        <f t="shared" si="2543"/>
        <v>0</v>
      </c>
      <c r="AQ1071" s="45">
        <f t="shared" ref="AQ1071:AQ1076" si="2544">(AP1071/AO1071)*100</f>
        <v>0</v>
      </c>
      <c r="AS1071" s="15"/>
      <c r="AT1071" s="15"/>
    </row>
    <row r="1072" spans="1:46" s="12" customFormat="1" ht="51" hidden="1" customHeight="1">
      <c r="A1072" s="385"/>
      <c r="B1072" s="385"/>
      <c r="C1072" s="385"/>
      <c r="D1072" s="32" t="s">
        <v>18</v>
      </c>
      <c r="E1072" s="173">
        <f>H1072+K1072+N1072+Q1072+T1072+W1072+Z1072+AC1072+AF1072+AI1072+AL1072+AO1072</f>
        <v>1161524.5999999999</v>
      </c>
      <c r="F1072" s="85">
        <f>I1072+L1072+O1072+R1072+U1072+X1072+AA1072+AD1072+AG1072+AJ1072+AM1072+AP1072</f>
        <v>620527.55999999994</v>
      </c>
      <c r="G1072" s="45">
        <f t="shared" si="2520"/>
        <v>53.42354006105424</v>
      </c>
      <c r="H1072" s="234">
        <f t="shared" si="2521"/>
        <v>19839.330000000002</v>
      </c>
      <c r="I1072" s="45">
        <f t="shared" si="2521"/>
        <v>19839.330000000002</v>
      </c>
      <c r="J1072" s="45">
        <f t="shared" si="2522"/>
        <v>100</v>
      </c>
      <c r="K1072" s="234">
        <f t="shared" si="2523"/>
        <v>99389.58</v>
      </c>
      <c r="L1072" s="43">
        <f t="shared" si="2523"/>
        <v>99389.58</v>
      </c>
      <c r="M1072" s="45">
        <f t="shared" si="2524"/>
        <v>100</v>
      </c>
      <c r="N1072" s="234">
        <f t="shared" si="2525"/>
        <v>89309.919999999984</v>
      </c>
      <c r="O1072" s="43">
        <f t="shared" si="2525"/>
        <v>89059.919999999984</v>
      </c>
      <c r="P1072" s="45">
        <f t="shared" si="2526"/>
        <v>99.720075888546305</v>
      </c>
      <c r="Q1072" s="234">
        <f t="shared" si="2527"/>
        <v>95349.330000000016</v>
      </c>
      <c r="R1072" s="45">
        <f t="shared" si="2527"/>
        <v>95349.330000000016</v>
      </c>
      <c r="S1072" s="45">
        <f t="shared" si="2528"/>
        <v>100</v>
      </c>
      <c r="T1072" s="234">
        <f t="shared" si="2529"/>
        <v>122539.31999999998</v>
      </c>
      <c r="U1072" s="45">
        <f t="shared" si="2529"/>
        <v>122539.31999999998</v>
      </c>
      <c r="V1072" s="45">
        <f t="shared" si="2530"/>
        <v>100</v>
      </c>
      <c r="W1072" s="234">
        <f t="shared" si="2531"/>
        <v>194600.08</v>
      </c>
      <c r="X1072" s="45">
        <f t="shared" si="2531"/>
        <v>194350.07999999999</v>
      </c>
      <c r="Y1072" s="45">
        <f t="shared" si="2532"/>
        <v>99.871531399164894</v>
      </c>
      <c r="Z1072" s="234">
        <f t="shared" si="2533"/>
        <v>93224.91</v>
      </c>
      <c r="AA1072" s="45">
        <f t="shared" si="2533"/>
        <v>0</v>
      </c>
      <c r="AB1072" s="45">
        <f t="shared" si="2534"/>
        <v>0</v>
      </c>
      <c r="AC1072" s="234">
        <f t="shared" si="2535"/>
        <v>44146</v>
      </c>
      <c r="AD1072" s="45">
        <f t="shared" si="2535"/>
        <v>0</v>
      </c>
      <c r="AE1072" s="45">
        <f t="shared" si="2536"/>
        <v>0</v>
      </c>
      <c r="AF1072" s="234">
        <f t="shared" si="2537"/>
        <v>59133.82</v>
      </c>
      <c r="AG1072" s="45">
        <f t="shared" si="2537"/>
        <v>0</v>
      </c>
      <c r="AH1072" s="45">
        <f t="shared" si="2538"/>
        <v>0</v>
      </c>
      <c r="AI1072" s="234">
        <f t="shared" si="2539"/>
        <v>84418</v>
      </c>
      <c r="AJ1072" s="45">
        <f t="shared" si="2539"/>
        <v>0</v>
      </c>
      <c r="AK1072" s="45">
        <f t="shared" si="2540"/>
        <v>0</v>
      </c>
      <c r="AL1072" s="234">
        <f t="shared" si="2541"/>
        <v>83500.63</v>
      </c>
      <c r="AM1072" s="45">
        <f t="shared" si="2541"/>
        <v>0</v>
      </c>
      <c r="AN1072" s="45">
        <f t="shared" si="2542"/>
        <v>0</v>
      </c>
      <c r="AO1072" s="234">
        <f t="shared" si="2543"/>
        <v>176073.68000000002</v>
      </c>
      <c r="AP1072" s="45">
        <f t="shared" si="2543"/>
        <v>0</v>
      </c>
      <c r="AQ1072" s="45">
        <f t="shared" si="2544"/>
        <v>0</v>
      </c>
      <c r="AS1072" s="15"/>
      <c r="AT1072" s="15"/>
    </row>
    <row r="1073" spans="1:46" s="12" customFormat="1" ht="33.75" hidden="1" customHeight="1">
      <c r="A1073" s="385"/>
      <c r="B1073" s="385"/>
      <c r="C1073" s="385"/>
      <c r="D1073" s="32" t="s">
        <v>26</v>
      </c>
      <c r="E1073" s="173">
        <f>H1073+K1073+N1073+Q1073+T1073+W1073+Z1073+AC1073+AF1073+AI1073+AL1073+AO1073</f>
        <v>351664.44199999998</v>
      </c>
      <c r="F1073" s="43">
        <f>I1073+L1073+O1073+R1073+U1073+X1073+AA1073+AD1073+AG1073+AJ1073+AM1073+AP1073</f>
        <v>186338.39704999997</v>
      </c>
      <c r="G1073" s="45">
        <f>(F1073/E1073)*100</f>
        <v>52.987557112754658</v>
      </c>
      <c r="H1073" s="234">
        <f t="shared" si="2521"/>
        <v>16064.350000000002</v>
      </c>
      <c r="I1073" s="45">
        <f t="shared" si="2521"/>
        <v>16064.350000000002</v>
      </c>
      <c r="J1073" s="45">
        <f t="shared" si="2522"/>
        <v>100</v>
      </c>
      <c r="K1073" s="234">
        <f t="shared" si="2523"/>
        <v>41034.589999999997</v>
      </c>
      <c r="L1073" s="43">
        <f t="shared" si="2523"/>
        <v>41034.595049999996</v>
      </c>
      <c r="M1073" s="45">
        <f t="shared" si="2524"/>
        <v>100.00001230669054</v>
      </c>
      <c r="N1073" s="234">
        <f t="shared" si="2525"/>
        <v>28872.042000000001</v>
      </c>
      <c r="O1073" s="43">
        <f t="shared" si="2525"/>
        <v>28850.802</v>
      </c>
      <c r="P1073" s="45">
        <f t="shared" si="2526"/>
        <v>99.926434022228136</v>
      </c>
      <c r="Q1073" s="234">
        <f t="shared" si="2527"/>
        <v>38996.78</v>
      </c>
      <c r="R1073" s="45">
        <f t="shared" si="2527"/>
        <v>38996.78</v>
      </c>
      <c r="S1073" s="45">
        <f t="shared" si="2528"/>
        <v>100</v>
      </c>
      <c r="T1073" s="234">
        <f t="shared" si="2529"/>
        <v>27799.63</v>
      </c>
      <c r="U1073" s="45">
        <f t="shared" si="2529"/>
        <v>27799.63</v>
      </c>
      <c r="V1073" s="45">
        <f t="shared" si="2530"/>
        <v>100</v>
      </c>
      <c r="W1073" s="234">
        <f t="shared" si="2531"/>
        <v>34435.800000000003</v>
      </c>
      <c r="X1073" s="45">
        <f t="shared" si="2531"/>
        <v>33592.240000000005</v>
      </c>
      <c r="Y1073" s="45">
        <f t="shared" si="2532"/>
        <v>97.550340053084298</v>
      </c>
      <c r="Z1073" s="234">
        <f t="shared" si="2533"/>
        <v>30221.55</v>
      </c>
      <c r="AA1073" s="45">
        <f t="shared" si="2533"/>
        <v>0</v>
      </c>
      <c r="AB1073" s="45">
        <f t="shared" si="2534"/>
        <v>0</v>
      </c>
      <c r="AC1073" s="234">
        <f t="shared" si="2535"/>
        <v>23282.289999999997</v>
      </c>
      <c r="AD1073" s="45">
        <f t="shared" si="2535"/>
        <v>0</v>
      </c>
      <c r="AE1073" s="45">
        <f t="shared" si="2536"/>
        <v>0</v>
      </c>
      <c r="AF1073" s="234">
        <f t="shared" si="2537"/>
        <v>20325.29</v>
      </c>
      <c r="AG1073" s="45">
        <f t="shared" si="2537"/>
        <v>0</v>
      </c>
      <c r="AH1073" s="45">
        <f t="shared" si="2538"/>
        <v>0</v>
      </c>
      <c r="AI1073" s="234">
        <f t="shared" si="2539"/>
        <v>27470.87</v>
      </c>
      <c r="AJ1073" s="45">
        <f t="shared" si="2539"/>
        <v>0</v>
      </c>
      <c r="AK1073" s="45">
        <f t="shared" si="2540"/>
        <v>0</v>
      </c>
      <c r="AL1073" s="234">
        <f t="shared" si="2541"/>
        <v>23916.37</v>
      </c>
      <c r="AM1073" s="45">
        <f t="shared" si="2541"/>
        <v>0</v>
      </c>
      <c r="AN1073" s="45">
        <f t="shared" si="2542"/>
        <v>0</v>
      </c>
      <c r="AO1073" s="234">
        <f t="shared" si="2543"/>
        <v>39244.880000000005</v>
      </c>
      <c r="AP1073" s="45">
        <f t="shared" si="2543"/>
        <v>0</v>
      </c>
      <c r="AQ1073" s="45">
        <f t="shared" si="2544"/>
        <v>0</v>
      </c>
      <c r="AS1073" s="15"/>
      <c r="AT1073" s="15"/>
    </row>
    <row r="1074" spans="1:46" s="12" customFormat="1" ht="78" hidden="1" customHeight="1">
      <c r="A1074" s="385"/>
      <c r="B1074" s="385"/>
      <c r="C1074" s="385"/>
      <c r="D1074" s="32" t="s">
        <v>154</v>
      </c>
      <c r="E1074" s="173">
        <f t="shared" ref="E1074:F1076" si="2545">H1074+K1074+N1074+Q1074+T1074+W1074+Z1074+AC1074+AF1074+AI1074+AL1074+AO1074</f>
        <v>0</v>
      </c>
      <c r="F1074" s="85">
        <f t="shared" si="2545"/>
        <v>0</v>
      </c>
      <c r="G1074" s="45" t="e">
        <f t="shared" si="2520"/>
        <v>#DIV/0!</v>
      </c>
      <c r="H1074" s="234">
        <f t="shared" si="2521"/>
        <v>0</v>
      </c>
      <c r="I1074" s="45">
        <f t="shared" si="2521"/>
        <v>0</v>
      </c>
      <c r="J1074" s="45" t="e">
        <f t="shared" si="2522"/>
        <v>#DIV/0!</v>
      </c>
      <c r="K1074" s="234">
        <f t="shared" si="2523"/>
        <v>0</v>
      </c>
      <c r="L1074" s="43">
        <f t="shared" si="2523"/>
        <v>0</v>
      </c>
      <c r="M1074" s="45" t="e">
        <f t="shared" si="2524"/>
        <v>#DIV/0!</v>
      </c>
      <c r="N1074" s="234">
        <f t="shared" si="2525"/>
        <v>0</v>
      </c>
      <c r="O1074" s="43">
        <f t="shared" si="2525"/>
        <v>0</v>
      </c>
      <c r="P1074" s="45" t="e">
        <f t="shared" si="2526"/>
        <v>#DIV/0!</v>
      </c>
      <c r="Q1074" s="234">
        <f t="shared" si="2527"/>
        <v>0</v>
      </c>
      <c r="R1074" s="45">
        <f t="shared" si="2527"/>
        <v>0</v>
      </c>
      <c r="S1074" s="45" t="e">
        <f t="shared" si="2528"/>
        <v>#DIV/0!</v>
      </c>
      <c r="T1074" s="234">
        <f t="shared" si="2529"/>
        <v>0</v>
      </c>
      <c r="U1074" s="45">
        <f t="shared" si="2529"/>
        <v>0</v>
      </c>
      <c r="V1074" s="45" t="e">
        <f t="shared" si="2530"/>
        <v>#DIV/0!</v>
      </c>
      <c r="W1074" s="234">
        <f t="shared" si="2531"/>
        <v>0</v>
      </c>
      <c r="X1074" s="45">
        <f t="shared" si="2531"/>
        <v>0</v>
      </c>
      <c r="Y1074" s="45" t="e">
        <f t="shared" si="2532"/>
        <v>#DIV/0!</v>
      </c>
      <c r="Z1074" s="234">
        <f t="shared" si="2533"/>
        <v>0</v>
      </c>
      <c r="AA1074" s="45">
        <f t="shared" si="2533"/>
        <v>0</v>
      </c>
      <c r="AB1074" s="45" t="e">
        <f t="shared" si="2534"/>
        <v>#DIV/0!</v>
      </c>
      <c r="AC1074" s="234">
        <f t="shared" si="2535"/>
        <v>0</v>
      </c>
      <c r="AD1074" s="45">
        <f t="shared" si="2535"/>
        <v>0</v>
      </c>
      <c r="AE1074" s="45" t="e">
        <f t="shared" si="2536"/>
        <v>#DIV/0!</v>
      </c>
      <c r="AF1074" s="234">
        <f t="shared" si="2537"/>
        <v>0</v>
      </c>
      <c r="AG1074" s="45">
        <f t="shared" si="2537"/>
        <v>0</v>
      </c>
      <c r="AH1074" s="45" t="e">
        <f t="shared" si="2538"/>
        <v>#DIV/0!</v>
      </c>
      <c r="AI1074" s="234">
        <f t="shared" si="2539"/>
        <v>0</v>
      </c>
      <c r="AJ1074" s="45">
        <f t="shared" si="2539"/>
        <v>0</v>
      </c>
      <c r="AK1074" s="45" t="e">
        <f t="shared" si="2540"/>
        <v>#DIV/0!</v>
      </c>
      <c r="AL1074" s="234">
        <f t="shared" si="2541"/>
        <v>0</v>
      </c>
      <c r="AM1074" s="45">
        <f t="shared" si="2541"/>
        <v>0</v>
      </c>
      <c r="AN1074" s="45" t="e">
        <f t="shared" si="2542"/>
        <v>#DIV/0!</v>
      </c>
      <c r="AO1074" s="234">
        <f t="shared" si="2543"/>
        <v>0</v>
      </c>
      <c r="AP1074" s="45">
        <f t="shared" si="2543"/>
        <v>0</v>
      </c>
      <c r="AQ1074" s="45" t="e">
        <f t="shared" si="2544"/>
        <v>#DIV/0!</v>
      </c>
      <c r="AS1074" s="15"/>
      <c r="AT1074" s="15"/>
    </row>
    <row r="1075" spans="1:46" s="12" customFormat="1" ht="32.25" hidden="1" customHeight="1">
      <c r="A1075" s="385"/>
      <c r="B1075" s="385"/>
      <c r="C1075" s="385"/>
      <c r="D1075" s="32" t="s">
        <v>37</v>
      </c>
      <c r="E1075" s="173">
        <f t="shared" si="2545"/>
        <v>0</v>
      </c>
      <c r="F1075" s="85">
        <f t="shared" si="2545"/>
        <v>0</v>
      </c>
      <c r="G1075" s="45" t="e">
        <f t="shared" si="2520"/>
        <v>#DIV/0!</v>
      </c>
      <c r="H1075" s="234">
        <f t="shared" si="2521"/>
        <v>0</v>
      </c>
      <c r="I1075" s="45">
        <f t="shared" si="2521"/>
        <v>0</v>
      </c>
      <c r="J1075" s="45" t="e">
        <f t="shared" si="2522"/>
        <v>#DIV/0!</v>
      </c>
      <c r="K1075" s="234">
        <f t="shared" si="2523"/>
        <v>0</v>
      </c>
      <c r="L1075" s="43">
        <f t="shared" si="2523"/>
        <v>0</v>
      </c>
      <c r="M1075" s="45" t="e">
        <f t="shared" si="2524"/>
        <v>#DIV/0!</v>
      </c>
      <c r="N1075" s="234">
        <f t="shared" si="2525"/>
        <v>0</v>
      </c>
      <c r="O1075" s="43">
        <f t="shared" si="2525"/>
        <v>0</v>
      </c>
      <c r="P1075" s="45" t="e">
        <f t="shared" si="2526"/>
        <v>#DIV/0!</v>
      </c>
      <c r="Q1075" s="234">
        <f t="shared" si="2527"/>
        <v>0</v>
      </c>
      <c r="R1075" s="45">
        <f t="shared" si="2527"/>
        <v>0</v>
      </c>
      <c r="S1075" s="45" t="e">
        <f t="shared" si="2528"/>
        <v>#DIV/0!</v>
      </c>
      <c r="T1075" s="234">
        <f t="shared" si="2529"/>
        <v>0</v>
      </c>
      <c r="U1075" s="45">
        <f t="shared" si="2529"/>
        <v>0</v>
      </c>
      <c r="V1075" s="45" t="e">
        <f t="shared" si="2530"/>
        <v>#DIV/0!</v>
      </c>
      <c r="W1075" s="234">
        <f t="shared" si="2531"/>
        <v>0</v>
      </c>
      <c r="X1075" s="45">
        <f t="shared" si="2531"/>
        <v>0</v>
      </c>
      <c r="Y1075" s="45" t="e">
        <f t="shared" si="2532"/>
        <v>#DIV/0!</v>
      </c>
      <c r="Z1075" s="234">
        <f t="shared" si="2533"/>
        <v>0</v>
      </c>
      <c r="AA1075" s="45">
        <f t="shared" si="2533"/>
        <v>0</v>
      </c>
      <c r="AB1075" s="45" t="e">
        <f t="shared" si="2534"/>
        <v>#DIV/0!</v>
      </c>
      <c r="AC1075" s="234">
        <f t="shared" si="2535"/>
        <v>0</v>
      </c>
      <c r="AD1075" s="45">
        <f t="shared" si="2535"/>
        <v>0</v>
      </c>
      <c r="AE1075" s="45" t="e">
        <f t="shared" si="2536"/>
        <v>#DIV/0!</v>
      </c>
      <c r="AF1075" s="234">
        <f t="shared" si="2537"/>
        <v>0</v>
      </c>
      <c r="AG1075" s="45">
        <f t="shared" si="2537"/>
        <v>0</v>
      </c>
      <c r="AH1075" s="45" t="e">
        <f t="shared" si="2538"/>
        <v>#DIV/0!</v>
      </c>
      <c r="AI1075" s="234">
        <f t="shared" si="2539"/>
        <v>0</v>
      </c>
      <c r="AJ1075" s="45">
        <f t="shared" si="2539"/>
        <v>0</v>
      </c>
      <c r="AK1075" s="45" t="e">
        <f t="shared" si="2540"/>
        <v>#DIV/0!</v>
      </c>
      <c r="AL1075" s="234">
        <f t="shared" si="2541"/>
        <v>0</v>
      </c>
      <c r="AM1075" s="45">
        <f t="shared" si="2541"/>
        <v>0</v>
      </c>
      <c r="AN1075" s="45" t="e">
        <f t="shared" si="2542"/>
        <v>#DIV/0!</v>
      </c>
      <c r="AO1075" s="234">
        <f t="shared" si="2543"/>
        <v>0</v>
      </c>
      <c r="AP1075" s="45">
        <f t="shared" si="2543"/>
        <v>0</v>
      </c>
      <c r="AQ1075" s="45" t="e">
        <f t="shared" si="2544"/>
        <v>#DIV/0!</v>
      </c>
      <c r="AS1075" s="15"/>
      <c r="AT1075" s="15"/>
    </row>
    <row r="1076" spans="1:46" customFormat="1" ht="30" hidden="1">
      <c r="A1076" s="385"/>
      <c r="B1076" s="385"/>
      <c r="C1076" s="385"/>
      <c r="D1076" s="156" t="s">
        <v>158</v>
      </c>
      <c r="E1076" s="179">
        <f t="shared" si="2545"/>
        <v>63629.344000000005</v>
      </c>
      <c r="F1076" s="157">
        <f t="shared" si="2545"/>
        <v>24599.47769</v>
      </c>
      <c r="G1076" s="158">
        <f t="shared" si="2520"/>
        <v>38.660586678372795</v>
      </c>
      <c r="H1076" s="239">
        <f t="shared" si="2521"/>
        <v>1785.46</v>
      </c>
      <c r="I1076" s="158">
        <f t="shared" si="2521"/>
        <v>1785.46</v>
      </c>
      <c r="J1076" s="158">
        <f t="shared" si="2522"/>
        <v>100</v>
      </c>
      <c r="K1076" s="239">
        <f t="shared" si="2523"/>
        <v>4747.8500000000004</v>
      </c>
      <c r="L1076" s="159">
        <f t="shared" si="2523"/>
        <v>4747.8576899999998</v>
      </c>
      <c r="M1076" s="158">
        <f t="shared" si="2524"/>
        <v>100.00016196804869</v>
      </c>
      <c r="N1076" s="239">
        <f t="shared" si="2525"/>
        <v>5314.2</v>
      </c>
      <c r="O1076" s="159">
        <f t="shared" si="2525"/>
        <v>5296.7</v>
      </c>
      <c r="P1076" s="158">
        <f t="shared" si="2526"/>
        <v>99.670693613337846</v>
      </c>
      <c r="Q1076" s="239">
        <f t="shared" si="2527"/>
        <v>4687.8899999999994</v>
      </c>
      <c r="R1076" s="158">
        <f t="shared" si="2527"/>
        <v>4687.8899999999994</v>
      </c>
      <c r="S1076" s="158">
        <f t="shared" si="2528"/>
        <v>100</v>
      </c>
      <c r="T1076" s="239">
        <f t="shared" si="2529"/>
        <v>4440.34</v>
      </c>
      <c r="U1076" s="158">
        <f t="shared" si="2529"/>
        <v>4440.34</v>
      </c>
      <c r="V1076" s="158">
        <f t="shared" si="2530"/>
        <v>100</v>
      </c>
      <c r="W1076" s="239">
        <f t="shared" si="2531"/>
        <v>3641.23</v>
      </c>
      <c r="X1076" s="158">
        <f t="shared" si="2531"/>
        <v>3641.23</v>
      </c>
      <c r="Y1076" s="158">
        <f t="shared" si="2532"/>
        <v>100</v>
      </c>
      <c r="Z1076" s="239">
        <f t="shared" si="2533"/>
        <v>5745.55</v>
      </c>
      <c r="AA1076" s="158">
        <f t="shared" si="2533"/>
        <v>0</v>
      </c>
      <c r="AB1076" s="158">
        <f t="shared" si="2534"/>
        <v>0</v>
      </c>
      <c r="AC1076" s="239">
        <f t="shared" si="2535"/>
        <v>2664.8340000000003</v>
      </c>
      <c r="AD1076" s="158">
        <f t="shared" si="2535"/>
        <v>0</v>
      </c>
      <c r="AE1076" s="158">
        <f t="shared" si="2536"/>
        <v>0</v>
      </c>
      <c r="AF1076" s="239">
        <f t="shared" si="2537"/>
        <v>4215.59</v>
      </c>
      <c r="AG1076" s="158">
        <f t="shared" si="2537"/>
        <v>0</v>
      </c>
      <c r="AH1076" s="158">
        <f t="shared" si="2538"/>
        <v>0</v>
      </c>
      <c r="AI1076" s="239">
        <f t="shared" si="2539"/>
        <v>4854.2199999999993</v>
      </c>
      <c r="AJ1076" s="158">
        <f t="shared" si="2539"/>
        <v>0</v>
      </c>
      <c r="AK1076" s="158">
        <f t="shared" si="2540"/>
        <v>0</v>
      </c>
      <c r="AL1076" s="239">
        <f t="shared" si="2541"/>
        <v>4643.6100000000006</v>
      </c>
      <c r="AM1076" s="158">
        <f t="shared" si="2541"/>
        <v>0</v>
      </c>
      <c r="AN1076" s="158">
        <f t="shared" si="2542"/>
        <v>0</v>
      </c>
      <c r="AO1076" s="239">
        <f t="shared" si="2543"/>
        <v>16888.57</v>
      </c>
      <c r="AP1076" s="158">
        <f t="shared" si="2543"/>
        <v>0</v>
      </c>
      <c r="AQ1076" s="158">
        <f t="shared" si="2544"/>
        <v>0</v>
      </c>
      <c r="AR1076" s="160"/>
      <c r="AS1076" s="37"/>
      <c r="AT1076" s="37"/>
    </row>
    <row r="1077" spans="1:46" s="208" customFormat="1" ht="28.5" hidden="1" customHeight="1">
      <c r="A1077" s="297" t="s">
        <v>99</v>
      </c>
      <c r="B1077" s="297"/>
      <c r="C1077" s="297"/>
      <c r="D1077" s="225" t="s">
        <v>153</v>
      </c>
      <c r="E1077" s="204">
        <f>E1078+E1079+E1080+E1082+E1083</f>
        <v>25494.34</v>
      </c>
      <c r="F1077" s="205">
        <f>F1078+F1079+F1080+F1082+F1083</f>
        <v>6619.02</v>
      </c>
      <c r="G1077" s="205">
        <f>(F1077/E1077)*100</f>
        <v>25.962703878586385</v>
      </c>
      <c r="H1077" s="234">
        <f>H1078+H1079+H1080+H1082+H1083</f>
        <v>0</v>
      </c>
      <c r="I1077" s="205">
        <f>I1078+I1079+I1080+I1082+I1083</f>
        <v>0</v>
      </c>
      <c r="J1077" s="205" t="e">
        <f>(I1077/H1077)*100</f>
        <v>#DIV/0!</v>
      </c>
      <c r="K1077" s="234">
        <f>K1078+K1079+K1080+K1082+K1083</f>
        <v>942.09</v>
      </c>
      <c r="L1077" s="206">
        <f>L1078+L1079+L1080+L1082+L1083</f>
        <v>942.09</v>
      </c>
      <c r="M1077" s="205">
        <f>(L1077/K1077)*100</f>
        <v>100</v>
      </c>
      <c r="N1077" s="234">
        <f>N1078+N1079+N1080+N1082+N1083</f>
        <v>3744</v>
      </c>
      <c r="O1077" s="206">
        <f>O1078+O1079+O1080+O1082+O1083</f>
        <v>3744</v>
      </c>
      <c r="P1077" s="205">
        <f>(O1077/N1077)*100</f>
        <v>100</v>
      </c>
      <c r="Q1077" s="234">
        <f>Q1078+Q1079+Q1080+Q1082+Q1083</f>
        <v>0</v>
      </c>
      <c r="R1077" s="205">
        <f>R1078+R1079+R1080+R1082+R1083</f>
        <v>0</v>
      </c>
      <c r="S1077" s="205" t="e">
        <f>(R1077/Q1077)*100</f>
        <v>#DIV/0!</v>
      </c>
      <c r="T1077" s="234">
        <f>T1078+T1079+T1080+T1082+T1083</f>
        <v>1132.93</v>
      </c>
      <c r="U1077" s="205">
        <f>U1078+U1079+U1080+U1082+U1083</f>
        <v>1132.93</v>
      </c>
      <c r="V1077" s="205">
        <f>(U1077/T1077)*100</f>
        <v>100</v>
      </c>
      <c r="W1077" s="234">
        <f>W1078+W1079+W1080+W1082+W1083</f>
        <v>800</v>
      </c>
      <c r="X1077" s="205">
        <f>X1078+X1079+X1080+X1082+X1083</f>
        <v>800</v>
      </c>
      <c r="Y1077" s="205">
        <f>(X1077/W1077)*100</f>
        <v>100</v>
      </c>
      <c r="Z1077" s="234">
        <f>Z1078+Z1079+Z1080+Z1082+Z1083</f>
        <v>0</v>
      </c>
      <c r="AA1077" s="205">
        <f>AA1078+AA1079+AA1080+AA1082+AA1083</f>
        <v>0</v>
      </c>
      <c r="AB1077" s="205" t="e">
        <f>(AA1077/Z1077)*100</f>
        <v>#DIV/0!</v>
      </c>
      <c r="AC1077" s="234">
        <f>AC1078+AC1079+AC1080+AC1082+AC1083</f>
        <v>0</v>
      </c>
      <c r="AD1077" s="205">
        <f>AD1078+AD1079+AD1080+AD1082+AD1083</f>
        <v>0</v>
      </c>
      <c r="AE1077" s="205" t="e">
        <f>(AD1077/AC1077)*100</f>
        <v>#DIV/0!</v>
      </c>
      <c r="AF1077" s="234">
        <f>AF1078+AF1079+AF1080+AF1082+AF1083</f>
        <v>12913.61</v>
      </c>
      <c r="AG1077" s="205">
        <f>AG1078+AG1079+AG1080+AG1082+AG1083</f>
        <v>0</v>
      </c>
      <c r="AH1077" s="205">
        <f>(AG1077/AF1077)*100</f>
        <v>0</v>
      </c>
      <c r="AI1077" s="234">
        <f>AI1078+AI1079+AI1080+AI1082+AI1083</f>
        <v>3956.89</v>
      </c>
      <c r="AJ1077" s="205">
        <f>AJ1078+AJ1079+AJ1080+AJ1082+AJ1083</f>
        <v>0</v>
      </c>
      <c r="AK1077" s="205">
        <f>(AJ1077/AI1077)*100</f>
        <v>0</v>
      </c>
      <c r="AL1077" s="234">
        <f>AL1078+AL1079+AL1080+AL1082+AL1083</f>
        <v>0</v>
      </c>
      <c r="AM1077" s="205">
        <f>AM1078+AM1079+AM1080+AM1082+AM1083</f>
        <v>0</v>
      </c>
      <c r="AN1077" s="205" t="e">
        <f>(AM1077/AL1077)*100</f>
        <v>#DIV/0!</v>
      </c>
      <c r="AO1077" s="234">
        <f>AO1078+AO1079+AO1080+AO1082+AO1083</f>
        <v>2004.82</v>
      </c>
      <c r="AP1077" s="205">
        <f>AP1078+AP1079+AP1080+AP1082+AP1083</f>
        <v>0</v>
      </c>
      <c r="AQ1077" s="205">
        <f>(AP1077/AO1077)*100</f>
        <v>0</v>
      </c>
      <c r="AR1077" s="216"/>
    </row>
    <row r="1078" spans="1:46" customFormat="1" ht="30" hidden="1">
      <c r="A1078" s="297"/>
      <c r="B1078" s="297"/>
      <c r="C1078" s="297"/>
      <c r="D1078" s="32" t="s">
        <v>17</v>
      </c>
      <c r="E1078" s="174">
        <f>H1078+K1078+N1078+Q1078+T1078+W1078+Z1078+AC1078+AF1078+AI1078+AL1078+AO1078</f>
        <v>0</v>
      </c>
      <c r="F1078" s="44">
        <f>I1078+L1078+O1078+R1078+U1078+X1078+AA1078+AD1078+AG1078+AJ1078+AM1078+AP1078</f>
        <v>0</v>
      </c>
      <c r="G1078" s="45" t="e">
        <f t="shared" ref="G1078:G1083" si="2546">(F1078/E1078)*100</f>
        <v>#DIV/0!</v>
      </c>
      <c r="H1078" s="234">
        <f t="shared" ref="H1078:I1083" si="2547">H371</f>
        <v>0</v>
      </c>
      <c r="I1078" s="45">
        <f t="shared" si="2547"/>
        <v>0</v>
      </c>
      <c r="J1078" s="45" t="e">
        <f t="shared" ref="J1078:J1083" si="2548">(I1078/H1078)*100</f>
        <v>#DIV/0!</v>
      </c>
      <c r="K1078" s="234">
        <f t="shared" ref="K1078:L1083" si="2549">K371</f>
        <v>0</v>
      </c>
      <c r="L1078" s="43">
        <f t="shared" si="2549"/>
        <v>0</v>
      </c>
      <c r="M1078" s="45" t="e">
        <f t="shared" ref="M1078:M1083" si="2550">(L1078/K1078)*100</f>
        <v>#DIV/0!</v>
      </c>
      <c r="N1078" s="234">
        <f t="shared" ref="N1078:O1083" si="2551">N371</f>
        <v>0</v>
      </c>
      <c r="O1078" s="43">
        <f t="shared" si="2551"/>
        <v>0</v>
      </c>
      <c r="P1078" s="45" t="e">
        <f t="shared" ref="P1078:P1083" si="2552">(O1078/N1078)*100</f>
        <v>#DIV/0!</v>
      </c>
      <c r="Q1078" s="234">
        <f t="shared" ref="Q1078:R1083" si="2553">Q371</f>
        <v>0</v>
      </c>
      <c r="R1078" s="45">
        <f t="shared" si="2553"/>
        <v>0</v>
      </c>
      <c r="S1078" s="45" t="e">
        <f t="shared" ref="S1078:S1083" si="2554">(R1078/Q1078)*100</f>
        <v>#DIV/0!</v>
      </c>
      <c r="T1078" s="234">
        <f t="shared" ref="T1078:U1083" si="2555">T371</f>
        <v>0</v>
      </c>
      <c r="U1078" s="45">
        <f t="shared" si="2555"/>
        <v>0</v>
      </c>
      <c r="V1078" s="45" t="e">
        <f t="shared" ref="V1078:V1083" si="2556">(U1078/T1078)*100</f>
        <v>#DIV/0!</v>
      </c>
      <c r="W1078" s="234">
        <f t="shared" ref="W1078:X1083" si="2557">W371</f>
        <v>0</v>
      </c>
      <c r="X1078" s="45">
        <f t="shared" si="2557"/>
        <v>0</v>
      </c>
      <c r="Y1078" s="45" t="e">
        <f t="shared" ref="Y1078:Y1083" si="2558">(X1078/W1078)*100</f>
        <v>#DIV/0!</v>
      </c>
      <c r="Z1078" s="234">
        <f t="shared" ref="Z1078:AA1083" si="2559">Z371</f>
        <v>0</v>
      </c>
      <c r="AA1078" s="45">
        <f t="shared" si="2559"/>
        <v>0</v>
      </c>
      <c r="AB1078" s="45" t="e">
        <f t="shared" ref="AB1078:AB1083" si="2560">(AA1078/Z1078)*100</f>
        <v>#DIV/0!</v>
      </c>
      <c r="AC1078" s="234">
        <f t="shared" ref="AC1078:AD1083" si="2561">AC371</f>
        <v>0</v>
      </c>
      <c r="AD1078" s="45">
        <f t="shared" si="2561"/>
        <v>0</v>
      </c>
      <c r="AE1078" s="45" t="e">
        <f t="shared" ref="AE1078:AE1083" si="2562">(AD1078/AC1078)*100</f>
        <v>#DIV/0!</v>
      </c>
      <c r="AF1078" s="234">
        <f t="shared" ref="AF1078:AG1083" si="2563">AF371</f>
        <v>0</v>
      </c>
      <c r="AG1078" s="45">
        <f t="shared" si="2563"/>
        <v>0</v>
      </c>
      <c r="AH1078" s="45" t="e">
        <f t="shared" ref="AH1078:AH1083" si="2564">(AG1078/AF1078)*100</f>
        <v>#DIV/0!</v>
      </c>
      <c r="AI1078" s="234">
        <f t="shared" ref="AI1078:AJ1083" si="2565">AI371</f>
        <v>0</v>
      </c>
      <c r="AJ1078" s="45">
        <f t="shared" si="2565"/>
        <v>0</v>
      </c>
      <c r="AK1078" s="45" t="e">
        <f t="shared" ref="AK1078:AK1083" si="2566">(AJ1078/AI1078)*100</f>
        <v>#DIV/0!</v>
      </c>
      <c r="AL1078" s="234">
        <f t="shared" ref="AL1078:AM1083" si="2567">AL371</f>
        <v>0</v>
      </c>
      <c r="AM1078" s="45">
        <f t="shared" si="2567"/>
        <v>0</v>
      </c>
      <c r="AN1078" s="45" t="e">
        <f t="shared" ref="AN1078:AN1083" si="2568">(AM1078/AL1078)*100</f>
        <v>#DIV/0!</v>
      </c>
      <c r="AO1078" s="234">
        <f t="shared" ref="AO1078:AP1083" si="2569">AO371</f>
        <v>0</v>
      </c>
      <c r="AP1078" s="45">
        <f t="shared" si="2569"/>
        <v>0</v>
      </c>
      <c r="AQ1078" s="45" t="e">
        <f t="shared" ref="AQ1078:AQ1083" si="2570">(AP1078/AO1078)*100</f>
        <v>#DIV/0!</v>
      </c>
      <c r="AR1078" s="12"/>
      <c r="AS1078" s="37"/>
      <c r="AT1078" s="37"/>
    </row>
    <row r="1079" spans="1:46" customFormat="1" ht="50.25" hidden="1" customHeight="1">
      <c r="A1079" s="297"/>
      <c r="B1079" s="297"/>
      <c r="C1079" s="297"/>
      <c r="D1079" s="32" t="s">
        <v>18</v>
      </c>
      <c r="E1079" s="174">
        <f t="shared" ref="E1079:F1083" si="2571">H1079+K1079+N1079+Q1079+T1079+W1079+Z1079+AC1079+AF1079+AI1079+AL1079+AO1079</f>
        <v>0</v>
      </c>
      <c r="F1079" s="44">
        <f t="shared" si="2571"/>
        <v>0</v>
      </c>
      <c r="G1079" s="45" t="e">
        <f t="shared" si="2546"/>
        <v>#DIV/0!</v>
      </c>
      <c r="H1079" s="234">
        <f t="shared" si="2547"/>
        <v>0</v>
      </c>
      <c r="I1079" s="45">
        <f t="shared" si="2547"/>
        <v>0</v>
      </c>
      <c r="J1079" s="45" t="e">
        <f t="shared" si="2548"/>
        <v>#DIV/0!</v>
      </c>
      <c r="K1079" s="234">
        <f t="shared" si="2549"/>
        <v>0</v>
      </c>
      <c r="L1079" s="43">
        <f t="shared" si="2549"/>
        <v>0</v>
      </c>
      <c r="M1079" s="45" t="e">
        <f t="shared" si="2550"/>
        <v>#DIV/0!</v>
      </c>
      <c r="N1079" s="234">
        <f t="shared" si="2551"/>
        <v>0</v>
      </c>
      <c r="O1079" s="43">
        <f t="shared" si="2551"/>
        <v>0</v>
      </c>
      <c r="P1079" s="45" t="e">
        <f t="shared" si="2552"/>
        <v>#DIV/0!</v>
      </c>
      <c r="Q1079" s="234">
        <f t="shared" si="2553"/>
        <v>0</v>
      </c>
      <c r="R1079" s="45">
        <f t="shared" si="2553"/>
        <v>0</v>
      </c>
      <c r="S1079" s="45" t="e">
        <f t="shared" si="2554"/>
        <v>#DIV/0!</v>
      </c>
      <c r="T1079" s="234">
        <f t="shared" si="2555"/>
        <v>0</v>
      </c>
      <c r="U1079" s="45">
        <f t="shared" si="2555"/>
        <v>0</v>
      </c>
      <c r="V1079" s="45" t="e">
        <f t="shared" si="2556"/>
        <v>#DIV/0!</v>
      </c>
      <c r="W1079" s="234">
        <f t="shared" si="2557"/>
        <v>0</v>
      </c>
      <c r="X1079" s="45">
        <f t="shared" si="2557"/>
        <v>0</v>
      </c>
      <c r="Y1079" s="45" t="e">
        <f t="shared" si="2558"/>
        <v>#DIV/0!</v>
      </c>
      <c r="Z1079" s="234">
        <f t="shared" si="2559"/>
        <v>0</v>
      </c>
      <c r="AA1079" s="45">
        <f t="shared" si="2559"/>
        <v>0</v>
      </c>
      <c r="AB1079" s="45" t="e">
        <f t="shared" si="2560"/>
        <v>#DIV/0!</v>
      </c>
      <c r="AC1079" s="234">
        <f t="shared" si="2561"/>
        <v>0</v>
      </c>
      <c r="AD1079" s="45">
        <f t="shared" si="2561"/>
        <v>0</v>
      </c>
      <c r="AE1079" s="45" t="e">
        <f t="shared" si="2562"/>
        <v>#DIV/0!</v>
      </c>
      <c r="AF1079" s="234">
        <f t="shared" si="2563"/>
        <v>0</v>
      </c>
      <c r="AG1079" s="45">
        <f t="shared" si="2563"/>
        <v>0</v>
      </c>
      <c r="AH1079" s="45" t="e">
        <f t="shared" si="2564"/>
        <v>#DIV/0!</v>
      </c>
      <c r="AI1079" s="234">
        <f t="shared" si="2565"/>
        <v>0</v>
      </c>
      <c r="AJ1079" s="45">
        <f t="shared" si="2565"/>
        <v>0</v>
      </c>
      <c r="AK1079" s="45" t="e">
        <f t="shared" si="2566"/>
        <v>#DIV/0!</v>
      </c>
      <c r="AL1079" s="234">
        <f t="shared" si="2567"/>
        <v>0</v>
      </c>
      <c r="AM1079" s="45">
        <f t="shared" si="2567"/>
        <v>0</v>
      </c>
      <c r="AN1079" s="45" t="e">
        <f t="shared" si="2568"/>
        <v>#DIV/0!</v>
      </c>
      <c r="AO1079" s="234">
        <f t="shared" si="2569"/>
        <v>0</v>
      </c>
      <c r="AP1079" s="45">
        <f t="shared" si="2569"/>
        <v>0</v>
      </c>
      <c r="AQ1079" s="45" t="e">
        <f t="shared" si="2570"/>
        <v>#DIV/0!</v>
      </c>
      <c r="AR1079" s="12"/>
      <c r="AS1079" s="37"/>
      <c r="AT1079" s="37"/>
    </row>
    <row r="1080" spans="1:46" customFormat="1" ht="32.25" hidden="1" customHeight="1">
      <c r="A1080" s="297"/>
      <c r="B1080" s="297"/>
      <c r="C1080" s="297"/>
      <c r="D1080" s="32" t="s">
        <v>26</v>
      </c>
      <c r="E1080" s="174">
        <f>H1080+K1080+N1080+Q1080+T1080+W1080+Z1080+AC1080+AF1080+AI1080+AL1080+AO1080</f>
        <v>25494.34</v>
      </c>
      <c r="F1080" s="44">
        <f>I1080+L1080+O1080+R1080+U1080+X1080+AA1080+AD1080+AG1080+AJ1080+AM1080+AP1080</f>
        <v>6619.02</v>
      </c>
      <c r="G1080" s="45">
        <f t="shared" si="2546"/>
        <v>25.962703878586385</v>
      </c>
      <c r="H1080" s="234">
        <f t="shared" si="2547"/>
        <v>0</v>
      </c>
      <c r="I1080" s="45">
        <f t="shared" si="2547"/>
        <v>0</v>
      </c>
      <c r="J1080" s="45" t="e">
        <f t="shared" si="2548"/>
        <v>#DIV/0!</v>
      </c>
      <c r="K1080" s="234">
        <f t="shared" si="2549"/>
        <v>942.09</v>
      </c>
      <c r="L1080" s="43">
        <f t="shared" si="2549"/>
        <v>942.09</v>
      </c>
      <c r="M1080" s="45">
        <f t="shared" si="2550"/>
        <v>100</v>
      </c>
      <c r="N1080" s="234">
        <f t="shared" si="2551"/>
        <v>3744</v>
      </c>
      <c r="O1080" s="43">
        <f t="shared" si="2551"/>
        <v>3744</v>
      </c>
      <c r="P1080" s="45">
        <f t="shared" si="2552"/>
        <v>100</v>
      </c>
      <c r="Q1080" s="234">
        <f t="shared" si="2553"/>
        <v>0</v>
      </c>
      <c r="R1080" s="45">
        <f t="shared" si="2553"/>
        <v>0</v>
      </c>
      <c r="S1080" s="45" t="e">
        <f t="shared" si="2554"/>
        <v>#DIV/0!</v>
      </c>
      <c r="T1080" s="234">
        <f t="shared" si="2555"/>
        <v>1132.93</v>
      </c>
      <c r="U1080" s="45">
        <f t="shared" si="2555"/>
        <v>1132.93</v>
      </c>
      <c r="V1080" s="45">
        <f t="shared" si="2556"/>
        <v>100</v>
      </c>
      <c r="W1080" s="234">
        <f t="shared" si="2557"/>
        <v>800</v>
      </c>
      <c r="X1080" s="45">
        <f t="shared" si="2557"/>
        <v>800</v>
      </c>
      <c r="Y1080" s="45">
        <f t="shared" si="2558"/>
        <v>100</v>
      </c>
      <c r="Z1080" s="234">
        <f t="shared" si="2559"/>
        <v>0</v>
      </c>
      <c r="AA1080" s="45">
        <f t="shared" si="2559"/>
        <v>0</v>
      </c>
      <c r="AB1080" s="45" t="e">
        <f t="shared" si="2560"/>
        <v>#DIV/0!</v>
      </c>
      <c r="AC1080" s="234">
        <f t="shared" si="2561"/>
        <v>0</v>
      </c>
      <c r="AD1080" s="45">
        <f t="shared" si="2561"/>
        <v>0</v>
      </c>
      <c r="AE1080" s="45" t="e">
        <f t="shared" si="2562"/>
        <v>#DIV/0!</v>
      </c>
      <c r="AF1080" s="234">
        <f t="shared" si="2563"/>
        <v>12913.61</v>
      </c>
      <c r="AG1080" s="45">
        <f t="shared" si="2563"/>
        <v>0</v>
      </c>
      <c r="AH1080" s="45">
        <f t="shared" si="2564"/>
        <v>0</v>
      </c>
      <c r="AI1080" s="234">
        <f t="shared" si="2565"/>
        <v>3956.89</v>
      </c>
      <c r="AJ1080" s="45">
        <f t="shared" si="2565"/>
        <v>0</v>
      </c>
      <c r="AK1080" s="45">
        <f t="shared" si="2566"/>
        <v>0</v>
      </c>
      <c r="AL1080" s="234">
        <f t="shared" si="2567"/>
        <v>0</v>
      </c>
      <c r="AM1080" s="45">
        <f t="shared" si="2567"/>
        <v>0</v>
      </c>
      <c r="AN1080" s="45" t="e">
        <f t="shared" si="2568"/>
        <v>#DIV/0!</v>
      </c>
      <c r="AO1080" s="234">
        <f t="shared" si="2569"/>
        <v>2004.82</v>
      </c>
      <c r="AP1080" s="45">
        <f t="shared" si="2569"/>
        <v>0</v>
      </c>
      <c r="AQ1080" s="45">
        <f t="shared" si="2570"/>
        <v>0</v>
      </c>
      <c r="AR1080" s="12"/>
      <c r="AS1080" s="37"/>
      <c r="AT1080" s="37"/>
    </row>
    <row r="1081" spans="1:46" customFormat="1" ht="75" hidden="1" customHeight="1">
      <c r="A1081" s="297"/>
      <c r="B1081" s="297"/>
      <c r="C1081" s="297"/>
      <c r="D1081" s="32" t="s">
        <v>154</v>
      </c>
      <c r="E1081" s="174">
        <f t="shared" si="2571"/>
        <v>0</v>
      </c>
      <c r="F1081" s="44">
        <f t="shared" si="2571"/>
        <v>0</v>
      </c>
      <c r="G1081" s="45" t="e">
        <f t="shared" si="2546"/>
        <v>#DIV/0!</v>
      </c>
      <c r="H1081" s="234">
        <f t="shared" si="2547"/>
        <v>0</v>
      </c>
      <c r="I1081" s="45">
        <f t="shared" si="2547"/>
        <v>0</v>
      </c>
      <c r="J1081" s="45" t="e">
        <f t="shared" si="2548"/>
        <v>#DIV/0!</v>
      </c>
      <c r="K1081" s="234">
        <f t="shared" si="2549"/>
        <v>0</v>
      </c>
      <c r="L1081" s="43">
        <f t="shared" si="2549"/>
        <v>0</v>
      </c>
      <c r="M1081" s="45" t="e">
        <f t="shared" si="2550"/>
        <v>#DIV/0!</v>
      </c>
      <c r="N1081" s="234">
        <f t="shared" si="2551"/>
        <v>0</v>
      </c>
      <c r="O1081" s="43">
        <f t="shared" si="2551"/>
        <v>0</v>
      </c>
      <c r="P1081" s="45" t="e">
        <f t="shared" si="2552"/>
        <v>#DIV/0!</v>
      </c>
      <c r="Q1081" s="234">
        <f t="shared" si="2553"/>
        <v>0</v>
      </c>
      <c r="R1081" s="45">
        <f t="shared" si="2553"/>
        <v>0</v>
      </c>
      <c r="S1081" s="45" t="e">
        <f t="shared" si="2554"/>
        <v>#DIV/0!</v>
      </c>
      <c r="T1081" s="234">
        <f t="shared" si="2555"/>
        <v>0</v>
      </c>
      <c r="U1081" s="45">
        <f t="shared" si="2555"/>
        <v>0</v>
      </c>
      <c r="V1081" s="45" t="e">
        <f t="shared" si="2556"/>
        <v>#DIV/0!</v>
      </c>
      <c r="W1081" s="234">
        <f t="shared" si="2557"/>
        <v>0</v>
      </c>
      <c r="X1081" s="45">
        <f t="shared" si="2557"/>
        <v>0</v>
      </c>
      <c r="Y1081" s="45" t="e">
        <f t="shared" si="2558"/>
        <v>#DIV/0!</v>
      </c>
      <c r="Z1081" s="234">
        <f t="shared" si="2559"/>
        <v>0</v>
      </c>
      <c r="AA1081" s="45">
        <f t="shared" si="2559"/>
        <v>0</v>
      </c>
      <c r="AB1081" s="45" t="e">
        <f t="shared" si="2560"/>
        <v>#DIV/0!</v>
      </c>
      <c r="AC1081" s="234">
        <f t="shared" si="2561"/>
        <v>0</v>
      </c>
      <c r="AD1081" s="45">
        <f t="shared" si="2561"/>
        <v>0</v>
      </c>
      <c r="AE1081" s="45" t="e">
        <f t="shared" si="2562"/>
        <v>#DIV/0!</v>
      </c>
      <c r="AF1081" s="234">
        <f t="shared" si="2563"/>
        <v>0</v>
      </c>
      <c r="AG1081" s="45">
        <f t="shared" si="2563"/>
        <v>0</v>
      </c>
      <c r="AH1081" s="45" t="e">
        <f t="shared" si="2564"/>
        <v>#DIV/0!</v>
      </c>
      <c r="AI1081" s="234">
        <f t="shared" si="2565"/>
        <v>0</v>
      </c>
      <c r="AJ1081" s="45">
        <f t="shared" si="2565"/>
        <v>0</v>
      </c>
      <c r="AK1081" s="45" t="e">
        <f t="shared" si="2566"/>
        <v>#DIV/0!</v>
      </c>
      <c r="AL1081" s="234">
        <f t="shared" si="2567"/>
        <v>0</v>
      </c>
      <c r="AM1081" s="45">
        <f t="shared" si="2567"/>
        <v>0</v>
      </c>
      <c r="AN1081" s="45" t="e">
        <f t="shared" si="2568"/>
        <v>#DIV/0!</v>
      </c>
      <c r="AO1081" s="234">
        <f t="shared" si="2569"/>
        <v>0</v>
      </c>
      <c r="AP1081" s="45">
        <f t="shared" si="2569"/>
        <v>0</v>
      </c>
      <c r="AQ1081" s="45" t="e">
        <f t="shared" si="2570"/>
        <v>#DIV/0!</v>
      </c>
      <c r="AR1081" s="12"/>
      <c r="AS1081" s="37"/>
      <c r="AT1081" s="37"/>
    </row>
    <row r="1082" spans="1:46" customFormat="1" ht="36.75" hidden="1" customHeight="1">
      <c r="A1082" s="297"/>
      <c r="B1082" s="297"/>
      <c r="C1082" s="297"/>
      <c r="D1082" s="32" t="s">
        <v>37</v>
      </c>
      <c r="E1082" s="174">
        <f t="shared" si="2571"/>
        <v>0</v>
      </c>
      <c r="F1082" s="44">
        <f t="shared" si="2571"/>
        <v>0</v>
      </c>
      <c r="G1082" s="45" t="e">
        <f t="shared" si="2546"/>
        <v>#DIV/0!</v>
      </c>
      <c r="H1082" s="234">
        <f t="shared" si="2547"/>
        <v>0</v>
      </c>
      <c r="I1082" s="45">
        <f t="shared" si="2547"/>
        <v>0</v>
      </c>
      <c r="J1082" s="45" t="e">
        <f t="shared" si="2548"/>
        <v>#DIV/0!</v>
      </c>
      <c r="K1082" s="234">
        <f t="shared" si="2549"/>
        <v>0</v>
      </c>
      <c r="L1082" s="43">
        <f t="shared" si="2549"/>
        <v>0</v>
      </c>
      <c r="M1082" s="45" t="e">
        <f t="shared" si="2550"/>
        <v>#DIV/0!</v>
      </c>
      <c r="N1082" s="234">
        <f t="shared" si="2551"/>
        <v>0</v>
      </c>
      <c r="O1082" s="43">
        <f t="shared" si="2551"/>
        <v>0</v>
      </c>
      <c r="P1082" s="45" t="e">
        <f t="shared" si="2552"/>
        <v>#DIV/0!</v>
      </c>
      <c r="Q1082" s="234">
        <f t="shared" si="2553"/>
        <v>0</v>
      </c>
      <c r="R1082" s="45">
        <f t="shared" si="2553"/>
        <v>0</v>
      </c>
      <c r="S1082" s="45" t="e">
        <f t="shared" si="2554"/>
        <v>#DIV/0!</v>
      </c>
      <c r="T1082" s="234">
        <f t="shared" si="2555"/>
        <v>0</v>
      </c>
      <c r="U1082" s="45">
        <f t="shared" si="2555"/>
        <v>0</v>
      </c>
      <c r="V1082" s="45" t="e">
        <f t="shared" si="2556"/>
        <v>#DIV/0!</v>
      </c>
      <c r="W1082" s="234">
        <f t="shared" si="2557"/>
        <v>0</v>
      </c>
      <c r="X1082" s="45">
        <f t="shared" si="2557"/>
        <v>0</v>
      </c>
      <c r="Y1082" s="45" t="e">
        <f t="shared" si="2558"/>
        <v>#DIV/0!</v>
      </c>
      <c r="Z1082" s="234">
        <f t="shared" si="2559"/>
        <v>0</v>
      </c>
      <c r="AA1082" s="45">
        <f t="shared" si="2559"/>
        <v>0</v>
      </c>
      <c r="AB1082" s="45" t="e">
        <f t="shared" si="2560"/>
        <v>#DIV/0!</v>
      </c>
      <c r="AC1082" s="234">
        <f t="shared" si="2561"/>
        <v>0</v>
      </c>
      <c r="AD1082" s="45">
        <f t="shared" si="2561"/>
        <v>0</v>
      </c>
      <c r="AE1082" s="45" t="e">
        <f t="shared" si="2562"/>
        <v>#DIV/0!</v>
      </c>
      <c r="AF1082" s="234">
        <f t="shared" si="2563"/>
        <v>0</v>
      </c>
      <c r="AG1082" s="45">
        <f t="shared" si="2563"/>
        <v>0</v>
      </c>
      <c r="AH1082" s="45" t="e">
        <f t="shared" si="2564"/>
        <v>#DIV/0!</v>
      </c>
      <c r="AI1082" s="234">
        <f t="shared" si="2565"/>
        <v>0</v>
      </c>
      <c r="AJ1082" s="45">
        <f t="shared" si="2565"/>
        <v>0</v>
      </c>
      <c r="AK1082" s="45" t="e">
        <f t="shared" si="2566"/>
        <v>#DIV/0!</v>
      </c>
      <c r="AL1082" s="234">
        <f t="shared" si="2567"/>
        <v>0</v>
      </c>
      <c r="AM1082" s="45">
        <f t="shared" si="2567"/>
        <v>0</v>
      </c>
      <c r="AN1082" s="45" t="e">
        <f t="shared" si="2568"/>
        <v>#DIV/0!</v>
      </c>
      <c r="AO1082" s="234">
        <f t="shared" si="2569"/>
        <v>0</v>
      </c>
      <c r="AP1082" s="45">
        <f t="shared" si="2569"/>
        <v>0</v>
      </c>
      <c r="AQ1082" s="45" t="e">
        <f t="shared" si="2570"/>
        <v>#DIV/0!</v>
      </c>
      <c r="AR1082" s="12"/>
      <c r="AS1082" s="37"/>
      <c r="AT1082" s="37"/>
    </row>
    <row r="1083" spans="1:46" customFormat="1" ht="30" hidden="1">
      <c r="A1083" s="297"/>
      <c r="B1083" s="297"/>
      <c r="C1083" s="297"/>
      <c r="D1083" s="32" t="s">
        <v>158</v>
      </c>
      <c r="E1083" s="174">
        <f t="shared" si="2571"/>
        <v>0</v>
      </c>
      <c r="F1083" s="44">
        <f t="shared" si="2571"/>
        <v>0</v>
      </c>
      <c r="G1083" s="45" t="e">
        <f t="shared" si="2546"/>
        <v>#DIV/0!</v>
      </c>
      <c r="H1083" s="234">
        <f t="shared" si="2547"/>
        <v>0</v>
      </c>
      <c r="I1083" s="45">
        <f t="shared" si="2547"/>
        <v>0</v>
      </c>
      <c r="J1083" s="45" t="e">
        <f t="shared" si="2548"/>
        <v>#DIV/0!</v>
      </c>
      <c r="K1083" s="234">
        <f t="shared" si="2549"/>
        <v>0</v>
      </c>
      <c r="L1083" s="43">
        <f t="shared" si="2549"/>
        <v>0</v>
      </c>
      <c r="M1083" s="45" t="e">
        <f t="shared" si="2550"/>
        <v>#DIV/0!</v>
      </c>
      <c r="N1083" s="234">
        <f t="shared" si="2551"/>
        <v>0</v>
      </c>
      <c r="O1083" s="43">
        <f t="shared" si="2551"/>
        <v>0</v>
      </c>
      <c r="P1083" s="45" t="e">
        <f t="shared" si="2552"/>
        <v>#DIV/0!</v>
      </c>
      <c r="Q1083" s="234">
        <f t="shared" si="2553"/>
        <v>0</v>
      </c>
      <c r="R1083" s="45">
        <f t="shared" si="2553"/>
        <v>0</v>
      </c>
      <c r="S1083" s="45" t="e">
        <f t="shared" si="2554"/>
        <v>#DIV/0!</v>
      </c>
      <c r="T1083" s="234">
        <f t="shared" si="2555"/>
        <v>0</v>
      </c>
      <c r="U1083" s="45">
        <f t="shared" si="2555"/>
        <v>0</v>
      </c>
      <c r="V1083" s="45" t="e">
        <f t="shared" si="2556"/>
        <v>#DIV/0!</v>
      </c>
      <c r="W1083" s="234">
        <f t="shared" si="2557"/>
        <v>0</v>
      </c>
      <c r="X1083" s="45">
        <f t="shared" si="2557"/>
        <v>0</v>
      </c>
      <c r="Y1083" s="45" t="e">
        <f t="shared" si="2558"/>
        <v>#DIV/0!</v>
      </c>
      <c r="Z1083" s="234">
        <f t="shared" si="2559"/>
        <v>0</v>
      </c>
      <c r="AA1083" s="45">
        <f t="shared" si="2559"/>
        <v>0</v>
      </c>
      <c r="AB1083" s="45" t="e">
        <f t="shared" si="2560"/>
        <v>#DIV/0!</v>
      </c>
      <c r="AC1083" s="234">
        <f t="shared" si="2561"/>
        <v>0</v>
      </c>
      <c r="AD1083" s="45">
        <f t="shared" si="2561"/>
        <v>0</v>
      </c>
      <c r="AE1083" s="45" t="e">
        <f t="shared" si="2562"/>
        <v>#DIV/0!</v>
      </c>
      <c r="AF1083" s="234">
        <f t="shared" si="2563"/>
        <v>0</v>
      </c>
      <c r="AG1083" s="45">
        <f t="shared" si="2563"/>
        <v>0</v>
      </c>
      <c r="AH1083" s="45" t="e">
        <f t="shared" si="2564"/>
        <v>#DIV/0!</v>
      </c>
      <c r="AI1083" s="234">
        <f t="shared" si="2565"/>
        <v>0</v>
      </c>
      <c r="AJ1083" s="45">
        <f t="shared" si="2565"/>
        <v>0</v>
      </c>
      <c r="AK1083" s="45" t="e">
        <f t="shared" si="2566"/>
        <v>#DIV/0!</v>
      </c>
      <c r="AL1083" s="234">
        <f t="shared" si="2567"/>
        <v>0</v>
      </c>
      <c r="AM1083" s="45">
        <f t="shared" si="2567"/>
        <v>0</v>
      </c>
      <c r="AN1083" s="45" t="e">
        <f t="shared" si="2568"/>
        <v>#DIV/0!</v>
      </c>
      <c r="AO1083" s="234">
        <f t="shared" si="2569"/>
        <v>0</v>
      </c>
      <c r="AP1083" s="45">
        <f t="shared" si="2569"/>
        <v>0</v>
      </c>
      <c r="AQ1083" s="45" t="e">
        <f t="shared" si="2570"/>
        <v>#DIV/0!</v>
      </c>
      <c r="AR1083" s="12"/>
      <c r="AS1083" s="37"/>
      <c r="AT1083" s="37"/>
    </row>
    <row r="1084" spans="1:46" s="208" customFormat="1" ht="25.5" hidden="1" customHeight="1">
      <c r="A1084" s="297" t="s">
        <v>100</v>
      </c>
      <c r="B1084" s="297"/>
      <c r="C1084" s="297"/>
      <c r="D1084" s="225" t="s">
        <v>153</v>
      </c>
      <c r="E1084" s="204">
        <f>E1085+E1086+E1087+E1089+E1090</f>
        <v>300</v>
      </c>
      <c r="F1084" s="205">
        <f>F1085+F1086+F1087+F1089+F1090</f>
        <v>68</v>
      </c>
      <c r="G1084" s="205">
        <f>(F1084/E1084)*100</f>
        <v>22.666666666666664</v>
      </c>
      <c r="H1084" s="234">
        <f>H1085+H1086+H1087+H1089+H1090</f>
        <v>0</v>
      </c>
      <c r="I1084" s="205">
        <f>I1085+I1086+I1087+I1089+I1090</f>
        <v>0</v>
      </c>
      <c r="J1084" s="205" t="e">
        <f>(I1084/H1084)*100</f>
        <v>#DIV/0!</v>
      </c>
      <c r="K1084" s="234">
        <f>K1085+K1086+K1087+K1089+K1090</f>
        <v>0</v>
      </c>
      <c r="L1084" s="206">
        <f>L1085+L1086+L1087+L1089+L1090</f>
        <v>0</v>
      </c>
      <c r="M1084" s="205" t="e">
        <f>(L1084/K1084)*100</f>
        <v>#DIV/0!</v>
      </c>
      <c r="N1084" s="234">
        <f>N1085+N1086+N1087+N1089+N1090</f>
        <v>0</v>
      </c>
      <c r="O1084" s="206">
        <f>O1085+O1086+O1087+O1089+O1090</f>
        <v>0</v>
      </c>
      <c r="P1084" s="205" t="e">
        <f>(O1084/N1084)*100</f>
        <v>#DIV/0!</v>
      </c>
      <c r="Q1084" s="234">
        <f>Q1085+Q1086+Q1087+Q1089+Q1090</f>
        <v>10</v>
      </c>
      <c r="R1084" s="205">
        <f>R1085+R1086+R1087+R1089+R1090</f>
        <v>10</v>
      </c>
      <c r="S1084" s="205">
        <f>(R1084/Q1084)*100</f>
        <v>100</v>
      </c>
      <c r="T1084" s="234">
        <f>T1085+T1086+T1087+T1089+T1090</f>
        <v>35</v>
      </c>
      <c r="U1084" s="205">
        <f>U1085+U1086+U1087+U1089+U1090</f>
        <v>35</v>
      </c>
      <c r="V1084" s="205">
        <f>(U1084/T1084)*100</f>
        <v>100</v>
      </c>
      <c r="W1084" s="234">
        <f>W1085+W1086+W1087+W1089+W1090</f>
        <v>23</v>
      </c>
      <c r="X1084" s="205">
        <f>X1085+X1086+X1087+X1089+X1090</f>
        <v>23</v>
      </c>
      <c r="Y1084" s="205">
        <f>(X1084/W1084)*100</f>
        <v>100</v>
      </c>
      <c r="Z1084" s="234">
        <f>Z1085+Z1086+Z1087+Z1089+Z1090</f>
        <v>32</v>
      </c>
      <c r="AA1084" s="205">
        <f>AA1085+AA1086+AA1087+AA1089+AA1090</f>
        <v>0</v>
      </c>
      <c r="AB1084" s="205">
        <f>(AA1084/Z1084)*100</f>
        <v>0</v>
      </c>
      <c r="AC1084" s="234">
        <f>AC1085+AC1086+AC1087+AC1089+AC1090</f>
        <v>0</v>
      </c>
      <c r="AD1084" s="205">
        <f>AD1085+AD1086+AD1087+AD1089+AD1090</f>
        <v>0</v>
      </c>
      <c r="AE1084" s="205" t="e">
        <f>(AD1084/AC1084)*100</f>
        <v>#DIV/0!</v>
      </c>
      <c r="AF1084" s="234">
        <f>AF1085+AF1086+AF1087+AF1089+AF1090</f>
        <v>15</v>
      </c>
      <c r="AG1084" s="205">
        <f>AG1085+AG1086+AG1087+AG1089+AG1090</f>
        <v>0</v>
      </c>
      <c r="AH1084" s="205">
        <f>(AG1084/AF1084)*100</f>
        <v>0</v>
      </c>
      <c r="AI1084" s="234">
        <f>AI1085+AI1086+AI1087+AI1089+AI1090</f>
        <v>0</v>
      </c>
      <c r="AJ1084" s="205">
        <f>AJ1085+AJ1086+AJ1087+AJ1089+AJ1090</f>
        <v>0</v>
      </c>
      <c r="AK1084" s="205" t="e">
        <f>(AJ1084/AI1084)*100</f>
        <v>#DIV/0!</v>
      </c>
      <c r="AL1084" s="234">
        <f>AL1085+AL1086+AL1087+AL1089+AL1090</f>
        <v>35</v>
      </c>
      <c r="AM1084" s="205">
        <f>AM1085+AM1086+AM1087+AM1089+AM1090</f>
        <v>0</v>
      </c>
      <c r="AN1084" s="205">
        <f>(AM1084/AL1084)*100</f>
        <v>0</v>
      </c>
      <c r="AO1084" s="234">
        <f>AO1085+AO1086+AO1087+AO1089+AO1090</f>
        <v>150</v>
      </c>
      <c r="AP1084" s="205">
        <f>AP1085+AP1086+AP1087+AP1089+AP1090</f>
        <v>0</v>
      </c>
      <c r="AQ1084" s="205">
        <f>(AP1084/AO1084)*100</f>
        <v>0</v>
      </c>
      <c r="AR1084" s="216"/>
    </row>
    <row r="1085" spans="1:46" customFormat="1" ht="30" hidden="1">
      <c r="A1085" s="297"/>
      <c r="B1085" s="297"/>
      <c r="C1085" s="297"/>
      <c r="D1085" s="32" t="s">
        <v>17</v>
      </c>
      <c r="E1085" s="177">
        <f>H1085+K1085+N1085+Q1085+T1085+W1085+Z1085+AC1085+AF1085+AI1085+AL1085+AO1085</f>
        <v>0</v>
      </c>
      <c r="F1085" s="41">
        <f>I1085+L1085+O1085+R1085+U1085+X1085+AA1085+AD1085+AG1085+AJ1085+AM1085+AP1085</f>
        <v>0</v>
      </c>
      <c r="G1085" s="42" t="e">
        <f t="shared" ref="G1085:G1090" si="2572">(F1085/E1085)*100</f>
        <v>#DIV/0!</v>
      </c>
      <c r="H1085" s="236">
        <f t="shared" ref="H1085:I1090" si="2573">H788</f>
        <v>0</v>
      </c>
      <c r="I1085" s="42">
        <f t="shared" si="2573"/>
        <v>0</v>
      </c>
      <c r="J1085" s="42" t="e">
        <f t="shared" ref="J1085:J1090" si="2574">(I1085/H1085)*100</f>
        <v>#DIV/0!</v>
      </c>
      <c r="K1085" s="236">
        <f t="shared" ref="K1085:L1090" si="2575">K788</f>
        <v>0</v>
      </c>
      <c r="L1085" s="48">
        <f t="shared" si="2575"/>
        <v>0</v>
      </c>
      <c r="M1085" s="42" t="e">
        <f t="shared" ref="M1085:M1090" si="2576">(L1085/K1085)*100</f>
        <v>#DIV/0!</v>
      </c>
      <c r="N1085" s="236">
        <f t="shared" ref="N1085:O1090" si="2577">N788</f>
        <v>0</v>
      </c>
      <c r="O1085" s="48">
        <f t="shared" si="2577"/>
        <v>0</v>
      </c>
      <c r="P1085" s="42" t="e">
        <f t="shared" ref="P1085:P1090" si="2578">(O1085/N1085)*100</f>
        <v>#DIV/0!</v>
      </c>
      <c r="Q1085" s="236">
        <f t="shared" ref="Q1085:R1090" si="2579">Q788</f>
        <v>0</v>
      </c>
      <c r="R1085" s="42">
        <f t="shared" si="2579"/>
        <v>0</v>
      </c>
      <c r="S1085" s="42" t="e">
        <f t="shared" ref="S1085:S1090" si="2580">(R1085/Q1085)*100</f>
        <v>#DIV/0!</v>
      </c>
      <c r="T1085" s="236">
        <f t="shared" ref="T1085:U1090" si="2581">T788</f>
        <v>0</v>
      </c>
      <c r="U1085" s="42">
        <f t="shared" si="2581"/>
        <v>0</v>
      </c>
      <c r="V1085" s="42" t="e">
        <f t="shared" ref="V1085:V1090" si="2582">(U1085/T1085)*100</f>
        <v>#DIV/0!</v>
      </c>
      <c r="W1085" s="236">
        <f t="shared" ref="W1085:X1090" si="2583">W788</f>
        <v>0</v>
      </c>
      <c r="X1085" s="42">
        <f t="shared" si="2583"/>
        <v>0</v>
      </c>
      <c r="Y1085" s="42" t="e">
        <f t="shared" ref="Y1085:Y1090" si="2584">(X1085/W1085)*100</f>
        <v>#DIV/0!</v>
      </c>
      <c r="Z1085" s="236">
        <f t="shared" ref="Z1085:AA1090" si="2585">Z788</f>
        <v>0</v>
      </c>
      <c r="AA1085" s="42">
        <f t="shared" si="2585"/>
        <v>0</v>
      </c>
      <c r="AB1085" s="42" t="e">
        <f t="shared" ref="AB1085:AB1090" si="2586">(AA1085/Z1085)*100</f>
        <v>#DIV/0!</v>
      </c>
      <c r="AC1085" s="236">
        <f t="shared" ref="AC1085:AD1090" si="2587">AC788</f>
        <v>0</v>
      </c>
      <c r="AD1085" s="42">
        <f t="shared" si="2587"/>
        <v>0</v>
      </c>
      <c r="AE1085" s="42" t="e">
        <f t="shared" ref="AE1085:AE1090" si="2588">(AD1085/AC1085)*100</f>
        <v>#DIV/0!</v>
      </c>
      <c r="AF1085" s="236">
        <f t="shared" ref="AF1085:AG1090" si="2589">AF788</f>
        <v>0</v>
      </c>
      <c r="AG1085" s="42">
        <f t="shared" si="2589"/>
        <v>0</v>
      </c>
      <c r="AH1085" s="42" t="e">
        <f t="shared" ref="AH1085:AH1090" si="2590">(AG1085/AF1085)*100</f>
        <v>#DIV/0!</v>
      </c>
      <c r="AI1085" s="236">
        <f t="shared" ref="AI1085:AJ1090" si="2591">AI788</f>
        <v>0</v>
      </c>
      <c r="AJ1085" s="42">
        <f t="shared" si="2591"/>
        <v>0</v>
      </c>
      <c r="AK1085" s="42" t="e">
        <f t="shared" ref="AK1085:AK1090" si="2592">(AJ1085/AI1085)*100</f>
        <v>#DIV/0!</v>
      </c>
      <c r="AL1085" s="236">
        <f t="shared" ref="AL1085:AM1090" si="2593">AL788</f>
        <v>0</v>
      </c>
      <c r="AM1085" s="42">
        <f t="shared" si="2593"/>
        <v>0</v>
      </c>
      <c r="AN1085" s="42" t="e">
        <f t="shared" ref="AN1085:AN1090" si="2594">(AM1085/AL1085)*100</f>
        <v>#DIV/0!</v>
      </c>
      <c r="AO1085" s="236">
        <f t="shared" ref="AO1085:AP1090" si="2595">AO788</f>
        <v>0</v>
      </c>
      <c r="AP1085" s="42">
        <f t="shared" si="2595"/>
        <v>0</v>
      </c>
      <c r="AQ1085" s="42" t="e">
        <f t="shared" ref="AQ1085:AQ1090" si="2596">(AP1085/AO1085)*100</f>
        <v>#DIV/0!</v>
      </c>
      <c r="AR1085" s="12"/>
      <c r="AS1085" s="37"/>
      <c r="AT1085" s="37"/>
    </row>
    <row r="1086" spans="1:46" customFormat="1" ht="47.25" hidden="1" customHeight="1">
      <c r="A1086" s="297"/>
      <c r="B1086" s="297"/>
      <c r="C1086" s="297"/>
      <c r="D1086" s="32" t="s">
        <v>18</v>
      </c>
      <c r="E1086" s="177">
        <f t="shared" ref="E1086:F1090" si="2597">H1086+K1086+N1086+Q1086+T1086+W1086+Z1086+AC1086+AF1086+AI1086+AL1086+AO1086</f>
        <v>150</v>
      </c>
      <c r="F1086" s="41">
        <f t="shared" si="2597"/>
        <v>0</v>
      </c>
      <c r="G1086" s="42">
        <f t="shared" si="2572"/>
        <v>0</v>
      </c>
      <c r="H1086" s="236">
        <f t="shared" si="2573"/>
        <v>0</v>
      </c>
      <c r="I1086" s="42">
        <f t="shared" si="2573"/>
        <v>0</v>
      </c>
      <c r="J1086" s="42" t="e">
        <f t="shared" si="2574"/>
        <v>#DIV/0!</v>
      </c>
      <c r="K1086" s="236">
        <f t="shared" si="2575"/>
        <v>0</v>
      </c>
      <c r="L1086" s="48">
        <f t="shared" si="2575"/>
        <v>0</v>
      </c>
      <c r="M1086" s="42" t="e">
        <f t="shared" si="2576"/>
        <v>#DIV/0!</v>
      </c>
      <c r="N1086" s="236">
        <f t="shared" si="2577"/>
        <v>0</v>
      </c>
      <c r="O1086" s="48">
        <f t="shared" si="2577"/>
        <v>0</v>
      </c>
      <c r="P1086" s="42" t="e">
        <f t="shared" si="2578"/>
        <v>#DIV/0!</v>
      </c>
      <c r="Q1086" s="236">
        <f t="shared" si="2579"/>
        <v>0</v>
      </c>
      <c r="R1086" s="42">
        <f t="shared" si="2579"/>
        <v>0</v>
      </c>
      <c r="S1086" s="42" t="e">
        <f t="shared" si="2580"/>
        <v>#DIV/0!</v>
      </c>
      <c r="T1086" s="236">
        <f t="shared" si="2581"/>
        <v>0</v>
      </c>
      <c r="U1086" s="42">
        <f t="shared" si="2581"/>
        <v>0</v>
      </c>
      <c r="V1086" s="42" t="e">
        <f t="shared" si="2582"/>
        <v>#DIV/0!</v>
      </c>
      <c r="W1086" s="236">
        <f t="shared" si="2583"/>
        <v>0</v>
      </c>
      <c r="X1086" s="42">
        <f t="shared" si="2583"/>
        <v>0</v>
      </c>
      <c r="Y1086" s="42" t="e">
        <f t="shared" si="2584"/>
        <v>#DIV/0!</v>
      </c>
      <c r="Z1086" s="236">
        <f t="shared" si="2585"/>
        <v>0</v>
      </c>
      <c r="AA1086" s="42">
        <f t="shared" si="2585"/>
        <v>0</v>
      </c>
      <c r="AB1086" s="42" t="e">
        <f t="shared" si="2586"/>
        <v>#DIV/0!</v>
      </c>
      <c r="AC1086" s="236">
        <f t="shared" si="2587"/>
        <v>0</v>
      </c>
      <c r="AD1086" s="42">
        <f t="shared" si="2587"/>
        <v>0</v>
      </c>
      <c r="AE1086" s="42" t="e">
        <f t="shared" si="2588"/>
        <v>#DIV/0!</v>
      </c>
      <c r="AF1086" s="236">
        <f t="shared" si="2589"/>
        <v>0</v>
      </c>
      <c r="AG1086" s="42">
        <f t="shared" si="2589"/>
        <v>0</v>
      </c>
      <c r="AH1086" s="42" t="e">
        <f t="shared" si="2590"/>
        <v>#DIV/0!</v>
      </c>
      <c r="AI1086" s="236">
        <f t="shared" si="2591"/>
        <v>0</v>
      </c>
      <c r="AJ1086" s="42">
        <f t="shared" si="2591"/>
        <v>0</v>
      </c>
      <c r="AK1086" s="42" t="e">
        <f t="shared" si="2592"/>
        <v>#DIV/0!</v>
      </c>
      <c r="AL1086" s="236">
        <f t="shared" si="2593"/>
        <v>0</v>
      </c>
      <c r="AM1086" s="42">
        <f t="shared" si="2593"/>
        <v>0</v>
      </c>
      <c r="AN1086" s="42" t="e">
        <f t="shared" si="2594"/>
        <v>#DIV/0!</v>
      </c>
      <c r="AO1086" s="236">
        <f t="shared" si="2595"/>
        <v>150</v>
      </c>
      <c r="AP1086" s="42">
        <f t="shared" si="2595"/>
        <v>0</v>
      </c>
      <c r="AQ1086" s="42">
        <f t="shared" si="2596"/>
        <v>0</v>
      </c>
      <c r="AR1086" s="12"/>
      <c r="AS1086" s="37"/>
      <c r="AT1086" s="37"/>
    </row>
    <row r="1087" spans="1:46" customFormat="1" ht="29.25" hidden="1" customHeight="1">
      <c r="A1087" s="297"/>
      <c r="B1087" s="297"/>
      <c r="C1087" s="297"/>
      <c r="D1087" s="32" t="s">
        <v>26</v>
      </c>
      <c r="E1087" s="177">
        <f t="shared" si="2597"/>
        <v>138</v>
      </c>
      <c r="F1087" s="41">
        <f t="shared" si="2597"/>
        <v>65</v>
      </c>
      <c r="G1087" s="42">
        <f t="shared" si="2572"/>
        <v>47.10144927536232</v>
      </c>
      <c r="H1087" s="236">
        <f t="shared" si="2573"/>
        <v>0</v>
      </c>
      <c r="I1087" s="42">
        <f t="shared" si="2573"/>
        <v>0</v>
      </c>
      <c r="J1087" s="42" t="e">
        <f t="shared" si="2574"/>
        <v>#DIV/0!</v>
      </c>
      <c r="K1087" s="236">
        <f t="shared" si="2575"/>
        <v>0</v>
      </c>
      <c r="L1087" s="48">
        <f t="shared" si="2575"/>
        <v>0</v>
      </c>
      <c r="M1087" s="42" t="e">
        <f t="shared" si="2576"/>
        <v>#DIV/0!</v>
      </c>
      <c r="N1087" s="236">
        <f t="shared" si="2577"/>
        <v>0</v>
      </c>
      <c r="O1087" s="48">
        <f t="shared" si="2577"/>
        <v>0</v>
      </c>
      <c r="P1087" s="42" t="e">
        <f t="shared" si="2578"/>
        <v>#DIV/0!</v>
      </c>
      <c r="Q1087" s="236">
        <f t="shared" si="2579"/>
        <v>10</v>
      </c>
      <c r="R1087" s="42">
        <f t="shared" si="2579"/>
        <v>10</v>
      </c>
      <c r="S1087" s="42">
        <f t="shared" si="2580"/>
        <v>100</v>
      </c>
      <c r="T1087" s="236">
        <f t="shared" si="2581"/>
        <v>35</v>
      </c>
      <c r="U1087" s="42">
        <f t="shared" si="2581"/>
        <v>35</v>
      </c>
      <c r="V1087" s="42">
        <f t="shared" si="2582"/>
        <v>100</v>
      </c>
      <c r="W1087" s="236">
        <f t="shared" si="2583"/>
        <v>20</v>
      </c>
      <c r="X1087" s="42">
        <f t="shared" si="2583"/>
        <v>20</v>
      </c>
      <c r="Y1087" s="42">
        <f t="shared" si="2584"/>
        <v>100</v>
      </c>
      <c r="Z1087" s="236">
        <f t="shared" si="2585"/>
        <v>23</v>
      </c>
      <c r="AA1087" s="42">
        <f t="shared" si="2585"/>
        <v>0</v>
      </c>
      <c r="AB1087" s="42">
        <f t="shared" si="2586"/>
        <v>0</v>
      </c>
      <c r="AC1087" s="236">
        <f t="shared" si="2587"/>
        <v>0</v>
      </c>
      <c r="AD1087" s="42">
        <f t="shared" si="2587"/>
        <v>0</v>
      </c>
      <c r="AE1087" s="42" t="e">
        <f t="shared" si="2588"/>
        <v>#DIV/0!</v>
      </c>
      <c r="AF1087" s="236">
        <f t="shared" si="2589"/>
        <v>15</v>
      </c>
      <c r="AG1087" s="42">
        <f t="shared" si="2589"/>
        <v>0</v>
      </c>
      <c r="AH1087" s="42">
        <f t="shared" si="2590"/>
        <v>0</v>
      </c>
      <c r="AI1087" s="236">
        <f t="shared" si="2591"/>
        <v>0</v>
      </c>
      <c r="AJ1087" s="42">
        <f t="shared" si="2591"/>
        <v>0</v>
      </c>
      <c r="AK1087" s="42" t="e">
        <f t="shared" si="2592"/>
        <v>#DIV/0!</v>
      </c>
      <c r="AL1087" s="236">
        <f t="shared" si="2593"/>
        <v>35</v>
      </c>
      <c r="AM1087" s="42">
        <f t="shared" si="2593"/>
        <v>0</v>
      </c>
      <c r="AN1087" s="42">
        <f t="shared" si="2594"/>
        <v>0</v>
      </c>
      <c r="AO1087" s="236">
        <f t="shared" si="2595"/>
        <v>0</v>
      </c>
      <c r="AP1087" s="42">
        <f t="shared" si="2595"/>
        <v>0</v>
      </c>
      <c r="AQ1087" s="42" t="e">
        <f t="shared" si="2596"/>
        <v>#DIV/0!</v>
      </c>
      <c r="AR1087" s="12"/>
      <c r="AS1087" s="37"/>
      <c r="AT1087" s="37"/>
    </row>
    <row r="1088" spans="1:46" customFormat="1" ht="75" hidden="1" customHeight="1">
      <c r="A1088" s="297"/>
      <c r="B1088" s="297"/>
      <c r="C1088" s="297"/>
      <c r="D1088" s="32" t="s">
        <v>154</v>
      </c>
      <c r="E1088" s="177">
        <f t="shared" si="2597"/>
        <v>0</v>
      </c>
      <c r="F1088" s="41">
        <f t="shared" si="2597"/>
        <v>0</v>
      </c>
      <c r="G1088" s="42" t="e">
        <f t="shared" si="2572"/>
        <v>#DIV/0!</v>
      </c>
      <c r="H1088" s="236">
        <f t="shared" si="2573"/>
        <v>0</v>
      </c>
      <c r="I1088" s="42">
        <f t="shared" si="2573"/>
        <v>0</v>
      </c>
      <c r="J1088" s="42" t="e">
        <f t="shared" si="2574"/>
        <v>#DIV/0!</v>
      </c>
      <c r="K1088" s="236">
        <f t="shared" si="2575"/>
        <v>0</v>
      </c>
      <c r="L1088" s="48">
        <f t="shared" si="2575"/>
        <v>0</v>
      </c>
      <c r="M1088" s="42" t="e">
        <f t="shared" si="2576"/>
        <v>#DIV/0!</v>
      </c>
      <c r="N1088" s="236">
        <f t="shared" si="2577"/>
        <v>0</v>
      </c>
      <c r="O1088" s="48">
        <f t="shared" si="2577"/>
        <v>0</v>
      </c>
      <c r="P1088" s="42" t="e">
        <f t="shared" si="2578"/>
        <v>#DIV/0!</v>
      </c>
      <c r="Q1088" s="236">
        <f t="shared" si="2579"/>
        <v>0</v>
      </c>
      <c r="R1088" s="42">
        <f t="shared" si="2579"/>
        <v>0</v>
      </c>
      <c r="S1088" s="42" t="e">
        <f t="shared" si="2580"/>
        <v>#DIV/0!</v>
      </c>
      <c r="T1088" s="236">
        <f t="shared" si="2581"/>
        <v>0</v>
      </c>
      <c r="U1088" s="42">
        <f t="shared" si="2581"/>
        <v>0</v>
      </c>
      <c r="V1088" s="42" t="e">
        <f t="shared" si="2582"/>
        <v>#DIV/0!</v>
      </c>
      <c r="W1088" s="236">
        <f t="shared" si="2583"/>
        <v>0</v>
      </c>
      <c r="X1088" s="42">
        <f t="shared" si="2583"/>
        <v>0</v>
      </c>
      <c r="Y1088" s="42" t="e">
        <f t="shared" si="2584"/>
        <v>#DIV/0!</v>
      </c>
      <c r="Z1088" s="236">
        <f t="shared" si="2585"/>
        <v>0</v>
      </c>
      <c r="AA1088" s="42">
        <f t="shared" si="2585"/>
        <v>0</v>
      </c>
      <c r="AB1088" s="42" t="e">
        <f t="shared" si="2586"/>
        <v>#DIV/0!</v>
      </c>
      <c r="AC1088" s="236">
        <f t="shared" si="2587"/>
        <v>0</v>
      </c>
      <c r="AD1088" s="42">
        <f t="shared" si="2587"/>
        <v>0</v>
      </c>
      <c r="AE1088" s="42" t="e">
        <f t="shared" si="2588"/>
        <v>#DIV/0!</v>
      </c>
      <c r="AF1088" s="236">
        <f t="shared" si="2589"/>
        <v>0</v>
      </c>
      <c r="AG1088" s="42">
        <f t="shared" si="2589"/>
        <v>0</v>
      </c>
      <c r="AH1088" s="42" t="e">
        <f t="shared" si="2590"/>
        <v>#DIV/0!</v>
      </c>
      <c r="AI1088" s="236">
        <f t="shared" si="2591"/>
        <v>0</v>
      </c>
      <c r="AJ1088" s="42">
        <f t="shared" si="2591"/>
        <v>0</v>
      </c>
      <c r="AK1088" s="42" t="e">
        <f t="shared" si="2592"/>
        <v>#DIV/0!</v>
      </c>
      <c r="AL1088" s="236">
        <f t="shared" si="2593"/>
        <v>0</v>
      </c>
      <c r="AM1088" s="42">
        <f t="shared" si="2593"/>
        <v>0</v>
      </c>
      <c r="AN1088" s="42" t="e">
        <f t="shared" si="2594"/>
        <v>#DIV/0!</v>
      </c>
      <c r="AO1088" s="236">
        <f t="shared" si="2595"/>
        <v>0</v>
      </c>
      <c r="AP1088" s="42">
        <f t="shared" si="2595"/>
        <v>0</v>
      </c>
      <c r="AQ1088" s="42" t="e">
        <f t="shared" si="2596"/>
        <v>#DIV/0!</v>
      </c>
      <c r="AR1088" s="12"/>
      <c r="AS1088" s="37"/>
      <c r="AT1088" s="37"/>
    </row>
    <row r="1089" spans="1:46" customFormat="1" ht="33" hidden="1" customHeight="1">
      <c r="A1089" s="297"/>
      <c r="B1089" s="297"/>
      <c r="C1089" s="297"/>
      <c r="D1089" s="32" t="s">
        <v>37</v>
      </c>
      <c r="E1089" s="177">
        <f t="shared" si="2597"/>
        <v>12</v>
      </c>
      <c r="F1089" s="41">
        <f t="shared" si="2597"/>
        <v>3</v>
      </c>
      <c r="G1089" s="42">
        <f t="shared" si="2572"/>
        <v>25</v>
      </c>
      <c r="H1089" s="236">
        <f t="shared" si="2573"/>
        <v>0</v>
      </c>
      <c r="I1089" s="42">
        <f t="shared" si="2573"/>
        <v>0</v>
      </c>
      <c r="J1089" s="42" t="e">
        <f t="shared" si="2574"/>
        <v>#DIV/0!</v>
      </c>
      <c r="K1089" s="236">
        <f t="shared" si="2575"/>
        <v>0</v>
      </c>
      <c r="L1089" s="48">
        <f t="shared" si="2575"/>
        <v>0</v>
      </c>
      <c r="M1089" s="42" t="e">
        <f t="shared" si="2576"/>
        <v>#DIV/0!</v>
      </c>
      <c r="N1089" s="236">
        <f t="shared" si="2577"/>
        <v>0</v>
      </c>
      <c r="O1089" s="48">
        <f t="shared" si="2577"/>
        <v>0</v>
      </c>
      <c r="P1089" s="42" t="e">
        <f t="shared" si="2578"/>
        <v>#DIV/0!</v>
      </c>
      <c r="Q1089" s="236">
        <f t="shared" si="2579"/>
        <v>0</v>
      </c>
      <c r="R1089" s="42">
        <f t="shared" si="2579"/>
        <v>0</v>
      </c>
      <c r="S1089" s="42" t="e">
        <f t="shared" si="2580"/>
        <v>#DIV/0!</v>
      </c>
      <c r="T1089" s="236">
        <f t="shared" si="2581"/>
        <v>0</v>
      </c>
      <c r="U1089" s="42">
        <f t="shared" si="2581"/>
        <v>0</v>
      </c>
      <c r="V1089" s="42" t="e">
        <f t="shared" si="2582"/>
        <v>#DIV/0!</v>
      </c>
      <c r="W1089" s="236">
        <f t="shared" si="2583"/>
        <v>3</v>
      </c>
      <c r="X1089" s="42">
        <f t="shared" si="2583"/>
        <v>3</v>
      </c>
      <c r="Y1089" s="42">
        <f t="shared" si="2584"/>
        <v>100</v>
      </c>
      <c r="Z1089" s="236">
        <f t="shared" si="2585"/>
        <v>9</v>
      </c>
      <c r="AA1089" s="42">
        <f t="shared" si="2585"/>
        <v>0</v>
      </c>
      <c r="AB1089" s="42">
        <f t="shared" si="2586"/>
        <v>0</v>
      </c>
      <c r="AC1089" s="236">
        <f t="shared" si="2587"/>
        <v>0</v>
      </c>
      <c r="AD1089" s="42">
        <f t="shared" si="2587"/>
        <v>0</v>
      </c>
      <c r="AE1089" s="42" t="e">
        <f t="shared" si="2588"/>
        <v>#DIV/0!</v>
      </c>
      <c r="AF1089" s="236">
        <f t="shared" si="2589"/>
        <v>0</v>
      </c>
      <c r="AG1089" s="42">
        <f t="shared" si="2589"/>
        <v>0</v>
      </c>
      <c r="AH1089" s="42" t="e">
        <f t="shared" si="2590"/>
        <v>#DIV/0!</v>
      </c>
      <c r="AI1089" s="236">
        <f t="shared" si="2591"/>
        <v>0</v>
      </c>
      <c r="AJ1089" s="42">
        <f t="shared" si="2591"/>
        <v>0</v>
      </c>
      <c r="AK1089" s="42" t="e">
        <f t="shared" si="2592"/>
        <v>#DIV/0!</v>
      </c>
      <c r="AL1089" s="236">
        <f t="shared" si="2593"/>
        <v>0</v>
      </c>
      <c r="AM1089" s="42">
        <f t="shared" si="2593"/>
        <v>0</v>
      </c>
      <c r="AN1089" s="42" t="e">
        <f t="shared" si="2594"/>
        <v>#DIV/0!</v>
      </c>
      <c r="AO1089" s="236">
        <f t="shared" si="2595"/>
        <v>0</v>
      </c>
      <c r="AP1089" s="42">
        <f t="shared" si="2595"/>
        <v>0</v>
      </c>
      <c r="AQ1089" s="42" t="e">
        <f t="shared" si="2596"/>
        <v>#DIV/0!</v>
      </c>
      <c r="AR1089" s="12"/>
      <c r="AS1089" s="37"/>
      <c r="AT1089" s="37"/>
    </row>
    <row r="1090" spans="1:46" customFormat="1" ht="30" hidden="1">
      <c r="A1090" s="297"/>
      <c r="B1090" s="297"/>
      <c r="C1090" s="297"/>
      <c r="D1090" s="32" t="s">
        <v>158</v>
      </c>
      <c r="E1090" s="177">
        <f t="shared" si="2597"/>
        <v>0</v>
      </c>
      <c r="F1090" s="41">
        <f t="shared" si="2597"/>
        <v>0</v>
      </c>
      <c r="G1090" s="42" t="e">
        <f t="shared" si="2572"/>
        <v>#DIV/0!</v>
      </c>
      <c r="H1090" s="236">
        <f t="shared" si="2573"/>
        <v>0</v>
      </c>
      <c r="I1090" s="42">
        <f t="shared" si="2573"/>
        <v>0</v>
      </c>
      <c r="J1090" s="42" t="e">
        <f t="shared" si="2574"/>
        <v>#DIV/0!</v>
      </c>
      <c r="K1090" s="236">
        <f t="shared" si="2575"/>
        <v>0</v>
      </c>
      <c r="L1090" s="48">
        <f t="shared" si="2575"/>
        <v>0</v>
      </c>
      <c r="M1090" s="42" t="e">
        <f t="shared" si="2576"/>
        <v>#DIV/0!</v>
      </c>
      <c r="N1090" s="236">
        <f t="shared" si="2577"/>
        <v>0</v>
      </c>
      <c r="O1090" s="48">
        <f t="shared" si="2577"/>
        <v>0</v>
      </c>
      <c r="P1090" s="42" t="e">
        <f t="shared" si="2578"/>
        <v>#DIV/0!</v>
      </c>
      <c r="Q1090" s="236">
        <f t="shared" si="2579"/>
        <v>0</v>
      </c>
      <c r="R1090" s="42">
        <f t="shared" si="2579"/>
        <v>0</v>
      </c>
      <c r="S1090" s="42" t="e">
        <f t="shared" si="2580"/>
        <v>#DIV/0!</v>
      </c>
      <c r="T1090" s="236">
        <f t="shared" si="2581"/>
        <v>0</v>
      </c>
      <c r="U1090" s="42">
        <f t="shared" si="2581"/>
        <v>0</v>
      </c>
      <c r="V1090" s="42" t="e">
        <f t="shared" si="2582"/>
        <v>#DIV/0!</v>
      </c>
      <c r="W1090" s="236">
        <f t="shared" si="2583"/>
        <v>0</v>
      </c>
      <c r="X1090" s="42">
        <f t="shared" si="2583"/>
        <v>0</v>
      </c>
      <c r="Y1090" s="42" t="e">
        <f t="shared" si="2584"/>
        <v>#DIV/0!</v>
      </c>
      <c r="Z1090" s="236">
        <f t="shared" si="2585"/>
        <v>0</v>
      </c>
      <c r="AA1090" s="42">
        <f t="shared" si="2585"/>
        <v>0</v>
      </c>
      <c r="AB1090" s="42" t="e">
        <f t="shared" si="2586"/>
        <v>#DIV/0!</v>
      </c>
      <c r="AC1090" s="236">
        <f t="shared" si="2587"/>
        <v>0</v>
      </c>
      <c r="AD1090" s="42">
        <f t="shared" si="2587"/>
        <v>0</v>
      </c>
      <c r="AE1090" s="42" t="e">
        <f t="shared" si="2588"/>
        <v>#DIV/0!</v>
      </c>
      <c r="AF1090" s="236">
        <f t="shared" si="2589"/>
        <v>0</v>
      </c>
      <c r="AG1090" s="42">
        <f t="shared" si="2589"/>
        <v>0</v>
      </c>
      <c r="AH1090" s="42" t="e">
        <f t="shared" si="2590"/>
        <v>#DIV/0!</v>
      </c>
      <c r="AI1090" s="236">
        <f t="shared" si="2591"/>
        <v>0</v>
      </c>
      <c r="AJ1090" s="42">
        <f t="shared" si="2591"/>
        <v>0</v>
      </c>
      <c r="AK1090" s="42" t="e">
        <f t="shared" si="2592"/>
        <v>#DIV/0!</v>
      </c>
      <c r="AL1090" s="236">
        <f t="shared" si="2593"/>
        <v>0</v>
      </c>
      <c r="AM1090" s="42">
        <f t="shared" si="2593"/>
        <v>0</v>
      </c>
      <c r="AN1090" s="42" t="e">
        <f t="shared" si="2594"/>
        <v>#DIV/0!</v>
      </c>
      <c r="AO1090" s="236">
        <f t="shared" si="2595"/>
        <v>0</v>
      </c>
      <c r="AP1090" s="42">
        <f t="shared" si="2595"/>
        <v>0</v>
      </c>
      <c r="AQ1090" s="42" t="e">
        <f t="shared" si="2596"/>
        <v>#DIV/0!</v>
      </c>
      <c r="AR1090" s="12"/>
      <c r="AS1090" s="37"/>
      <c r="AT1090" s="37"/>
    </row>
    <row r="1091" spans="1:46" ht="22.8" hidden="1">
      <c r="A1091" s="145"/>
      <c r="B1091" s="83"/>
      <c r="C1091" s="83"/>
      <c r="D1091" s="81"/>
      <c r="E1091" s="194"/>
      <c r="F1091" s="82"/>
      <c r="G1091" s="82"/>
      <c r="H1091" s="82"/>
      <c r="I1091" s="82"/>
      <c r="J1091" s="82"/>
      <c r="K1091" s="82"/>
      <c r="L1091" s="153"/>
      <c r="M1091" s="82"/>
      <c r="N1091" s="82"/>
      <c r="O1091" s="153"/>
      <c r="P1091" s="82"/>
      <c r="Q1091" s="82"/>
      <c r="R1091" s="82"/>
      <c r="S1091" s="82"/>
      <c r="T1091" s="82"/>
      <c r="U1091" s="82"/>
      <c r="V1091" s="82"/>
      <c r="W1091" s="82"/>
      <c r="X1091" s="82"/>
      <c r="Y1091" s="82"/>
      <c r="Z1091" s="82"/>
      <c r="AA1091" s="82"/>
      <c r="AB1091" s="82"/>
      <c r="AC1091" s="82"/>
      <c r="AD1091" s="82"/>
      <c r="AE1091" s="82"/>
      <c r="AF1091" s="82"/>
      <c r="AG1091" s="82"/>
      <c r="AH1091" s="82"/>
      <c r="AI1091" s="82"/>
      <c r="AJ1091" s="82"/>
      <c r="AK1091" s="82"/>
      <c r="AL1091" s="82"/>
      <c r="AM1091" s="82"/>
      <c r="AN1091" s="82"/>
      <c r="AO1091" s="82"/>
      <c r="AP1091" s="82"/>
      <c r="AQ1091" s="82"/>
      <c r="AR1091" s="84"/>
    </row>
    <row r="1092" spans="1:46" ht="25.8">
      <c r="A1092" s="169"/>
      <c r="B1092" s="170"/>
      <c r="C1092" s="171"/>
      <c r="D1092" s="170"/>
      <c r="E1092" s="169"/>
      <c r="F1092" s="170"/>
      <c r="G1092" s="170"/>
      <c r="H1092" s="170"/>
      <c r="I1092" s="170"/>
      <c r="J1092" s="170"/>
      <c r="K1092" s="170"/>
      <c r="L1092" s="172"/>
      <c r="M1092" s="170"/>
      <c r="N1092" s="170"/>
      <c r="O1092" s="172"/>
      <c r="P1092" s="170"/>
      <c r="Q1092" s="37"/>
      <c r="T1092" s="37"/>
      <c r="W1092" s="37"/>
      <c r="Z1092" s="37"/>
      <c r="AC1092" s="37"/>
      <c r="AF1092" s="37"/>
      <c r="AI1092" s="37"/>
      <c r="AL1092" s="37"/>
      <c r="AO1092" s="37"/>
    </row>
    <row r="1093" spans="1:46" s="127" customFormat="1" ht="25.8">
      <c r="A1093" s="169"/>
      <c r="B1093" s="170"/>
      <c r="C1093" s="171"/>
      <c r="D1093" s="172"/>
      <c r="E1093" s="180"/>
      <c r="F1093" s="197"/>
      <c r="G1093" s="172"/>
      <c r="H1093" s="241"/>
      <c r="I1093" s="170"/>
      <c r="J1093" s="170"/>
      <c r="K1093" s="240"/>
      <c r="L1093" s="172"/>
      <c r="M1093" s="170"/>
      <c r="N1093" s="240"/>
      <c r="O1093" s="172"/>
      <c r="P1093" s="170"/>
      <c r="Q1093" s="245"/>
      <c r="T1093" s="245"/>
      <c r="W1093" s="245"/>
      <c r="Z1093" s="245"/>
      <c r="AC1093" s="245"/>
      <c r="AF1093" s="245"/>
      <c r="AI1093" s="245"/>
      <c r="AL1093" s="245"/>
      <c r="AO1093" s="245"/>
    </row>
    <row r="1094" spans="1:46" s="127" customFormat="1">
      <c r="A1094" s="148"/>
      <c r="C1094" s="128"/>
      <c r="D1094" s="198"/>
      <c r="E1094" s="181"/>
      <c r="F1094" s="199"/>
      <c r="G1094" s="155"/>
      <c r="H1094" s="242"/>
      <c r="K1094" s="245"/>
      <c r="L1094" s="155"/>
      <c r="N1094" s="245"/>
      <c r="O1094" s="155"/>
      <c r="Q1094" s="245"/>
      <c r="T1094" s="245"/>
      <c r="W1094" s="245"/>
      <c r="Z1094" s="245"/>
      <c r="AC1094" s="245"/>
      <c r="AF1094" s="245"/>
      <c r="AI1094" s="245"/>
      <c r="AL1094" s="245"/>
      <c r="AO1094" s="245"/>
    </row>
    <row r="1095" spans="1:46">
      <c r="D1095" s="90"/>
      <c r="E1095" s="182"/>
      <c r="F1095" s="90"/>
      <c r="G1095" s="90"/>
      <c r="H1095" s="243"/>
    </row>
    <row r="1096" spans="1:46">
      <c r="D1096" s="200"/>
      <c r="E1096" s="183"/>
      <c r="F1096" s="201"/>
      <c r="G1096" s="90"/>
      <c r="H1096" s="243"/>
    </row>
    <row r="1097" spans="1:46">
      <c r="D1097" s="198"/>
      <c r="E1097" s="183"/>
      <c r="F1097" s="202"/>
      <c r="G1097" s="90"/>
      <c r="H1097" s="243"/>
    </row>
  </sheetData>
  <mergeCells count="459">
    <mergeCell ref="A12:AR12"/>
    <mergeCell ref="A13:A19"/>
    <mergeCell ref="B13:B19"/>
    <mergeCell ref="C13:C19"/>
    <mergeCell ref="A5:C11"/>
    <mergeCell ref="A1:AR1"/>
    <mergeCell ref="A2:AR2"/>
    <mergeCell ref="A3:AR3"/>
    <mergeCell ref="A4:AR4"/>
    <mergeCell ref="A34:A40"/>
    <mergeCell ref="B34:B40"/>
    <mergeCell ref="C34:C40"/>
    <mergeCell ref="A41:A47"/>
    <mergeCell ref="B41:B47"/>
    <mergeCell ref="C41:C47"/>
    <mergeCell ref="A20:A26"/>
    <mergeCell ref="B20:B26"/>
    <mergeCell ref="C20:C26"/>
    <mergeCell ref="A27:A33"/>
    <mergeCell ref="B27:B33"/>
    <mergeCell ref="C27:C33"/>
    <mergeCell ref="AR62:AR68"/>
    <mergeCell ref="A69:A75"/>
    <mergeCell ref="B69:B75"/>
    <mergeCell ref="C69:C75"/>
    <mergeCell ref="AR69:AR75"/>
    <mergeCell ref="A48:A54"/>
    <mergeCell ref="B48:B54"/>
    <mergeCell ref="C48:C54"/>
    <mergeCell ref="A55:A61"/>
    <mergeCell ref="B55:B61"/>
    <mergeCell ref="C55:C61"/>
    <mergeCell ref="A76:A82"/>
    <mergeCell ref="B76:B82"/>
    <mergeCell ref="C76:C82"/>
    <mergeCell ref="A83:A89"/>
    <mergeCell ref="B83:B89"/>
    <mergeCell ref="C83:C89"/>
    <mergeCell ref="A62:A68"/>
    <mergeCell ref="B62:B68"/>
    <mergeCell ref="C62:C68"/>
    <mergeCell ref="A104:A110"/>
    <mergeCell ref="B104:B110"/>
    <mergeCell ref="C104:C110"/>
    <mergeCell ref="A111:A117"/>
    <mergeCell ref="B111:B117"/>
    <mergeCell ref="C111:C117"/>
    <mergeCell ref="A90:A96"/>
    <mergeCell ref="B90:B96"/>
    <mergeCell ref="C90:C96"/>
    <mergeCell ref="A97:A103"/>
    <mergeCell ref="B97:B103"/>
    <mergeCell ref="C97:C103"/>
    <mergeCell ref="A132:A138"/>
    <mergeCell ref="B132:B138"/>
    <mergeCell ref="C132:C138"/>
    <mergeCell ref="A139:A145"/>
    <mergeCell ref="B139:B145"/>
    <mergeCell ref="C139:C145"/>
    <mergeCell ref="A118:A124"/>
    <mergeCell ref="B118:B124"/>
    <mergeCell ref="C118:C124"/>
    <mergeCell ref="A125:A131"/>
    <mergeCell ref="B125:B131"/>
    <mergeCell ref="C125:C131"/>
    <mergeCell ref="A160:A166"/>
    <mergeCell ref="B160:B166"/>
    <mergeCell ref="C160:C166"/>
    <mergeCell ref="A167:A173"/>
    <mergeCell ref="B167:B173"/>
    <mergeCell ref="C167:C173"/>
    <mergeCell ref="A146:A152"/>
    <mergeCell ref="B146:B152"/>
    <mergeCell ref="C146:C152"/>
    <mergeCell ref="A153:A159"/>
    <mergeCell ref="B153:B159"/>
    <mergeCell ref="C153:C159"/>
    <mergeCell ref="A188:A194"/>
    <mergeCell ref="B188:B194"/>
    <mergeCell ref="C188:C194"/>
    <mergeCell ref="A195:A201"/>
    <mergeCell ref="B195:B201"/>
    <mergeCell ref="C195:C201"/>
    <mergeCell ref="A174:A180"/>
    <mergeCell ref="B174:B180"/>
    <mergeCell ref="C174:C180"/>
    <mergeCell ref="A181:A187"/>
    <mergeCell ref="B181:B187"/>
    <mergeCell ref="C181:C187"/>
    <mergeCell ref="A216:A222"/>
    <mergeCell ref="B216:B222"/>
    <mergeCell ref="C216:C222"/>
    <mergeCell ref="A223:A229"/>
    <mergeCell ref="B223:B229"/>
    <mergeCell ref="C223:C229"/>
    <mergeCell ref="A202:A208"/>
    <mergeCell ref="B202:B208"/>
    <mergeCell ref="C202:C208"/>
    <mergeCell ref="A209:A215"/>
    <mergeCell ref="B209:B215"/>
    <mergeCell ref="C209:C215"/>
    <mergeCell ref="A244:A250"/>
    <mergeCell ref="B244:B250"/>
    <mergeCell ref="C244:C250"/>
    <mergeCell ref="A251:A257"/>
    <mergeCell ref="B251:B257"/>
    <mergeCell ref="C251:C257"/>
    <mergeCell ref="A230:A236"/>
    <mergeCell ref="B230:B236"/>
    <mergeCell ref="C230:C236"/>
    <mergeCell ref="A237:A243"/>
    <mergeCell ref="B237:B243"/>
    <mergeCell ref="C237:C243"/>
    <mergeCell ref="A272:A278"/>
    <mergeCell ref="B272:B278"/>
    <mergeCell ref="C272:C278"/>
    <mergeCell ref="A279:A285"/>
    <mergeCell ref="B279:B285"/>
    <mergeCell ref="C279:C285"/>
    <mergeCell ref="A258:A264"/>
    <mergeCell ref="B258:B264"/>
    <mergeCell ref="C258:C264"/>
    <mergeCell ref="A265:A271"/>
    <mergeCell ref="B265:B271"/>
    <mergeCell ref="C265:C271"/>
    <mergeCell ref="A300:A306"/>
    <mergeCell ref="B300:B306"/>
    <mergeCell ref="C300:C306"/>
    <mergeCell ref="A307:A313"/>
    <mergeCell ref="B307:B313"/>
    <mergeCell ref="C307:C313"/>
    <mergeCell ref="A286:A292"/>
    <mergeCell ref="B286:B292"/>
    <mergeCell ref="C286:C292"/>
    <mergeCell ref="A293:A299"/>
    <mergeCell ref="B293:B299"/>
    <mergeCell ref="C293:C299"/>
    <mergeCell ref="A328:A334"/>
    <mergeCell ref="B328:B334"/>
    <mergeCell ref="C328:C334"/>
    <mergeCell ref="A335:A341"/>
    <mergeCell ref="B335:B341"/>
    <mergeCell ref="C335:C341"/>
    <mergeCell ref="A314:A320"/>
    <mergeCell ref="B314:B320"/>
    <mergeCell ref="C314:C320"/>
    <mergeCell ref="A321:A327"/>
    <mergeCell ref="B321:B327"/>
    <mergeCell ref="C321:C327"/>
    <mergeCell ref="A356:B362"/>
    <mergeCell ref="C356:C362"/>
    <mergeCell ref="A363:A369"/>
    <mergeCell ref="B363:B369"/>
    <mergeCell ref="C363:C369"/>
    <mergeCell ref="A370:A376"/>
    <mergeCell ref="B370:B376"/>
    <mergeCell ref="C370:C376"/>
    <mergeCell ref="A342:A348"/>
    <mergeCell ref="B342:B348"/>
    <mergeCell ref="C342:C348"/>
    <mergeCell ref="A349:A355"/>
    <mergeCell ref="B349:B355"/>
    <mergeCell ref="C349:C355"/>
    <mergeCell ref="A391:A397"/>
    <mergeCell ref="B391:B397"/>
    <mergeCell ref="C391:C397"/>
    <mergeCell ref="A398:A404"/>
    <mergeCell ref="B398:B404"/>
    <mergeCell ref="C398:C404"/>
    <mergeCell ref="A377:A383"/>
    <mergeCell ref="B377:B383"/>
    <mergeCell ref="C377:C383"/>
    <mergeCell ref="A384:A390"/>
    <mergeCell ref="B384:B390"/>
    <mergeCell ref="C384:C390"/>
    <mergeCell ref="A419:A425"/>
    <mergeCell ref="B419:B425"/>
    <mergeCell ref="C419:C425"/>
    <mergeCell ref="A426:A432"/>
    <mergeCell ref="B426:B432"/>
    <mergeCell ref="C426:C432"/>
    <mergeCell ref="A405:A411"/>
    <mergeCell ref="B405:B411"/>
    <mergeCell ref="C405:C411"/>
    <mergeCell ref="A412:A418"/>
    <mergeCell ref="B412:B418"/>
    <mergeCell ref="C412:C418"/>
    <mergeCell ref="A447:A453"/>
    <mergeCell ref="B447:B453"/>
    <mergeCell ref="C447:C453"/>
    <mergeCell ref="A454:A460"/>
    <mergeCell ref="B454:B460"/>
    <mergeCell ref="C454:C460"/>
    <mergeCell ref="A433:A439"/>
    <mergeCell ref="B433:B439"/>
    <mergeCell ref="C433:C439"/>
    <mergeCell ref="A440:A446"/>
    <mergeCell ref="B440:B446"/>
    <mergeCell ref="C440:C446"/>
    <mergeCell ref="A475:A481"/>
    <mergeCell ref="B475:B481"/>
    <mergeCell ref="C475:C481"/>
    <mergeCell ref="A482:A488"/>
    <mergeCell ref="B482:B488"/>
    <mergeCell ref="C482:C488"/>
    <mergeCell ref="A461:A467"/>
    <mergeCell ref="B461:B467"/>
    <mergeCell ref="C461:C467"/>
    <mergeCell ref="A468:A474"/>
    <mergeCell ref="B468:B474"/>
    <mergeCell ref="C468:C474"/>
    <mergeCell ref="A503:A509"/>
    <mergeCell ref="B503:B509"/>
    <mergeCell ref="C503:C509"/>
    <mergeCell ref="A510:A516"/>
    <mergeCell ref="B510:B516"/>
    <mergeCell ref="C510:C516"/>
    <mergeCell ref="A489:A495"/>
    <mergeCell ref="B489:B495"/>
    <mergeCell ref="C489:C495"/>
    <mergeCell ref="A496:A502"/>
    <mergeCell ref="B496:B502"/>
    <mergeCell ref="C496:C502"/>
    <mergeCell ref="A531:A537"/>
    <mergeCell ref="B531:B537"/>
    <mergeCell ref="C531:C537"/>
    <mergeCell ref="A538:A544"/>
    <mergeCell ref="B538:B544"/>
    <mergeCell ref="C538:C544"/>
    <mergeCell ref="A517:A523"/>
    <mergeCell ref="B517:B523"/>
    <mergeCell ref="C517:C523"/>
    <mergeCell ref="A524:A530"/>
    <mergeCell ref="B524:B530"/>
    <mergeCell ref="C524:C530"/>
    <mergeCell ref="A559:A565"/>
    <mergeCell ref="B559:B565"/>
    <mergeCell ref="C559:C565"/>
    <mergeCell ref="A566:A572"/>
    <mergeCell ref="B566:B572"/>
    <mergeCell ref="C566:C572"/>
    <mergeCell ref="A545:A551"/>
    <mergeCell ref="B545:B551"/>
    <mergeCell ref="C545:C551"/>
    <mergeCell ref="A552:A558"/>
    <mergeCell ref="B552:B558"/>
    <mergeCell ref="C552:C558"/>
    <mergeCell ref="A587:A593"/>
    <mergeCell ref="B587:B593"/>
    <mergeCell ref="C587:C593"/>
    <mergeCell ref="A594:A600"/>
    <mergeCell ref="B594:B600"/>
    <mergeCell ref="C594:C600"/>
    <mergeCell ref="A573:A579"/>
    <mergeCell ref="B573:B579"/>
    <mergeCell ref="C573:C579"/>
    <mergeCell ref="A580:A586"/>
    <mergeCell ref="B580:B586"/>
    <mergeCell ref="C580:C586"/>
    <mergeCell ref="A615:A621"/>
    <mergeCell ref="B615:B621"/>
    <mergeCell ref="C615:C621"/>
    <mergeCell ref="A622:A628"/>
    <mergeCell ref="B622:B628"/>
    <mergeCell ref="C622:C628"/>
    <mergeCell ref="A601:A607"/>
    <mergeCell ref="B601:B607"/>
    <mergeCell ref="C601:C607"/>
    <mergeCell ref="A608:A614"/>
    <mergeCell ref="B608:B614"/>
    <mergeCell ref="C608:C614"/>
    <mergeCell ref="A650:AR650"/>
    <mergeCell ref="A651:A657"/>
    <mergeCell ref="B651:B657"/>
    <mergeCell ref="C651:C657"/>
    <mergeCell ref="A629:A635"/>
    <mergeCell ref="B629:B635"/>
    <mergeCell ref="C629:C635"/>
    <mergeCell ref="A636:B642"/>
    <mergeCell ref="C636:C642"/>
    <mergeCell ref="A643:C649"/>
    <mergeCell ref="A672:B678"/>
    <mergeCell ref="C672:C678"/>
    <mergeCell ref="A679:B685"/>
    <mergeCell ref="C679:C685"/>
    <mergeCell ref="A686:AR686"/>
    <mergeCell ref="A687:AR687"/>
    <mergeCell ref="A658:A664"/>
    <mergeCell ref="B658:B664"/>
    <mergeCell ref="C658:C664"/>
    <mergeCell ref="A665:A671"/>
    <mergeCell ref="B665:B671"/>
    <mergeCell ref="C665:C671"/>
    <mergeCell ref="AR703:AR709"/>
    <mergeCell ref="A710:A716"/>
    <mergeCell ref="B710:B716"/>
    <mergeCell ref="C710:C716"/>
    <mergeCell ref="A688:AR688"/>
    <mergeCell ref="A689:A695"/>
    <mergeCell ref="B689:B695"/>
    <mergeCell ref="C689:C695"/>
    <mergeCell ref="AR689:AR695"/>
    <mergeCell ref="A696:A702"/>
    <mergeCell ref="B696:B702"/>
    <mergeCell ref="C696:C702"/>
    <mergeCell ref="AR696:AR702"/>
    <mergeCell ref="A717:A723"/>
    <mergeCell ref="B717:B723"/>
    <mergeCell ref="C717:C723"/>
    <mergeCell ref="A724:A730"/>
    <mergeCell ref="B724:B730"/>
    <mergeCell ref="C724:C730"/>
    <mergeCell ref="A703:A709"/>
    <mergeCell ref="B703:B709"/>
    <mergeCell ref="C703:C709"/>
    <mergeCell ref="A745:A751"/>
    <mergeCell ref="B745:B751"/>
    <mergeCell ref="C745:C751"/>
    <mergeCell ref="A752:A758"/>
    <mergeCell ref="B752:B758"/>
    <mergeCell ref="C752:C758"/>
    <mergeCell ref="A731:A737"/>
    <mergeCell ref="B731:B737"/>
    <mergeCell ref="C731:C737"/>
    <mergeCell ref="A738:A744"/>
    <mergeCell ref="B738:B744"/>
    <mergeCell ref="C738:C744"/>
    <mergeCell ref="AR766:AR772"/>
    <mergeCell ref="A773:A779"/>
    <mergeCell ref="B773:B779"/>
    <mergeCell ref="C773:C779"/>
    <mergeCell ref="A780:B786"/>
    <mergeCell ref="C780:C786"/>
    <mergeCell ref="A759:A765"/>
    <mergeCell ref="B759:B765"/>
    <mergeCell ref="C759:C765"/>
    <mergeCell ref="A766:A772"/>
    <mergeCell ref="B766:B772"/>
    <mergeCell ref="C766:C772"/>
    <mergeCell ref="A802:A808"/>
    <mergeCell ref="B802:B808"/>
    <mergeCell ref="C802:C808"/>
    <mergeCell ref="A809:A815"/>
    <mergeCell ref="B809:B815"/>
    <mergeCell ref="C809:C815"/>
    <mergeCell ref="A787:B793"/>
    <mergeCell ref="C787:C793"/>
    <mergeCell ref="A794:AR794"/>
    <mergeCell ref="A795:A801"/>
    <mergeCell ref="B795:B801"/>
    <mergeCell ref="C795:C801"/>
    <mergeCell ref="AR795:AR801"/>
    <mergeCell ref="A830:A836"/>
    <mergeCell ref="B830:B836"/>
    <mergeCell ref="C830:C836"/>
    <mergeCell ref="A837:A843"/>
    <mergeCell ref="B837:B843"/>
    <mergeCell ref="C837:C843"/>
    <mergeCell ref="A816:A822"/>
    <mergeCell ref="B816:B822"/>
    <mergeCell ref="C816:C822"/>
    <mergeCell ref="A823:A829"/>
    <mergeCell ref="B823:B829"/>
    <mergeCell ref="C823:C829"/>
    <mergeCell ref="A858:A864"/>
    <mergeCell ref="B858:B864"/>
    <mergeCell ref="C858:C864"/>
    <mergeCell ref="A865:A871"/>
    <mergeCell ref="B865:B871"/>
    <mergeCell ref="C865:C871"/>
    <mergeCell ref="A844:A850"/>
    <mergeCell ref="B844:B850"/>
    <mergeCell ref="C844:C850"/>
    <mergeCell ref="A851:A857"/>
    <mergeCell ref="B851:B857"/>
    <mergeCell ref="C851:C857"/>
    <mergeCell ref="A886:A892"/>
    <mergeCell ref="B886:B892"/>
    <mergeCell ref="C886:C892"/>
    <mergeCell ref="A893:A899"/>
    <mergeCell ref="B893:B899"/>
    <mergeCell ref="C893:C899"/>
    <mergeCell ref="A872:A878"/>
    <mergeCell ref="B872:B878"/>
    <mergeCell ref="C872:C878"/>
    <mergeCell ref="A879:A885"/>
    <mergeCell ref="B879:B885"/>
    <mergeCell ref="C879:C885"/>
    <mergeCell ref="A914:A920"/>
    <mergeCell ref="B914:B920"/>
    <mergeCell ref="C914:C920"/>
    <mergeCell ref="A921:A927"/>
    <mergeCell ref="B921:B927"/>
    <mergeCell ref="C921:C927"/>
    <mergeCell ref="A900:A906"/>
    <mergeCell ref="B900:B906"/>
    <mergeCell ref="C900:C906"/>
    <mergeCell ref="A907:A913"/>
    <mergeCell ref="B907:B913"/>
    <mergeCell ref="C907:C913"/>
    <mergeCell ref="A942:A948"/>
    <mergeCell ref="B942:B948"/>
    <mergeCell ref="C942:C948"/>
    <mergeCell ref="A949:A955"/>
    <mergeCell ref="B949:B955"/>
    <mergeCell ref="C949:C955"/>
    <mergeCell ref="A928:A934"/>
    <mergeCell ref="B928:B934"/>
    <mergeCell ref="C928:C934"/>
    <mergeCell ref="A935:A941"/>
    <mergeCell ref="B935:B941"/>
    <mergeCell ref="C935:C941"/>
    <mergeCell ref="A971:A977"/>
    <mergeCell ref="B971:B977"/>
    <mergeCell ref="C971:C977"/>
    <mergeCell ref="A978:A984"/>
    <mergeCell ref="B978:B984"/>
    <mergeCell ref="C978:C984"/>
    <mergeCell ref="A956:C962"/>
    <mergeCell ref="A963:B969"/>
    <mergeCell ref="C963:C969"/>
    <mergeCell ref="A970:AR970"/>
    <mergeCell ref="A999:A1005"/>
    <mergeCell ref="B999:B1005"/>
    <mergeCell ref="C999:C1005"/>
    <mergeCell ref="A1006:A1012"/>
    <mergeCell ref="B1006:B1012"/>
    <mergeCell ref="C1006:C1012"/>
    <mergeCell ref="A985:A991"/>
    <mergeCell ref="B985:B991"/>
    <mergeCell ref="C985:C991"/>
    <mergeCell ref="A992:A998"/>
    <mergeCell ref="B992:B998"/>
    <mergeCell ref="C992:C998"/>
    <mergeCell ref="A1027:A1033"/>
    <mergeCell ref="B1027:B1033"/>
    <mergeCell ref="C1027:C1033"/>
    <mergeCell ref="A1034:A1040"/>
    <mergeCell ref="B1034:B1040"/>
    <mergeCell ref="C1034:C1040"/>
    <mergeCell ref="A1013:A1019"/>
    <mergeCell ref="B1013:B1019"/>
    <mergeCell ref="C1013:C1019"/>
    <mergeCell ref="A1020:A1026"/>
    <mergeCell ref="B1020:B1026"/>
    <mergeCell ref="C1020:C1026"/>
    <mergeCell ref="A1084:C1090"/>
    <mergeCell ref="A1055:C1061"/>
    <mergeCell ref="A1062:B1068"/>
    <mergeCell ref="C1062:C1068"/>
    <mergeCell ref="A1069:AR1069"/>
    <mergeCell ref="A1070:C1076"/>
    <mergeCell ref="A1077:C1083"/>
    <mergeCell ref="A1041:A1047"/>
    <mergeCell ref="B1041:B1047"/>
    <mergeCell ref="C1041:C1047"/>
    <mergeCell ref="A1048:A1054"/>
    <mergeCell ref="B1048:B1054"/>
    <mergeCell ref="C1048:C1054"/>
  </mergeCells>
  <conditionalFormatting sqref="A1:XFD1048576">
    <cfRule type="containsErrors" dxfId="0" priority="1">
      <formula>ISERROR(A1)</formula>
    </cfRule>
  </conditionalFormatting>
  <pageMargins left="0.23622047244094491" right="0.23622047244094491" top="0.15748031496062992" bottom="0.15748031496062992" header="0" footer="0"/>
  <pageSetup paperSize="9"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Титул</vt:lpstr>
      <vt:lpstr>Финансирование таб.3</vt:lpstr>
      <vt:lpstr>Показатели.таб.4</vt:lpstr>
      <vt:lpstr>Пояснение.таб.5</vt:lpstr>
      <vt:lpstr>кратко</vt:lpstr>
      <vt:lpstr>Показатели.таб.4!Заголовки_для_печати</vt:lpstr>
      <vt:lpstr>'Финансирование таб.3'!Заголовки_для_печати</vt:lpstr>
      <vt:lpstr>кратко!Область_печати</vt:lpstr>
      <vt:lpstr>Пояснение.таб.5!Область_печати</vt:lpstr>
      <vt:lpstr>Титул!Область_печати</vt:lpstr>
      <vt:lpstr>'Финансирование таб.3'!Область_печати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TureyskayEE</dc:creator>
  <cp:lastModifiedBy>RamazanovaEN</cp:lastModifiedBy>
  <cp:lastPrinted>2018-07-08T12:30:19Z</cp:lastPrinted>
  <dcterms:created xsi:type="dcterms:W3CDTF">2012-04-09T03:09:53Z</dcterms:created>
  <dcterms:modified xsi:type="dcterms:W3CDTF">2018-09-26T04:14:35Z</dcterms:modified>
</cp:coreProperties>
</file>